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Febrero!$C$12:$AK$31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Marzo!$C$12:$AK$31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Enero!$C$12:$AK$31</definedName>
  </definedNames>
  <calcPr/>
  <extLst>
    <ext uri="GoogleSheetsCustomDataVersion2">
      <go:sheetsCustomData xmlns:go="http://customooxmlschemas.google.com/" r:id="rId21" roundtripDataChecksum="8v0K3QSKG5eGVoCgFxibKphCsUuymriLUY8Q4jp5k1E="/>
    </ext>
  </extLst>
</workbook>
</file>

<file path=xl/sharedStrings.xml><?xml version="1.0" encoding="utf-8"?>
<sst xmlns="http://schemas.openxmlformats.org/spreadsheetml/2006/main" count="726" uniqueCount="238">
  <si>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</si>
  <si>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</si>
  <si>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</si>
  <si>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</si>
  <si>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</si>
  <si>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</si>
  <si>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</si>
  <si>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</si>
  <si>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</si>
  <si>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</si>
  <si>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</si>
  <si>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</si>
  <si>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</si>
  <si>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</si>
  <si>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</si>
  <si>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</si>
  <si>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</si>
  <si>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</si>
  <si>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</si>
  <si>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</si>
  <si>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</si>
  <si>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</si>
  <si>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</si>
  <si>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</si>
  <si>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</si>
  <si>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</si>
  <si>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</si>
  <si>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</si>
  <si>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</si>
  <si>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</si>
  <si>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</si>
  <si>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</si>
  <si>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</si>
  <si>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</si>
  <si>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</si>
  <si>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</si>
  <si>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</si>
  <si>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</si>
  <si>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</si>
  <si>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</si>
  <si>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</si>
  <si>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</si>
  <si>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</si>
  <si>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</si>
  <si>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</si>
  <si>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</si>
  <si>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</si>
  <si>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</si>
  <si>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</si>
  <si>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</si>
  <si>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</si>
  <si>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</si>
  <si>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</si>
  <si>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</si>
  <si>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</si>
  <si>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</si>
  <si>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</si>
  <si>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</si>
  <si>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</si>
  <si>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</si>
  <si>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</si>
  <si>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</si>
  <si>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</si>
  <si>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</si>
  <si>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</si>
  <si>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</si>
  <si>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</si>
  <si>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</si>
  <si>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</si>
  <si>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</si>
  <si>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</si>
  <si>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</si>
  <si>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</si>
  <si>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</si>
  <si>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</si>
  <si>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</si>
  <si>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</si>
  <si>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</si>
  <si>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</si>
  <si>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</si>
  <si>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</si>
  <si>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</si>
  <si>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</si>
  <si>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</si>
  <si>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</si>
  <si>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</si>
  <si>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</si>
  <si>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</si>
  <si>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</si>
  <si>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</si>
  <si>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</si>
  <si>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</si>
  <si>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</si>
  <si>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</si>
  <si>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</si>
  <si>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</si>
  <si>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</si>
  <si>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</si>
  <si>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</si>
  <si>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</si>
  <si>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</si>
  <si>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</si>
  <si>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</si>
  <si>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</si>
  <si>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</si>
  <si>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</si>
  <si>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</si>
  <si>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</si>
  <si>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</si>
  <si>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</si>
  <si>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</si>
  <si>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</si>
  <si>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</si>
  <si>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</si>
  <si>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</si>
  <si>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</si>
  <si>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</si>
  <si>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</si>
  <si>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</si>
  <si>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</si>
  <si>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</si>
  <si>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</si>
  <si>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</si>
  <si>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</si>
  <si>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</si>
  <si>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</si>
  <si>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</si>
  <si>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</si>
  <si>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</si>
  <si>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</si>
  <si>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</si>
  <si>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</si>
  <si>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</si>
  <si>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</si>
  <si>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</si>
  <si>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</si>
  <si>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Oscar Márquez</t>
  </si>
  <si>
    <t>Consultor de Procesos RPA</t>
  </si>
  <si>
    <t>Operaciones</t>
  </si>
  <si>
    <t>omarquez@soaint.com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</si>
  <si>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</si>
  <si>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</si>
  <si>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</si>
  <si>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</si>
  <si>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</si>
  <si>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</si>
  <si>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</si>
  <si>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</si>
  <si>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</si>
  <si>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</si>
  <si>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</si>
  <si>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</si>
  <si>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</si>
  <si>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</si>
  <si>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</si>
  <si>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</si>
  <si>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</si>
  <si>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</si>
  <si>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</si>
  <si>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</si>
  <si>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Bancario</t>
  </si>
  <si>
    <t>RPA - Emisión de pólizas de POS Nativa</t>
  </si>
  <si>
    <t>Reunión de seguimiento</t>
  </si>
  <si>
    <t>Maurimy Rodríguez</t>
  </si>
  <si>
    <t>Sesión de Trabajo</t>
  </si>
  <si>
    <t xml:space="preserve"> </t>
  </si>
  <si>
    <t>RPA - Actualización de Datos de Contactabilidad para la autogestión del cliente</t>
  </si>
  <si>
    <t>Entregables varios</t>
  </si>
  <si>
    <t>RPA - Extraer información para creación y completitud de expedientes (BBU)</t>
  </si>
  <si>
    <t>RPA - Creación de expedientes de siniestros de APS en el Gestor Documental</t>
  </si>
  <si>
    <t>RPA - Crear expedientes en el Gestor Documental con recaudos de Odoo</t>
  </si>
  <si>
    <t>Estaba en período de vacaciones desde el 02/01 hasta el 19/01</t>
  </si>
  <si>
    <t>J</t>
  </si>
  <si>
    <t>Alexander Salas</t>
  </si>
  <si>
    <t>RPA - Pago de Facturas</t>
  </si>
  <si>
    <t>Levantamiento de información</t>
  </si>
  <si>
    <t>RPA - Actualización de datos de contactabilidad para la autogestión del cliente</t>
  </si>
  <si>
    <t>RPA - Crear expediente intermediario en gestor documental</t>
  </si>
  <si>
    <t>RPA - Notificación Emisión de pólizas (vehículo / patrimonial) Dana Connect</t>
  </si>
  <si>
    <t>RPA - Asignar peritos para inspección de riesgos y ajustes de daños en Vehículos</t>
  </si>
  <si>
    <t>RPA - Creación de expedientes de siniestros de Claves de Emergencias en el G.D.</t>
  </si>
  <si>
    <t>RPA - Notificación de renovación a través de Dana Conect con adjunto recibo</t>
  </si>
  <si>
    <t>RPA - Creación de expedientes de siniestros de APS en el Gestor Documental (Fase 2)</t>
  </si>
  <si>
    <t>Análisis e Investigación</t>
  </si>
  <si>
    <t>RPA - Generar input para identificar los expedientes faltantes en gestor documental de las pólizas nuevas de POS</t>
  </si>
  <si>
    <t>RPA - Automatización de Consultas en Listas (Inspektor)</t>
  </si>
  <si>
    <t>RPA - Envío de encuestas de satisfacción NPS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</si>
  <si>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</si>
  <si>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</si>
  <si>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</si>
  <si>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</si>
  <si>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</si>
  <si>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</si>
  <si>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</si>
  <si>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</si>
  <si>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</si>
  <si>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</si>
  <si>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</si>
  <si>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</si>
  <si>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</si>
  <si>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</si>
  <si>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</si>
  <si>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</si>
  <si>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</si>
  <si>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</si>
  <si>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</si>
  <si>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</si>
  <si>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</si>
  <si>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</si>
  <si>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</si>
  <si>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</si>
  <si>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</si>
  <si>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</si>
  <si>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</si>
  <si>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</si>
  <si>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</si>
  <si>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</si>
  <si>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</si>
  <si>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</si>
  <si>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Consultor de Procesos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</si>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</sst>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27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D6E3BC"/>
        <bgColor rgb="FFD6E3BC"/>
      </patternFill>
    </fill>
  </fills>
  <borders count="4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3" fillId="0" fontId="6" numFmtId="0" xfId="0" applyAlignment="1" applyBorder="1" applyFont="1">
      <alignment horizontal="center"/>
    </xf>
    <xf borderId="3" fillId="0" fontId="7" numFmtId="0" xfId="0" applyBorder="1" applyFont="1"/>
    <xf borderId="0" fillId="0" fontId="6" numFmtId="0" xfId="0" applyFont="1"/>
    <xf borderId="0" fillId="0" fontId="8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3" fillId="0" fontId="7" numFmtId="3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readingOrder="0"/>
    </xf>
    <xf borderId="7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8" fillId="0" fontId="7" numFmtId="0" xfId="0" applyBorder="1" applyFont="1"/>
    <xf borderId="7" fillId="0" fontId="6" numFmtId="0" xfId="0" applyBorder="1" applyFont="1"/>
    <xf borderId="3" fillId="0" fontId="6" numFmtId="0" xfId="0" applyBorder="1" applyFont="1"/>
    <xf borderId="3" fillId="0" fontId="6" numFmtId="3" xfId="0" applyAlignment="1" applyBorder="1" applyFont="1" applyNumberFormat="1">
      <alignment horizontal="center"/>
    </xf>
    <xf borderId="0" fillId="0" fontId="7" numFmtId="0" xfId="0" applyFont="1"/>
    <xf borderId="0" fillId="0" fontId="9" numFmtId="0" xfId="0" applyAlignment="1" applyFont="1">
      <alignment vertical="center"/>
    </xf>
    <xf borderId="9" fillId="4" fontId="10" numFmtId="0" xfId="0" applyAlignment="1" applyBorder="1" applyFill="1" applyFont="1">
      <alignment horizontal="left" vertical="center"/>
    </xf>
    <xf borderId="10" fillId="0" fontId="11" numFmtId="0" xfId="0" applyBorder="1" applyFont="1"/>
    <xf borderId="1" fillId="4" fontId="12" numFmtId="0" xfId="0" applyAlignment="1" applyBorder="1" applyFont="1">
      <alignment vertical="center"/>
    </xf>
    <xf borderId="8" fillId="5" fontId="13" numFmtId="0" xfId="0" applyAlignment="1" applyBorder="1" applyFill="1" applyFont="1">
      <alignment horizontal="center" vertical="center"/>
    </xf>
    <xf borderId="11" fillId="0" fontId="11" numFmtId="0" xfId="0" applyBorder="1" applyFont="1"/>
    <xf borderId="7" fillId="0" fontId="11" numFmtId="0" xfId="0" applyBorder="1" applyFont="1"/>
    <xf borderId="1" fillId="4" fontId="14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Font="1"/>
    <xf borderId="12" fillId="0" fontId="11" numFmtId="0" xfId="0" applyBorder="1" applyFont="1"/>
    <xf quotePrefix="1" borderId="8" fillId="4" fontId="17" numFmtId="0" xfId="0" applyAlignment="1" applyBorder="1" applyFont="1">
      <alignment horizontal="center" vertical="center"/>
    </xf>
    <xf borderId="8" fillId="4" fontId="17" numFmtId="0" xfId="0" applyAlignment="1" applyBorder="1" applyFont="1">
      <alignment horizontal="center" vertical="center"/>
    </xf>
    <xf borderId="8" fillId="6" fontId="13" numFmtId="0" xfId="0" applyAlignment="1" applyBorder="1" applyFill="1" applyFont="1">
      <alignment horizontal="center" vertical="center"/>
    </xf>
    <xf borderId="13" fillId="6" fontId="18" numFmtId="165" xfId="0" applyAlignment="1" applyBorder="1" applyFont="1" applyNumberFormat="1">
      <alignment horizontal="center" vertical="center"/>
    </xf>
    <xf borderId="14" fillId="5" fontId="17" numFmtId="0" xfId="0" applyAlignment="1" applyBorder="1" applyFont="1">
      <alignment horizontal="right" vertical="center"/>
    </xf>
    <xf borderId="15" fillId="0" fontId="11" numFmtId="0" xfId="0" applyBorder="1" applyFont="1"/>
    <xf borderId="16" fillId="4" fontId="17" numFmtId="0" xfId="0" applyAlignment="1" applyBorder="1" applyFont="1">
      <alignment horizontal="left" readingOrder="0" vertical="center"/>
    </xf>
    <xf borderId="1" fillId="4" fontId="17" numFmtId="0" xfId="0" applyAlignment="1" applyBorder="1" applyFont="1">
      <alignment horizontal="left" vertical="center"/>
    </xf>
    <xf borderId="17" fillId="5" fontId="9" numFmtId="0" xfId="0" applyAlignment="1" applyBorder="1" applyFont="1">
      <alignment horizontal="right" vertical="center"/>
    </xf>
    <xf borderId="18" fillId="0" fontId="11" numFmtId="0" xfId="0" applyBorder="1" applyFont="1"/>
    <xf borderId="16" fillId="4" fontId="17" numFmtId="0" xfId="0" applyAlignment="1" applyBorder="1" applyFont="1">
      <alignment horizontal="left" vertical="center"/>
    </xf>
    <xf borderId="8" fillId="5" fontId="17" numFmtId="0" xfId="0" applyAlignment="1" applyBorder="1" applyFont="1">
      <alignment horizontal="right" vertical="center"/>
    </xf>
    <xf borderId="13" fillId="5" fontId="18" numFmtId="165" xfId="0" applyAlignment="1" applyBorder="1" applyFont="1" applyNumberFormat="1">
      <alignment horizontal="center" vertical="center"/>
    </xf>
    <xf borderId="13" fillId="5" fontId="17" numFmtId="165" xfId="0" applyAlignment="1" applyBorder="1" applyFont="1" applyNumberFormat="1">
      <alignment horizontal="right" vertical="center"/>
    </xf>
    <xf borderId="17" fillId="5" fontId="17" numFmtId="0" xfId="0" applyAlignment="1" applyBorder="1" applyFont="1">
      <alignment horizontal="right" vertical="center"/>
    </xf>
    <xf borderId="16" fillId="4" fontId="17" numFmtId="3" xfId="0" applyAlignment="1" applyBorder="1" applyFont="1" applyNumberFormat="1">
      <alignment horizontal="left" vertical="center"/>
    </xf>
    <xf borderId="19" fillId="5" fontId="17" numFmtId="0" xfId="0" applyAlignment="1" applyBorder="1" applyFont="1">
      <alignment horizontal="right" vertical="center"/>
    </xf>
    <xf borderId="20" fillId="0" fontId="11" numFmtId="0" xfId="0" applyBorder="1" applyFont="1"/>
    <xf borderId="0" fillId="0" fontId="9" numFmtId="0" xfId="0" applyAlignment="1" applyFont="1">
      <alignment horizontal="left" vertical="center"/>
    </xf>
    <xf borderId="2" fillId="7" fontId="19" numFmtId="0" xfId="0" applyAlignment="1" applyBorder="1" applyFill="1" applyFont="1">
      <alignment horizontal="center" vertical="center"/>
    </xf>
    <xf borderId="21" fillId="7" fontId="19" numFmtId="0" xfId="0" applyAlignment="1" applyBorder="1" applyFont="1">
      <alignment horizontal="center" vertical="center"/>
    </xf>
    <xf borderId="16" fillId="7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22" fillId="8" fontId="20" numFmtId="0" xfId="0" applyAlignment="1" applyBorder="1" applyFill="1" applyFont="1">
      <alignment horizontal="center" vertical="center"/>
    </xf>
    <xf borderId="23" fillId="8" fontId="20" numFmtId="0" xfId="0" applyAlignment="1" applyBorder="1" applyFont="1">
      <alignment horizontal="center" vertical="center"/>
    </xf>
    <xf borderId="24" fillId="8" fontId="20" numFmtId="0" xfId="0" applyAlignment="1" applyBorder="1" applyFont="1">
      <alignment horizontal="center" vertical="center"/>
    </xf>
    <xf borderId="16" fillId="8" fontId="21" numFmtId="0" xfId="0" applyAlignment="1" applyBorder="1" applyFont="1">
      <alignment horizontal="center" vertical="center"/>
    </xf>
    <xf borderId="3" fillId="8" fontId="21" numFmtId="0" xfId="0" applyAlignment="1" applyBorder="1" applyFont="1">
      <alignment horizontal="center" vertical="center"/>
    </xf>
    <xf borderId="25" fillId="7" fontId="18" numFmtId="0" xfId="0" applyAlignment="1" applyBorder="1" applyFont="1">
      <alignment horizontal="center" shrinkToFit="0" vertical="center" wrapText="1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16" fillId="8" fontId="22" numFmtId="166" xfId="0" applyAlignment="1" applyBorder="1" applyFont="1" applyNumberFormat="1">
      <alignment horizontal="center" vertical="center"/>
    </xf>
    <xf borderId="3" fillId="8" fontId="21" numFmtId="166" xfId="0" applyAlignment="1" applyBorder="1" applyFont="1" applyNumberFormat="1">
      <alignment horizontal="center" vertical="center"/>
    </xf>
    <xf borderId="3" fillId="8" fontId="21" numFmtId="49" xfId="0" applyAlignment="1" applyBorder="1" applyFont="1" applyNumberFormat="1">
      <alignment horizontal="center" vertical="center"/>
    </xf>
    <xf borderId="29" fillId="0" fontId="11" numFmtId="0" xfId="0" applyBorder="1" applyFont="1"/>
    <xf borderId="3" fillId="7" fontId="13" numFmtId="0" xfId="0" applyAlignment="1" applyBorder="1" applyFont="1">
      <alignment horizontal="center" vertical="center"/>
    </xf>
    <xf borderId="3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1" vertical="top" wrapText="0"/>
    </xf>
    <xf borderId="7" fillId="0" fontId="9" numFmtId="0" xfId="0" applyAlignment="1" applyBorder="1" applyFont="1">
      <alignment shrinkToFit="0" vertical="top" wrapText="1"/>
    </xf>
    <xf borderId="3" fillId="0" fontId="19" numFmtId="167" xfId="0" applyAlignment="1" applyBorder="1" applyFont="1" applyNumberFormat="1">
      <alignment horizontal="center" vertical="center"/>
    </xf>
    <xf borderId="3" fillId="0" fontId="19" numFmtId="167" xfId="0" applyAlignment="1" applyBorder="1" applyFont="1" applyNumberFormat="1">
      <alignment horizontal="center" shrinkToFit="0" vertical="center" wrapText="1"/>
    </xf>
    <xf borderId="3" fillId="7" fontId="18" numFmtId="167" xfId="0" applyAlignment="1" applyBorder="1" applyFont="1" applyNumberFormat="1">
      <alignment horizontal="center" vertical="center"/>
    </xf>
    <xf borderId="3" fillId="4" fontId="17" numFmtId="0" xfId="0" applyAlignment="1" applyBorder="1" applyFont="1">
      <alignment vertical="center"/>
    </xf>
    <xf borderId="8" fillId="4" fontId="23" numFmtId="0" xfId="0" applyAlignment="1" applyBorder="1" applyFont="1">
      <alignment horizontal="right" vertical="center"/>
    </xf>
    <xf borderId="3" fillId="9" fontId="24" numFmtId="167" xfId="0" applyAlignment="1" applyBorder="1" applyFill="1" applyFont="1" applyNumberFormat="1">
      <alignment horizontal="center" vertical="center"/>
    </xf>
    <xf borderId="3" fillId="10" fontId="22" numFmtId="167" xfId="0" applyAlignment="1" applyBorder="1" applyFill="1" applyFont="1" applyNumberFormat="1">
      <alignment horizontal="center" vertical="center"/>
    </xf>
    <xf borderId="1" fillId="4" fontId="17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4" fontId="13" numFmtId="0" xfId="0" applyAlignment="1" applyBorder="1" applyFont="1">
      <alignment horizontal="right" vertical="center"/>
    </xf>
    <xf borderId="3" fillId="4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right" vertical="center"/>
    </xf>
    <xf borderId="14" fillId="11" fontId="25" numFmtId="1" xfId="0" applyAlignment="1" applyBorder="1" applyFill="1" applyFont="1" applyNumberFormat="1">
      <alignment horizontal="left" vertical="center"/>
    </xf>
    <xf borderId="30" fillId="11" fontId="25" numFmtId="1" xfId="0" applyAlignment="1" applyBorder="1" applyFont="1" applyNumberFormat="1">
      <alignment horizontal="left" vertical="center"/>
    </xf>
    <xf borderId="31" fillId="4" fontId="17" numFmtId="0" xfId="0" applyAlignment="1" applyBorder="1" applyFont="1">
      <alignment horizontal="left" vertical="center"/>
    </xf>
    <xf borderId="32" fillId="0" fontId="11" numFmtId="0" xfId="0" applyBorder="1" applyFont="1"/>
    <xf borderId="33" fillId="0" fontId="11" numFmtId="0" xfId="0" applyBorder="1" applyFont="1"/>
    <xf borderId="34" fillId="7" fontId="17" numFmtId="0" xfId="0" applyAlignment="1" applyBorder="1" applyFont="1">
      <alignment vertical="center"/>
    </xf>
    <xf borderId="1" fillId="7" fontId="17" numFmtId="0" xfId="0" applyAlignment="1" applyBorder="1" applyFont="1">
      <alignment vertical="center"/>
    </xf>
    <xf borderId="35" fillId="0" fontId="11" numFmtId="0" xfId="0" applyBorder="1" applyFont="1"/>
    <xf borderId="6" fillId="7" fontId="17" numFmtId="0" xfId="0" applyAlignment="1" applyBorder="1" applyFont="1">
      <alignment vertical="center"/>
    </xf>
    <xf borderId="36" fillId="7" fontId="17" numFmtId="0" xfId="0" applyAlignment="1" applyBorder="1" applyFont="1">
      <alignment vertical="center"/>
    </xf>
    <xf borderId="37" fillId="0" fontId="11" numFmtId="0" xfId="0" applyBorder="1" applyFont="1"/>
    <xf borderId="38" fillId="0" fontId="11" numFmtId="0" xfId="0" applyBorder="1" applyFont="1"/>
    <xf borderId="39" fillId="0" fontId="11" numFmtId="0" xfId="0" applyBorder="1" applyFont="1"/>
    <xf borderId="0" fillId="0" fontId="26" numFmtId="0" xfId="0" applyAlignment="1" applyFont="1">
      <alignment vertical="bottom"/>
    </xf>
    <xf borderId="0" fillId="12" fontId="26" numFmtId="0" xfId="0" applyAlignment="1" applyFill="1" applyFont="1">
      <alignment vertical="bottom"/>
    </xf>
    <xf borderId="0" fillId="13" fontId="26" numFmtId="0" xfId="0" applyAlignment="1" applyFill="1" applyFont="1">
      <alignment vertical="bottom"/>
    </xf>
    <xf borderId="25" fillId="0" fontId="9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readingOrder="0" shrinkToFit="0" vertical="top" wrapText="0"/>
    </xf>
    <xf borderId="8" fillId="0" fontId="17" numFmtId="0" xfId="0" applyAlignment="1" applyBorder="1" applyFont="1">
      <alignment readingOrder="0"/>
    </xf>
    <xf borderId="7" fillId="0" fontId="9" numFmtId="0" xfId="0" applyAlignment="1" applyBorder="1" applyFont="1">
      <alignment readingOrder="0" shrinkToFit="0" vertical="top" wrapText="1"/>
    </xf>
    <xf borderId="0" fillId="12" fontId="26" numFmtId="167" xfId="0" applyAlignment="1" applyFont="1" applyNumberFormat="1">
      <alignment vertical="bottom"/>
    </xf>
    <xf borderId="3" fillId="0" fontId="26" numFmtId="167" xfId="0" applyBorder="1" applyFont="1" applyNumberFormat="1"/>
    <xf borderId="3" fillId="14" fontId="26" numFmtId="167" xfId="0" applyBorder="1" applyFill="1" applyFont="1" applyNumberFormat="1"/>
    <xf borderId="0" fillId="13" fontId="26" numFmtId="167" xfId="0" applyAlignment="1" applyFont="1" applyNumberFormat="1">
      <alignment vertical="bottom"/>
    </xf>
    <xf borderId="3" fillId="0" fontId="26" numFmtId="167" xfId="0" applyAlignment="1" applyBorder="1" applyFont="1" applyNumberFormat="1">
      <alignment readingOrder="0"/>
    </xf>
    <xf borderId="3" fillId="14" fontId="24" numFmtId="167" xfId="0" applyAlignment="1" applyBorder="1" applyFont="1" applyNumberFormat="1">
      <alignment horizontal="center"/>
    </xf>
    <xf borderId="3" fillId="12" fontId="24" numFmtId="167" xfId="0" applyAlignment="1" applyBorder="1" applyFont="1" applyNumberFormat="1">
      <alignment horizontal="center" vertical="center"/>
    </xf>
    <xf borderId="34" fillId="7" fontId="17" numFmtId="0" xfId="0" applyAlignment="1" applyBorder="1" applyFont="1">
      <alignment readingOrder="0" vertical="center"/>
    </xf>
    <xf borderId="3" fillId="0" fontId="19" numFmtId="167" xfId="0" applyAlignment="1" applyBorder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readingOrder="0" shrinkToFit="1" vertical="top" wrapText="0"/>
    </xf>
    <xf borderId="3" fillId="0" fontId="19" numFmtId="167" xfId="0" applyAlignment="1" applyBorder="1" applyFont="1" applyNumberFormat="1">
      <alignment horizontal="center" readingOrder="0" vertical="center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  <xf borderId="3" fillId="0" fontId="6" numFmtId="0" xfId="0" applyAlignment="1" applyBorder="1" applyFont="1">
      <alignment shrinkToFit="0" wrapText="1"/>
    </xf>
    <xf borderId="3" fillId="0" fontId="6" numFmtId="3" xfId="0" applyAlignment="1" applyBorder="1" applyFont="1" applyNumberFormat="1">
      <alignment horizontal="center" shrinkToFit="0" wrapText="1"/>
    </xf>
    <xf borderId="3" fillId="0" fontId="6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f>K1+30</f>
        <v>46053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f>K2+27</f>
        <v>46081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f>K3+30</f>
        <v>46112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f>K4+29</f>
        <v>46142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f>K5+30</f>
        <v>46173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f>K6+29</f>
        <v>46203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f t="shared" ref="L7:L8" si="1">K7+30</f>
        <v>46234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f t="shared" si="1"/>
        <v>46265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f>K9+29</f>
        <v>46295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f>K10+30</f>
        <v>46326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f>K11+29</f>
        <v>46356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f>K12+30</f>
        <v>46387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0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1" t="s">
        <v>130</v>
      </c>
      <c r="B1" s="12" t="s">
        <v>131</v>
      </c>
      <c r="C1" s="12" t="s">
        <v>132</v>
      </c>
      <c r="D1" s="12" t="s">
        <v>133</v>
      </c>
      <c r="E1" s="12" t="s">
        <v>134</v>
      </c>
      <c r="F1" s="13" t="s">
        <v>135</v>
      </c>
    </row>
    <row r="2" ht="15.0" customHeight="1">
      <c r="A2" s="14" t="s">
        <v>136</v>
      </c>
      <c r="B2" s="15" t="s">
        <v>137</v>
      </c>
      <c r="C2" s="16">
        <v>6867929.0</v>
      </c>
      <c r="D2" s="8" t="s">
        <v>138</v>
      </c>
      <c r="E2" s="15" t="s">
        <v>139</v>
      </c>
      <c r="F2" s="17" t="s">
        <v>8</v>
      </c>
      <c r="G2" s="9"/>
    </row>
    <row r="3" ht="15.0" customHeight="1">
      <c r="A3" s="18"/>
      <c r="B3" s="8"/>
      <c r="C3" s="19"/>
      <c r="D3" s="8" t="s">
        <v>138</v>
      </c>
      <c r="E3" s="8"/>
      <c r="F3" s="20"/>
    </row>
    <row r="4" ht="15.0" customHeight="1">
      <c r="A4" s="21"/>
      <c r="B4" s="22"/>
      <c r="C4" s="23"/>
      <c r="D4" s="22" t="s">
        <v>138</v>
      </c>
      <c r="E4" s="22"/>
      <c r="F4" s="20"/>
    </row>
    <row r="5" ht="15.0" customHeight="1">
      <c r="A5" s="18"/>
      <c r="B5" s="8"/>
      <c r="C5" s="19"/>
      <c r="D5" s="8" t="s">
        <v>138</v>
      </c>
      <c r="E5" s="8"/>
      <c r="F5" s="20"/>
    </row>
    <row r="6" ht="15.0" customHeight="1">
      <c r="A6" s="21"/>
      <c r="B6" s="22"/>
      <c r="C6" s="23"/>
      <c r="D6" s="8" t="s">
        <v>138</v>
      </c>
      <c r="E6" s="8"/>
      <c r="F6" s="20"/>
    </row>
    <row r="7" ht="15.0" customHeight="1">
      <c r="A7" s="18"/>
      <c r="B7" s="8"/>
      <c r="C7" s="19"/>
      <c r="D7" s="8" t="s">
        <v>138</v>
      </c>
      <c r="E7" s="8"/>
      <c r="F7" s="20"/>
    </row>
    <row r="8" ht="15.0" customHeight="1">
      <c r="A8" s="18"/>
      <c r="B8" s="8"/>
      <c r="C8" s="19"/>
      <c r="D8" s="8" t="s">
        <v>138</v>
      </c>
      <c r="E8" s="8"/>
      <c r="F8" s="20"/>
    </row>
    <row r="9" ht="15.0" customHeight="1">
      <c r="A9" s="21"/>
      <c r="B9" s="22"/>
      <c r="C9" s="23"/>
      <c r="D9" s="22" t="s">
        <v>138</v>
      </c>
      <c r="E9" s="22"/>
      <c r="F9" s="20"/>
    </row>
    <row r="10" ht="15.0" customHeight="1">
      <c r="A10" s="21"/>
      <c r="B10" s="22"/>
      <c r="C10" s="23"/>
      <c r="D10" s="22" t="s">
        <v>138</v>
      </c>
      <c r="E10" s="8"/>
      <c r="F10" s="20"/>
    </row>
    <row r="11" ht="15.0" customHeight="1">
      <c r="A11" s="21"/>
      <c r="B11" s="8"/>
      <c r="C11" s="23"/>
      <c r="D11" s="22" t="s">
        <v>138</v>
      </c>
      <c r="E11" s="8"/>
      <c r="F11" s="20"/>
    </row>
    <row r="12" ht="15.0" customHeight="1">
      <c r="A12" s="21"/>
      <c r="B12" s="22"/>
      <c r="C12" s="23"/>
      <c r="D12" s="22" t="s">
        <v>138</v>
      </c>
      <c r="E12" s="8"/>
      <c r="F12" s="20"/>
    </row>
    <row r="13" ht="15.75" customHeight="1">
      <c r="A13" s="24"/>
      <c r="B13" s="24"/>
      <c r="C13" s="24"/>
      <c r="D13" s="24"/>
      <c r="E13" s="24"/>
      <c r="F13" s="24"/>
    </row>
    <row r="14" ht="15.75" customHeight="1">
      <c r="A14" s="24"/>
      <c r="B14" s="24"/>
      <c r="C14" s="24"/>
      <c r="D14" s="24"/>
      <c r="E14" s="24"/>
      <c r="F14" s="24"/>
    </row>
    <row r="15" ht="15.75" customHeight="1">
      <c r="A15" s="24"/>
      <c r="B15" s="24"/>
      <c r="C15" s="24"/>
      <c r="D15" s="24"/>
      <c r="E15" s="24"/>
      <c r="F15" s="24"/>
    </row>
    <row r="16" ht="15.75" customHeight="1">
      <c r="A16" s="24"/>
      <c r="B16" s="24"/>
      <c r="C16" s="24"/>
      <c r="D16" s="24"/>
      <c r="E16" s="24"/>
      <c r="F16" s="24"/>
    </row>
    <row r="17" ht="15.75" customHeight="1">
      <c r="A17" s="24"/>
      <c r="B17" s="24"/>
      <c r="C17" s="24"/>
      <c r="D17" s="24"/>
      <c r="E17" s="24"/>
      <c r="F17" s="24"/>
    </row>
    <row r="18" ht="15.75" customHeight="1">
      <c r="A18" s="24"/>
      <c r="B18" s="24"/>
      <c r="C18" s="24"/>
      <c r="D18" s="24"/>
      <c r="E18" s="24"/>
      <c r="F18" s="24"/>
    </row>
    <row r="19" ht="15.75" customHeight="1">
      <c r="A19" s="24"/>
      <c r="B19" s="24"/>
      <c r="C19" s="24"/>
      <c r="D19" s="24"/>
      <c r="E19" s="24"/>
      <c r="F19" s="24"/>
    </row>
    <row r="20" ht="15.75" customHeight="1">
      <c r="A20" s="24"/>
      <c r="B20" s="24"/>
      <c r="C20" s="24"/>
      <c r="D20" s="24"/>
      <c r="E20" s="24"/>
      <c r="F20" s="24"/>
    </row>
    <row r="21" ht="15.75" customHeight="1">
      <c r="A21" s="24"/>
      <c r="B21" s="24"/>
      <c r="C21" s="24"/>
      <c r="D21" s="24"/>
      <c r="E21" s="24"/>
      <c r="F21" s="24"/>
    </row>
    <row r="22" ht="15.75" customHeight="1">
      <c r="A22" s="24"/>
      <c r="B22" s="24"/>
      <c r="C22" s="24"/>
      <c r="D22" s="24"/>
      <c r="E22" s="24"/>
      <c r="F22" s="24"/>
    </row>
    <row r="23" ht="15.75" customHeight="1">
      <c r="A23" s="24"/>
      <c r="B23" s="24"/>
      <c r="C23" s="24"/>
      <c r="D23" s="24"/>
      <c r="E23" s="24"/>
      <c r="F23" s="24"/>
    </row>
    <row r="24" ht="15.75" customHeight="1">
      <c r="A24" s="24"/>
      <c r="B24" s="24"/>
      <c r="C24" s="24"/>
      <c r="D24" s="24"/>
      <c r="E24" s="24"/>
      <c r="F24" s="24"/>
    </row>
    <row r="25" ht="15.75" customHeight="1">
      <c r="A25" s="24"/>
      <c r="B25" s="24"/>
      <c r="C25" s="24"/>
      <c r="D25" s="24"/>
      <c r="E25" s="24"/>
      <c r="F25" s="24"/>
    </row>
    <row r="26" ht="15.75" customHeight="1">
      <c r="A26" s="24"/>
      <c r="B26" s="24"/>
      <c r="C26" s="24"/>
      <c r="D26" s="24"/>
      <c r="E26" s="24"/>
      <c r="F26" s="24"/>
    </row>
    <row r="27" ht="15.75" customHeight="1">
      <c r="A27" s="24"/>
      <c r="B27" s="24"/>
      <c r="C27" s="24"/>
      <c r="D27" s="24"/>
      <c r="E27" s="24"/>
      <c r="F27" s="24"/>
    </row>
    <row r="28" ht="15.75" customHeight="1">
      <c r="A28" s="24"/>
      <c r="B28" s="24"/>
      <c r="C28" s="24"/>
      <c r="D28" s="24"/>
      <c r="E28" s="24"/>
      <c r="F28" s="24"/>
    </row>
    <row r="29" ht="15.75" customHeight="1">
      <c r="A29" s="24"/>
      <c r="B29" s="24"/>
      <c r="C29" s="24"/>
      <c r="D29" s="24"/>
      <c r="E29" s="24"/>
      <c r="F29" s="24"/>
    </row>
    <row r="30" ht="15.75" customHeight="1">
      <c r="A30" s="24"/>
      <c r="B30" s="24"/>
      <c r="C30" s="24"/>
      <c r="D30" s="24"/>
      <c r="E30" s="24"/>
      <c r="F30" s="24"/>
    </row>
    <row r="31" ht="15.75" customHeight="1">
      <c r="A31" s="24"/>
      <c r="B31" s="24"/>
      <c r="C31" s="24"/>
      <c r="D31" s="24"/>
      <c r="E31" s="24"/>
      <c r="F31" s="24"/>
    </row>
    <row r="32" ht="15.75" customHeight="1">
      <c r="A32" s="24"/>
      <c r="B32" s="24"/>
      <c r="C32" s="24"/>
      <c r="D32" s="24"/>
      <c r="E32" s="24"/>
      <c r="F32" s="24"/>
    </row>
    <row r="33" ht="15.75" customHeight="1">
      <c r="A33" s="24"/>
      <c r="B33" s="24"/>
      <c r="C33" s="24"/>
      <c r="D33" s="24"/>
      <c r="E33" s="24"/>
      <c r="F33" s="24"/>
    </row>
    <row r="34" ht="15.75" customHeight="1">
      <c r="A34" s="24"/>
      <c r="B34" s="24"/>
      <c r="C34" s="24"/>
      <c r="D34" s="24"/>
      <c r="E34" s="24"/>
      <c r="F34" s="24"/>
    </row>
    <row r="35" ht="15.75" customHeight="1">
      <c r="A35" s="24"/>
      <c r="B35" s="24"/>
      <c r="C35" s="24"/>
      <c r="D35" s="24"/>
      <c r="E35" s="24"/>
      <c r="F35" s="24"/>
    </row>
    <row r="36" ht="15.75" customHeight="1">
      <c r="A36" s="24"/>
      <c r="B36" s="24"/>
      <c r="C36" s="24"/>
      <c r="D36" s="24"/>
      <c r="E36" s="24"/>
      <c r="F36" s="24"/>
    </row>
    <row r="37" ht="15.75" customHeight="1">
      <c r="A37" s="24"/>
      <c r="B37" s="24"/>
      <c r="C37" s="24"/>
      <c r="D37" s="24"/>
      <c r="E37" s="24"/>
      <c r="F37" s="24"/>
    </row>
    <row r="38" ht="15.75" customHeight="1">
      <c r="A38" s="24"/>
      <c r="B38" s="24"/>
      <c r="C38" s="24"/>
      <c r="D38" s="24"/>
      <c r="E38" s="24"/>
      <c r="F38" s="24"/>
    </row>
    <row r="39" ht="15.75" customHeight="1">
      <c r="A39" s="24"/>
      <c r="B39" s="24"/>
      <c r="C39" s="24"/>
      <c r="D39" s="24"/>
      <c r="E39" s="24"/>
      <c r="F39" s="24"/>
    </row>
    <row r="40" ht="15.75" customHeight="1">
      <c r="A40" s="24"/>
      <c r="B40" s="24"/>
      <c r="C40" s="24"/>
      <c r="D40" s="24"/>
      <c r="E40" s="24"/>
      <c r="F40" s="24"/>
    </row>
    <row r="41" ht="15.75" customHeight="1">
      <c r="A41" s="24"/>
      <c r="B41" s="24"/>
      <c r="C41" s="24"/>
      <c r="D41" s="24"/>
      <c r="E41" s="24"/>
      <c r="F41" s="24"/>
    </row>
    <row r="42" ht="15.75" customHeight="1">
      <c r="A42" s="24"/>
      <c r="B42" s="24"/>
      <c r="C42" s="24"/>
      <c r="D42" s="24"/>
      <c r="E42" s="24"/>
      <c r="F42" s="24"/>
    </row>
    <row r="43" ht="15.75" customHeight="1">
      <c r="A43" s="24"/>
      <c r="B43" s="24"/>
      <c r="C43" s="24"/>
      <c r="D43" s="24"/>
      <c r="E43" s="24"/>
      <c r="F43" s="24"/>
    </row>
    <row r="44" ht="15.75" customHeight="1">
      <c r="A44" s="24"/>
      <c r="B44" s="24"/>
      <c r="C44" s="24"/>
      <c r="D44" s="24"/>
      <c r="E44" s="24"/>
      <c r="F44" s="24"/>
    </row>
    <row r="45" ht="15.75" customHeight="1">
      <c r="A45" s="24"/>
      <c r="B45" s="24"/>
      <c r="C45" s="24"/>
      <c r="D45" s="24"/>
      <c r="E45" s="24"/>
      <c r="F45" s="24"/>
    </row>
    <row r="46" ht="15.75" customHeight="1">
      <c r="A46" s="24"/>
      <c r="B46" s="24"/>
      <c r="C46" s="24"/>
      <c r="D46" s="24"/>
      <c r="E46" s="24"/>
      <c r="F46" s="24"/>
    </row>
    <row r="47" ht="15.75" customHeight="1">
      <c r="A47" s="24"/>
      <c r="B47" s="24"/>
      <c r="C47" s="24"/>
      <c r="D47" s="24"/>
      <c r="E47" s="24"/>
      <c r="F47" s="24"/>
    </row>
    <row r="48" ht="15.75" customHeight="1">
      <c r="A48" s="24"/>
      <c r="B48" s="24"/>
      <c r="C48" s="24"/>
      <c r="D48" s="24"/>
      <c r="E48" s="24"/>
      <c r="F48" s="24"/>
    </row>
    <row r="49" ht="15.75" customHeight="1">
      <c r="A49" s="24"/>
      <c r="B49" s="24"/>
      <c r="C49" s="24"/>
      <c r="D49" s="24"/>
      <c r="E49" s="24"/>
      <c r="F49" s="24"/>
    </row>
    <row r="50" ht="15.75" customHeight="1">
      <c r="A50" s="24"/>
      <c r="B50" s="24"/>
      <c r="C50" s="24"/>
      <c r="D50" s="24"/>
      <c r="E50" s="24"/>
      <c r="F50" s="24"/>
    </row>
    <row r="51" ht="15.75" customHeight="1">
      <c r="A51" s="24"/>
      <c r="B51" s="24"/>
      <c r="C51" s="24"/>
      <c r="D51" s="24"/>
      <c r="E51" s="24"/>
      <c r="F51" s="24"/>
    </row>
    <row r="52" ht="15.75" customHeight="1">
      <c r="A52" s="24"/>
      <c r="B52" s="24"/>
      <c r="C52" s="24"/>
      <c r="D52" s="24"/>
      <c r="E52" s="24"/>
      <c r="F52" s="24"/>
    </row>
    <row r="53" ht="15.75" customHeight="1">
      <c r="A53" s="24"/>
      <c r="B53" s="24"/>
      <c r="C53" s="24"/>
      <c r="D53" s="24"/>
      <c r="E53" s="24"/>
      <c r="F53" s="24"/>
    </row>
    <row r="54" ht="15.75" customHeight="1">
      <c r="A54" s="24"/>
      <c r="B54" s="24"/>
      <c r="C54" s="24"/>
      <c r="D54" s="24"/>
      <c r="E54" s="24"/>
      <c r="F54" s="24"/>
    </row>
    <row r="55" ht="15.75" customHeight="1">
      <c r="A55" s="24"/>
      <c r="B55" s="24"/>
      <c r="C55" s="24"/>
      <c r="D55" s="24"/>
      <c r="E55" s="24"/>
      <c r="F55" s="24"/>
    </row>
    <row r="56" ht="15.75" customHeight="1">
      <c r="A56" s="24"/>
      <c r="B56" s="24"/>
      <c r="C56" s="24"/>
      <c r="D56" s="24"/>
      <c r="E56" s="24"/>
      <c r="F56" s="24"/>
    </row>
    <row r="57" ht="15.75" customHeight="1">
      <c r="A57" s="24"/>
      <c r="B57" s="24"/>
      <c r="C57" s="24"/>
      <c r="D57" s="24"/>
      <c r="E57" s="24"/>
      <c r="F57" s="24"/>
    </row>
    <row r="58" ht="15.75" customHeight="1">
      <c r="A58" s="24"/>
      <c r="B58" s="24"/>
      <c r="C58" s="24"/>
      <c r="D58" s="24"/>
      <c r="E58" s="24"/>
      <c r="F58" s="24"/>
    </row>
    <row r="59" ht="15.75" customHeight="1">
      <c r="A59" s="24"/>
      <c r="B59" s="24"/>
      <c r="C59" s="24"/>
      <c r="D59" s="24"/>
      <c r="E59" s="24"/>
      <c r="F59" s="24"/>
    </row>
    <row r="60" ht="15.75" customHeight="1">
      <c r="A60" s="24"/>
      <c r="B60" s="24"/>
      <c r="C60" s="24"/>
      <c r="D60" s="24"/>
      <c r="E60" s="24"/>
      <c r="F60" s="24"/>
    </row>
    <row r="61" ht="15.75" customHeight="1">
      <c r="A61" s="24"/>
      <c r="B61" s="24"/>
      <c r="C61" s="24"/>
      <c r="D61" s="24"/>
      <c r="E61" s="24"/>
      <c r="F61" s="24"/>
    </row>
    <row r="62" ht="15.75" customHeight="1">
      <c r="A62" s="24"/>
      <c r="B62" s="24"/>
      <c r="C62" s="24"/>
      <c r="D62" s="24"/>
      <c r="E62" s="24"/>
      <c r="F62" s="24"/>
    </row>
    <row r="63" ht="15.75" customHeight="1">
      <c r="A63" s="24"/>
      <c r="B63" s="24"/>
      <c r="C63" s="24"/>
      <c r="D63" s="24"/>
      <c r="E63" s="24"/>
      <c r="F63" s="24"/>
    </row>
    <row r="64" ht="15.75" customHeight="1">
      <c r="A64" s="24"/>
      <c r="B64" s="24"/>
      <c r="C64" s="24"/>
      <c r="D64" s="24"/>
      <c r="E64" s="24"/>
      <c r="F64" s="24"/>
    </row>
    <row r="65" ht="15.75" customHeight="1">
      <c r="A65" s="24"/>
      <c r="B65" s="24"/>
      <c r="C65" s="24"/>
      <c r="D65" s="24"/>
      <c r="E65" s="24"/>
      <c r="F65" s="24"/>
    </row>
    <row r="66" ht="15.75" customHeight="1">
      <c r="A66" s="24"/>
      <c r="B66" s="24"/>
      <c r="C66" s="24"/>
      <c r="D66" s="24"/>
      <c r="E66" s="24"/>
      <c r="F66" s="24"/>
    </row>
    <row r="67" ht="15.75" customHeight="1">
      <c r="A67" s="24"/>
      <c r="B67" s="24"/>
      <c r="C67" s="24"/>
      <c r="D67" s="24"/>
      <c r="E67" s="24"/>
      <c r="F67" s="24"/>
    </row>
    <row r="68" ht="15.75" customHeight="1">
      <c r="A68" s="24"/>
      <c r="B68" s="24"/>
      <c r="C68" s="24"/>
      <c r="D68" s="24"/>
      <c r="E68" s="24"/>
      <c r="F68" s="24"/>
    </row>
    <row r="69" ht="15.75" customHeight="1">
      <c r="A69" s="24"/>
      <c r="B69" s="24"/>
      <c r="C69" s="24"/>
      <c r="D69" s="24"/>
      <c r="E69" s="24"/>
      <c r="F69" s="24"/>
    </row>
    <row r="70" ht="15.75" customHeight="1">
      <c r="A70" s="24"/>
      <c r="B70" s="24"/>
      <c r="C70" s="24"/>
      <c r="D70" s="24"/>
      <c r="E70" s="24"/>
      <c r="F70" s="24"/>
    </row>
    <row r="71" ht="15.75" customHeight="1">
      <c r="A71" s="24"/>
      <c r="B71" s="24"/>
      <c r="C71" s="24"/>
      <c r="D71" s="24"/>
      <c r="E71" s="24"/>
      <c r="F71" s="24"/>
    </row>
    <row r="72" ht="15.75" customHeight="1">
      <c r="A72" s="24"/>
      <c r="B72" s="24"/>
      <c r="C72" s="24"/>
      <c r="D72" s="24"/>
      <c r="E72" s="24"/>
      <c r="F72" s="24"/>
    </row>
    <row r="73" ht="15.75" customHeight="1">
      <c r="A73" s="24"/>
      <c r="B73" s="24"/>
      <c r="C73" s="24"/>
      <c r="D73" s="24"/>
      <c r="E73" s="24"/>
      <c r="F73" s="24"/>
    </row>
    <row r="74" ht="15.75" customHeight="1">
      <c r="A74" s="24"/>
      <c r="B74" s="24"/>
      <c r="C74" s="24"/>
      <c r="D74" s="24"/>
      <c r="E74" s="24"/>
      <c r="F74" s="24"/>
    </row>
    <row r="75" ht="15.75" customHeight="1">
      <c r="A75" s="24"/>
      <c r="B75" s="24"/>
      <c r="C75" s="24"/>
      <c r="D75" s="24"/>
      <c r="E75" s="24"/>
      <c r="F75" s="24"/>
    </row>
    <row r="76" ht="15.75" customHeight="1">
      <c r="A76" s="24"/>
      <c r="B76" s="24"/>
      <c r="C76" s="24"/>
      <c r="D76" s="24"/>
      <c r="E76" s="24"/>
      <c r="F76" s="24"/>
    </row>
    <row r="77" ht="15.75" customHeight="1">
      <c r="A77" s="24"/>
      <c r="B77" s="24"/>
      <c r="C77" s="24"/>
      <c r="D77" s="24"/>
      <c r="E77" s="24"/>
      <c r="F77" s="24"/>
    </row>
    <row r="78" ht="15.75" customHeight="1">
      <c r="A78" s="24"/>
      <c r="B78" s="24"/>
      <c r="C78" s="24"/>
      <c r="D78" s="24"/>
      <c r="E78" s="24"/>
      <c r="F78" s="24"/>
    </row>
    <row r="79" ht="15.75" customHeight="1">
      <c r="A79" s="24"/>
      <c r="B79" s="24"/>
      <c r="C79" s="24"/>
      <c r="D79" s="24"/>
      <c r="E79" s="24"/>
      <c r="F79" s="24"/>
    </row>
    <row r="80" ht="15.75" customHeight="1">
      <c r="A80" s="24"/>
      <c r="B80" s="24"/>
      <c r="C80" s="24"/>
      <c r="D80" s="24"/>
      <c r="E80" s="24"/>
      <c r="F80" s="24"/>
    </row>
    <row r="81" ht="15.75" customHeight="1">
      <c r="A81" s="24"/>
      <c r="B81" s="24"/>
      <c r="C81" s="24"/>
      <c r="D81" s="24"/>
      <c r="E81" s="24"/>
      <c r="F81" s="24"/>
    </row>
    <row r="82" ht="15.75" customHeight="1">
      <c r="A82" s="24"/>
      <c r="B82" s="24"/>
      <c r="C82" s="24"/>
      <c r="D82" s="24"/>
      <c r="E82" s="24"/>
      <c r="F82" s="24"/>
    </row>
    <row r="83" ht="15.75" customHeight="1">
      <c r="A83" s="24"/>
      <c r="B83" s="24"/>
      <c r="C83" s="24"/>
      <c r="D83" s="24"/>
      <c r="E83" s="24"/>
      <c r="F83" s="24"/>
    </row>
    <row r="84" ht="15.75" customHeight="1">
      <c r="A84" s="24"/>
      <c r="B84" s="24"/>
      <c r="C84" s="24"/>
      <c r="D84" s="24"/>
      <c r="E84" s="24"/>
      <c r="F84" s="24"/>
    </row>
    <row r="85" ht="15.75" customHeight="1">
      <c r="A85" s="24"/>
      <c r="B85" s="24"/>
      <c r="C85" s="24"/>
      <c r="D85" s="24"/>
      <c r="E85" s="24"/>
      <c r="F85" s="24"/>
    </row>
    <row r="86" ht="15.75" customHeight="1">
      <c r="A86" s="24"/>
      <c r="B86" s="24"/>
      <c r="C86" s="24"/>
      <c r="D86" s="24"/>
      <c r="E86" s="24"/>
      <c r="F86" s="24"/>
    </row>
    <row r="87" ht="15.75" customHeight="1">
      <c r="A87" s="24"/>
      <c r="B87" s="24"/>
      <c r="C87" s="24"/>
      <c r="D87" s="24"/>
      <c r="E87" s="24"/>
      <c r="F87" s="24"/>
    </row>
    <row r="88" ht="15.75" customHeight="1">
      <c r="A88" s="24"/>
      <c r="B88" s="24"/>
      <c r="C88" s="24"/>
      <c r="D88" s="24"/>
      <c r="E88" s="24"/>
      <c r="F88" s="24"/>
    </row>
    <row r="89" ht="15.75" customHeight="1">
      <c r="A89" s="24"/>
      <c r="B89" s="24"/>
      <c r="C89" s="24"/>
      <c r="D89" s="24"/>
      <c r="E89" s="24"/>
      <c r="F89" s="24"/>
    </row>
    <row r="90" ht="15.75" customHeight="1">
      <c r="A90" s="24"/>
      <c r="B90" s="24"/>
      <c r="C90" s="24"/>
      <c r="D90" s="24"/>
      <c r="E90" s="24"/>
      <c r="F90" s="24"/>
    </row>
    <row r="91" ht="15.75" customHeight="1">
      <c r="A91" s="24"/>
      <c r="B91" s="24"/>
      <c r="C91" s="24"/>
      <c r="D91" s="24"/>
      <c r="E91" s="24"/>
      <c r="F91" s="24"/>
    </row>
    <row r="92" ht="15.75" customHeight="1">
      <c r="A92" s="24"/>
      <c r="B92" s="24"/>
      <c r="C92" s="24"/>
      <c r="D92" s="24"/>
      <c r="E92" s="24"/>
      <c r="F92" s="24"/>
    </row>
    <row r="93" ht="15.75" customHeight="1">
      <c r="A93" s="24"/>
      <c r="B93" s="24"/>
      <c r="C93" s="24"/>
      <c r="D93" s="24"/>
      <c r="E93" s="24"/>
      <c r="F93" s="24"/>
    </row>
    <row r="94" ht="15.75" customHeight="1">
      <c r="A94" s="24"/>
      <c r="B94" s="24"/>
      <c r="C94" s="24"/>
      <c r="D94" s="24"/>
      <c r="E94" s="24"/>
      <c r="F94" s="24"/>
    </row>
    <row r="95" ht="15.75" customHeight="1">
      <c r="A95" s="24"/>
      <c r="B95" s="24"/>
      <c r="C95" s="24"/>
      <c r="D95" s="24"/>
      <c r="E95" s="24"/>
      <c r="F95" s="24"/>
    </row>
    <row r="96" ht="15.75" customHeight="1">
      <c r="A96" s="24"/>
      <c r="B96" s="24"/>
      <c r="C96" s="24"/>
      <c r="D96" s="24"/>
      <c r="E96" s="24"/>
      <c r="F96" s="24"/>
    </row>
    <row r="97" ht="15.75" customHeight="1">
      <c r="A97" s="24"/>
      <c r="B97" s="24"/>
      <c r="C97" s="24"/>
      <c r="D97" s="24"/>
      <c r="E97" s="24"/>
      <c r="F97" s="24"/>
    </row>
    <row r="98" ht="15.75" customHeight="1">
      <c r="A98" s="24"/>
      <c r="B98" s="24"/>
      <c r="C98" s="24"/>
      <c r="D98" s="24"/>
      <c r="E98" s="24"/>
      <c r="F98" s="24"/>
    </row>
    <row r="99" ht="15.75" customHeight="1">
      <c r="A99" s="24"/>
      <c r="B99" s="24"/>
      <c r="C99" s="24"/>
      <c r="D99" s="24"/>
      <c r="E99" s="24"/>
      <c r="F99" s="24"/>
    </row>
    <row r="100" ht="15.75" customHeight="1">
      <c r="A100" s="24"/>
      <c r="B100" s="24"/>
      <c r="C100" s="24"/>
      <c r="D100" s="24"/>
      <c r="E100" s="24"/>
      <c r="F100" s="24"/>
    </row>
    <row r="101" ht="15.75" customHeight="1">
      <c r="A101" s="24"/>
      <c r="B101" s="24"/>
      <c r="C101" s="24"/>
      <c r="D101" s="24"/>
      <c r="E101" s="24"/>
      <c r="F101" s="24"/>
    </row>
    <row r="102" ht="15.75" customHeight="1">
      <c r="A102" s="24"/>
      <c r="B102" s="24"/>
      <c r="C102" s="24"/>
      <c r="D102" s="24"/>
      <c r="E102" s="24"/>
      <c r="F102" s="24"/>
    </row>
    <row r="103" ht="15.75" customHeight="1">
      <c r="A103" s="24"/>
      <c r="B103" s="24"/>
      <c r="C103" s="24"/>
      <c r="D103" s="24"/>
      <c r="E103" s="24"/>
      <c r="F103" s="24"/>
    </row>
    <row r="104" ht="15.75" customHeight="1">
      <c r="A104" s="24"/>
      <c r="B104" s="24"/>
      <c r="C104" s="24"/>
      <c r="D104" s="24"/>
      <c r="E104" s="24"/>
      <c r="F104" s="24"/>
    </row>
    <row r="105" ht="15.75" customHeight="1">
      <c r="A105" s="24"/>
      <c r="B105" s="24"/>
      <c r="C105" s="24"/>
      <c r="D105" s="24"/>
      <c r="E105" s="24"/>
      <c r="F105" s="24"/>
    </row>
    <row r="106" ht="15.75" customHeight="1">
      <c r="A106" s="24"/>
      <c r="B106" s="24"/>
      <c r="C106" s="24"/>
      <c r="D106" s="24"/>
      <c r="E106" s="24"/>
      <c r="F106" s="24"/>
    </row>
    <row r="107" ht="15.75" customHeight="1">
      <c r="A107" s="24"/>
      <c r="B107" s="24"/>
      <c r="C107" s="24"/>
      <c r="D107" s="24"/>
      <c r="E107" s="24"/>
      <c r="F107" s="24"/>
    </row>
    <row r="108" ht="15.75" customHeight="1">
      <c r="A108" s="24"/>
      <c r="B108" s="24"/>
      <c r="C108" s="24"/>
      <c r="D108" s="24"/>
      <c r="E108" s="24"/>
      <c r="F108" s="24"/>
    </row>
    <row r="109" ht="15.75" customHeight="1">
      <c r="A109" s="24"/>
      <c r="B109" s="24"/>
      <c r="C109" s="24"/>
      <c r="D109" s="24"/>
      <c r="E109" s="24"/>
      <c r="F109" s="24"/>
    </row>
    <row r="110" ht="15.75" customHeight="1">
      <c r="A110" s="24"/>
      <c r="B110" s="24"/>
      <c r="C110" s="24"/>
      <c r="D110" s="24"/>
      <c r="E110" s="24"/>
      <c r="F110" s="24"/>
    </row>
    <row r="111" ht="15.75" customHeight="1">
      <c r="A111" s="24"/>
      <c r="B111" s="24"/>
      <c r="C111" s="24"/>
      <c r="D111" s="24"/>
      <c r="E111" s="24"/>
      <c r="F111" s="24"/>
    </row>
    <row r="112" ht="15.75" customHeight="1">
      <c r="A112" s="24"/>
      <c r="B112" s="24"/>
      <c r="C112" s="24"/>
      <c r="D112" s="24"/>
      <c r="E112" s="24"/>
      <c r="F112" s="24"/>
    </row>
    <row r="113" ht="15.75" customHeight="1">
      <c r="A113" s="24"/>
      <c r="B113" s="24"/>
      <c r="C113" s="24"/>
      <c r="D113" s="24"/>
      <c r="E113" s="24"/>
      <c r="F113" s="24"/>
    </row>
    <row r="114" ht="15.75" customHeight="1">
      <c r="A114" s="24"/>
      <c r="B114" s="24"/>
      <c r="C114" s="24"/>
      <c r="D114" s="24"/>
      <c r="E114" s="24"/>
      <c r="F114" s="24"/>
    </row>
    <row r="115" ht="15.75" customHeight="1">
      <c r="A115" s="24"/>
      <c r="B115" s="24"/>
      <c r="C115" s="24"/>
      <c r="D115" s="24"/>
      <c r="E115" s="24"/>
      <c r="F115" s="24"/>
    </row>
    <row r="116" ht="15.75" customHeight="1">
      <c r="A116" s="24"/>
      <c r="B116" s="24"/>
      <c r="C116" s="24"/>
      <c r="D116" s="24"/>
      <c r="E116" s="24"/>
      <c r="F116" s="24"/>
    </row>
    <row r="117" ht="15.75" customHeight="1">
      <c r="A117" s="24"/>
      <c r="B117" s="24"/>
      <c r="C117" s="24"/>
      <c r="D117" s="24"/>
      <c r="E117" s="24"/>
      <c r="F117" s="24"/>
    </row>
    <row r="118" ht="15.75" customHeight="1">
      <c r="A118" s="24"/>
      <c r="B118" s="24"/>
      <c r="C118" s="24"/>
      <c r="D118" s="24"/>
      <c r="E118" s="24"/>
      <c r="F118" s="24"/>
    </row>
    <row r="119" ht="15.75" customHeight="1">
      <c r="A119" s="24"/>
      <c r="B119" s="24"/>
      <c r="C119" s="24"/>
      <c r="D119" s="24"/>
      <c r="E119" s="24"/>
      <c r="F119" s="24"/>
    </row>
    <row r="120" ht="15.75" customHeight="1">
      <c r="A120" s="24"/>
      <c r="B120" s="24"/>
      <c r="C120" s="24"/>
      <c r="D120" s="24"/>
      <c r="E120" s="24"/>
      <c r="F120" s="24"/>
    </row>
    <row r="121" ht="15.75" customHeight="1">
      <c r="A121" s="24"/>
      <c r="B121" s="24"/>
      <c r="C121" s="24"/>
      <c r="D121" s="24"/>
      <c r="E121" s="24"/>
      <c r="F121" s="24"/>
    </row>
    <row r="122" ht="15.75" customHeight="1">
      <c r="A122" s="24"/>
      <c r="B122" s="24"/>
      <c r="C122" s="24"/>
      <c r="D122" s="24"/>
      <c r="E122" s="24"/>
      <c r="F122" s="24"/>
    </row>
    <row r="123" ht="15.75" customHeight="1">
      <c r="A123" s="24"/>
      <c r="B123" s="24"/>
      <c r="C123" s="24"/>
      <c r="D123" s="24"/>
      <c r="E123" s="24"/>
      <c r="F123" s="24"/>
    </row>
    <row r="124" ht="15.75" customHeight="1">
      <c r="A124" s="24"/>
      <c r="B124" s="24"/>
      <c r="C124" s="24"/>
      <c r="D124" s="24"/>
      <c r="E124" s="24"/>
      <c r="F124" s="24"/>
    </row>
    <row r="125" ht="15.75" customHeight="1">
      <c r="A125" s="24"/>
      <c r="B125" s="24"/>
      <c r="C125" s="24"/>
      <c r="D125" s="24"/>
      <c r="E125" s="24"/>
      <c r="F125" s="24"/>
    </row>
    <row r="126" ht="15.75" customHeight="1">
      <c r="A126" s="24"/>
      <c r="B126" s="24"/>
      <c r="C126" s="24"/>
      <c r="D126" s="24"/>
      <c r="E126" s="24"/>
      <c r="F126" s="24"/>
    </row>
    <row r="127" ht="15.75" customHeight="1">
      <c r="A127" s="24"/>
      <c r="B127" s="24"/>
      <c r="C127" s="24"/>
      <c r="D127" s="24"/>
      <c r="E127" s="24"/>
      <c r="F127" s="24"/>
    </row>
    <row r="128" ht="15.75" customHeight="1">
      <c r="A128" s="24"/>
      <c r="B128" s="24"/>
      <c r="C128" s="24"/>
      <c r="D128" s="24"/>
      <c r="E128" s="24"/>
      <c r="F128" s="24"/>
    </row>
    <row r="129" ht="15.75" customHeight="1">
      <c r="A129" s="24"/>
      <c r="B129" s="24"/>
      <c r="C129" s="24"/>
      <c r="D129" s="24"/>
      <c r="E129" s="24"/>
      <c r="F129" s="24"/>
    </row>
    <row r="130" ht="15.75" customHeight="1">
      <c r="A130" s="24"/>
      <c r="B130" s="24"/>
      <c r="C130" s="24"/>
      <c r="D130" s="24"/>
      <c r="E130" s="24"/>
      <c r="F130" s="24"/>
    </row>
    <row r="131" ht="15.75" customHeight="1">
      <c r="A131" s="24"/>
      <c r="B131" s="24"/>
      <c r="C131" s="24"/>
      <c r="D131" s="24"/>
      <c r="E131" s="24"/>
      <c r="F131" s="24"/>
    </row>
    <row r="132" ht="15.75" customHeight="1">
      <c r="A132" s="24"/>
      <c r="B132" s="24"/>
      <c r="C132" s="24"/>
      <c r="D132" s="24"/>
      <c r="E132" s="24"/>
      <c r="F132" s="24"/>
    </row>
    <row r="133" ht="15.75" customHeight="1">
      <c r="A133" s="24"/>
      <c r="B133" s="24"/>
      <c r="C133" s="24"/>
      <c r="D133" s="24"/>
      <c r="E133" s="24"/>
      <c r="F133" s="24"/>
    </row>
    <row r="134" ht="15.75" customHeight="1">
      <c r="A134" s="24"/>
      <c r="B134" s="24"/>
      <c r="C134" s="24"/>
      <c r="D134" s="24"/>
      <c r="E134" s="24"/>
      <c r="F134" s="24"/>
    </row>
    <row r="135" ht="15.75" customHeight="1">
      <c r="A135" s="24"/>
      <c r="B135" s="24"/>
      <c r="C135" s="24"/>
      <c r="D135" s="24"/>
      <c r="E135" s="24"/>
      <c r="F135" s="24"/>
    </row>
    <row r="136" ht="15.75" customHeight="1">
      <c r="A136" s="24"/>
      <c r="B136" s="24"/>
      <c r="C136" s="24"/>
      <c r="D136" s="24"/>
      <c r="E136" s="24"/>
      <c r="F136" s="24"/>
    </row>
    <row r="137" ht="15.75" customHeight="1">
      <c r="A137" s="24"/>
      <c r="B137" s="24"/>
      <c r="C137" s="24"/>
      <c r="D137" s="24"/>
      <c r="E137" s="24"/>
      <c r="F137" s="24"/>
    </row>
    <row r="138" ht="15.75" customHeight="1">
      <c r="A138" s="24"/>
      <c r="B138" s="24"/>
      <c r="C138" s="24"/>
      <c r="D138" s="24"/>
      <c r="E138" s="24"/>
      <c r="F138" s="24"/>
    </row>
    <row r="139" ht="15.75" customHeight="1">
      <c r="A139" s="24"/>
      <c r="B139" s="24"/>
      <c r="C139" s="24"/>
      <c r="D139" s="24"/>
      <c r="E139" s="24"/>
      <c r="F139" s="24"/>
    </row>
    <row r="140" ht="15.75" customHeight="1">
      <c r="A140" s="24"/>
      <c r="B140" s="24"/>
      <c r="C140" s="24"/>
      <c r="D140" s="24"/>
      <c r="E140" s="24"/>
      <c r="F140" s="24"/>
    </row>
    <row r="141" ht="15.75" customHeight="1">
      <c r="A141" s="24"/>
      <c r="B141" s="24"/>
      <c r="C141" s="24"/>
      <c r="D141" s="24"/>
      <c r="E141" s="24"/>
      <c r="F141" s="24"/>
    </row>
    <row r="142" ht="15.75" customHeight="1">
      <c r="A142" s="24"/>
      <c r="B142" s="24"/>
      <c r="C142" s="24"/>
      <c r="D142" s="24"/>
      <c r="E142" s="24"/>
      <c r="F142" s="24"/>
    </row>
    <row r="143" ht="15.75" customHeight="1">
      <c r="A143" s="24"/>
      <c r="B143" s="24"/>
      <c r="C143" s="24"/>
      <c r="D143" s="24"/>
      <c r="E143" s="24"/>
      <c r="F143" s="24"/>
    </row>
    <row r="144" ht="15.75" customHeight="1">
      <c r="A144" s="24"/>
      <c r="B144" s="24"/>
      <c r="C144" s="24"/>
      <c r="D144" s="24"/>
      <c r="E144" s="24"/>
      <c r="F144" s="24"/>
    </row>
    <row r="145" ht="15.75" customHeight="1">
      <c r="A145" s="24"/>
      <c r="B145" s="24"/>
      <c r="C145" s="24"/>
      <c r="D145" s="24"/>
      <c r="E145" s="24"/>
      <c r="F145" s="24"/>
    </row>
    <row r="146" ht="15.75" customHeight="1">
      <c r="A146" s="24"/>
      <c r="B146" s="24"/>
      <c r="C146" s="24"/>
      <c r="D146" s="24"/>
      <c r="E146" s="24"/>
      <c r="F146" s="24"/>
    </row>
    <row r="147" ht="15.75" customHeight="1">
      <c r="A147" s="24"/>
      <c r="B147" s="24"/>
      <c r="C147" s="24"/>
      <c r="D147" s="24"/>
      <c r="E147" s="24"/>
      <c r="F147" s="24"/>
    </row>
    <row r="148" ht="15.75" customHeight="1">
      <c r="A148" s="24"/>
      <c r="B148" s="24"/>
      <c r="C148" s="24"/>
      <c r="D148" s="24"/>
      <c r="E148" s="24"/>
      <c r="F148" s="24"/>
    </row>
    <row r="149" ht="15.75" customHeight="1">
      <c r="A149" s="24"/>
      <c r="B149" s="24"/>
      <c r="C149" s="24"/>
      <c r="D149" s="24"/>
      <c r="E149" s="24"/>
      <c r="F149" s="24"/>
    </row>
    <row r="150" ht="15.75" customHeight="1">
      <c r="A150" s="24"/>
      <c r="B150" s="24"/>
      <c r="C150" s="24"/>
      <c r="D150" s="24"/>
      <c r="E150" s="24"/>
      <c r="F150" s="24"/>
    </row>
    <row r="151" ht="15.75" customHeight="1">
      <c r="A151" s="24"/>
      <c r="B151" s="24"/>
      <c r="C151" s="24"/>
      <c r="D151" s="24"/>
      <c r="E151" s="24"/>
      <c r="F151" s="24"/>
    </row>
    <row r="152" ht="15.75" customHeight="1">
      <c r="A152" s="24"/>
      <c r="B152" s="24"/>
      <c r="C152" s="24"/>
      <c r="D152" s="24"/>
      <c r="E152" s="24"/>
      <c r="F152" s="24"/>
    </row>
    <row r="153" ht="15.75" customHeight="1">
      <c r="A153" s="24"/>
      <c r="B153" s="24"/>
      <c r="C153" s="24"/>
      <c r="D153" s="24"/>
      <c r="E153" s="24"/>
      <c r="F153" s="24"/>
    </row>
    <row r="154" ht="15.75" customHeight="1">
      <c r="A154" s="24"/>
      <c r="B154" s="24"/>
      <c r="C154" s="24"/>
      <c r="D154" s="24"/>
      <c r="E154" s="24"/>
      <c r="F154" s="24"/>
    </row>
    <row r="155" ht="15.75" customHeight="1">
      <c r="A155" s="24"/>
      <c r="B155" s="24"/>
      <c r="C155" s="24"/>
      <c r="D155" s="24"/>
      <c r="E155" s="24"/>
      <c r="F155" s="24"/>
    </row>
    <row r="156" ht="15.75" customHeight="1">
      <c r="A156" s="24"/>
      <c r="B156" s="24"/>
      <c r="C156" s="24"/>
      <c r="D156" s="24"/>
      <c r="E156" s="24"/>
      <c r="F156" s="24"/>
    </row>
    <row r="157" ht="15.75" customHeight="1">
      <c r="A157" s="24"/>
      <c r="B157" s="24"/>
      <c r="C157" s="24"/>
      <c r="D157" s="24"/>
      <c r="E157" s="24"/>
      <c r="F157" s="24"/>
    </row>
    <row r="158" ht="15.75" customHeight="1">
      <c r="A158" s="24"/>
      <c r="B158" s="24"/>
      <c r="C158" s="24"/>
      <c r="D158" s="24"/>
      <c r="E158" s="24"/>
      <c r="F158" s="24"/>
    </row>
    <row r="159" ht="15.75" customHeight="1">
      <c r="A159" s="24"/>
      <c r="B159" s="24"/>
      <c r="C159" s="24"/>
      <c r="D159" s="24"/>
      <c r="E159" s="24"/>
      <c r="F159" s="24"/>
    </row>
    <row r="160" ht="15.75" customHeight="1">
      <c r="A160" s="24"/>
      <c r="B160" s="24"/>
      <c r="C160" s="24"/>
      <c r="D160" s="24"/>
      <c r="E160" s="24"/>
      <c r="F160" s="24"/>
    </row>
    <row r="161" ht="15.75" customHeight="1">
      <c r="A161" s="24"/>
      <c r="B161" s="24"/>
      <c r="C161" s="24"/>
      <c r="D161" s="24"/>
      <c r="E161" s="24"/>
      <c r="F161" s="24"/>
    </row>
    <row r="162" ht="15.75" customHeight="1">
      <c r="A162" s="24"/>
      <c r="B162" s="24"/>
      <c r="C162" s="24"/>
      <c r="D162" s="24"/>
      <c r="E162" s="24"/>
      <c r="F162" s="24"/>
    </row>
    <row r="163" ht="15.75" customHeight="1">
      <c r="A163" s="24"/>
      <c r="B163" s="24"/>
      <c r="C163" s="24"/>
      <c r="D163" s="24"/>
      <c r="E163" s="24"/>
      <c r="F163" s="24"/>
    </row>
    <row r="164" ht="15.75" customHeight="1">
      <c r="A164" s="24"/>
      <c r="B164" s="24"/>
      <c r="C164" s="24"/>
      <c r="D164" s="24"/>
      <c r="E164" s="24"/>
      <c r="F164" s="24"/>
    </row>
    <row r="165" ht="15.75" customHeight="1">
      <c r="A165" s="24"/>
      <c r="B165" s="24"/>
      <c r="C165" s="24"/>
      <c r="D165" s="24"/>
      <c r="E165" s="24"/>
      <c r="F165" s="24"/>
    </row>
    <row r="166" ht="15.75" customHeight="1">
      <c r="A166" s="24"/>
      <c r="B166" s="24"/>
      <c r="C166" s="24"/>
      <c r="D166" s="24"/>
      <c r="E166" s="24"/>
      <c r="F166" s="24"/>
    </row>
    <row r="167" ht="15.75" customHeight="1">
      <c r="A167" s="24"/>
      <c r="B167" s="24"/>
      <c r="C167" s="24"/>
      <c r="D167" s="24"/>
      <c r="E167" s="24"/>
      <c r="F167" s="24"/>
    </row>
    <row r="168" ht="15.75" customHeight="1">
      <c r="A168" s="24"/>
      <c r="B168" s="24"/>
      <c r="C168" s="24"/>
      <c r="D168" s="24"/>
      <c r="E168" s="24"/>
      <c r="F168" s="24"/>
    </row>
    <row r="169" ht="15.75" customHeight="1">
      <c r="A169" s="24"/>
      <c r="B169" s="24"/>
      <c r="C169" s="24"/>
      <c r="D169" s="24"/>
      <c r="E169" s="24"/>
      <c r="F169" s="24"/>
    </row>
    <row r="170" ht="15.75" customHeight="1">
      <c r="A170" s="24"/>
      <c r="B170" s="24"/>
      <c r="C170" s="24"/>
      <c r="D170" s="24"/>
      <c r="E170" s="24"/>
      <c r="F170" s="24"/>
    </row>
    <row r="171" ht="15.75" customHeight="1">
      <c r="A171" s="24"/>
      <c r="B171" s="24"/>
      <c r="C171" s="24"/>
      <c r="D171" s="24"/>
      <c r="E171" s="24"/>
      <c r="F171" s="24"/>
    </row>
    <row r="172" ht="15.75" customHeight="1">
      <c r="A172" s="24"/>
      <c r="B172" s="24"/>
      <c r="C172" s="24"/>
      <c r="D172" s="24"/>
      <c r="E172" s="24"/>
      <c r="F172" s="24"/>
    </row>
    <row r="173" ht="15.75" customHeight="1">
      <c r="A173" s="24"/>
      <c r="B173" s="24"/>
      <c r="C173" s="24"/>
      <c r="D173" s="24"/>
      <c r="E173" s="24"/>
      <c r="F173" s="24"/>
    </row>
    <row r="174" ht="15.75" customHeight="1">
      <c r="A174" s="24"/>
      <c r="B174" s="24"/>
      <c r="C174" s="24"/>
      <c r="D174" s="24"/>
      <c r="E174" s="24"/>
      <c r="F174" s="24"/>
    </row>
    <row r="175" ht="15.75" customHeight="1">
      <c r="A175" s="24"/>
      <c r="B175" s="24"/>
      <c r="C175" s="24"/>
      <c r="D175" s="24"/>
      <c r="E175" s="24"/>
      <c r="F175" s="24"/>
    </row>
    <row r="176" ht="15.75" customHeight="1">
      <c r="A176" s="24"/>
      <c r="B176" s="24"/>
      <c r="C176" s="24"/>
      <c r="D176" s="24"/>
      <c r="E176" s="24"/>
      <c r="F176" s="24"/>
    </row>
    <row r="177" ht="15.75" customHeight="1">
      <c r="A177" s="24"/>
      <c r="B177" s="24"/>
      <c r="C177" s="24"/>
      <c r="D177" s="24"/>
      <c r="E177" s="24"/>
      <c r="F177" s="24"/>
    </row>
    <row r="178" ht="15.75" customHeight="1">
      <c r="A178" s="24"/>
      <c r="B178" s="24"/>
      <c r="C178" s="24"/>
      <c r="D178" s="24"/>
      <c r="E178" s="24"/>
      <c r="F178" s="24"/>
    </row>
    <row r="179" ht="15.75" customHeight="1">
      <c r="A179" s="24"/>
      <c r="B179" s="24"/>
      <c r="C179" s="24"/>
      <c r="D179" s="24"/>
      <c r="E179" s="24"/>
      <c r="F179" s="24"/>
    </row>
    <row r="180" ht="15.75" customHeight="1">
      <c r="A180" s="24"/>
      <c r="B180" s="24"/>
      <c r="C180" s="24"/>
      <c r="D180" s="24"/>
      <c r="E180" s="24"/>
      <c r="F180" s="24"/>
    </row>
    <row r="181" ht="15.75" customHeight="1">
      <c r="A181" s="24"/>
      <c r="B181" s="24"/>
      <c r="C181" s="24"/>
      <c r="D181" s="24"/>
      <c r="E181" s="24"/>
      <c r="F181" s="24"/>
    </row>
    <row r="182" ht="15.75" customHeight="1">
      <c r="A182" s="24"/>
      <c r="B182" s="24"/>
      <c r="C182" s="24"/>
      <c r="D182" s="24"/>
      <c r="E182" s="24"/>
      <c r="F182" s="24"/>
    </row>
    <row r="183" ht="15.75" customHeight="1">
      <c r="A183" s="24"/>
      <c r="B183" s="24"/>
      <c r="C183" s="24"/>
      <c r="D183" s="24"/>
      <c r="E183" s="24"/>
      <c r="F183" s="24"/>
    </row>
    <row r="184" ht="15.75" customHeight="1">
      <c r="A184" s="24"/>
      <c r="B184" s="24"/>
      <c r="C184" s="24"/>
      <c r="D184" s="24"/>
      <c r="E184" s="24"/>
      <c r="F184" s="24"/>
    </row>
    <row r="185" ht="15.75" customHeight="1">
      <c r="A185" s="24"/>
      <c r="B185" s="24"/>
      <c r="C185" s="24"/>
      <c r="D185" s="24"/>
      <c r="E185" s="24"/>
      <c r="F185" s="24"/>
    </row>
    <row r="186" ht="15.75" customHeight="1">
      <c r="A186" s="24"/>
      <c r="B186" s="24"/>
      <c r="C186" s="24"/>
      <c r="D186" s="24"/>
      <c r="E186" s="24"/>
      <c r="F186" s="24"/>
    </row>
    <row r="187" ht="15.75" customHeight="1">
      <c r="A187" s="24"/>
      <c r="B187" s="24"/>
      <c r="C187" s="24"/>
      <c r="D187" s="24"/>
      <c r="E187" s="24"/>
      <c r="F187" s="24"/>
    </row>
    <row r="188" ht="15.75" customHeight="1">
      <c r="A188" s="24"/>
      <c r="B188" s="24"/>
      <c r="C188" s="24"/>
      <c r="D188" s="24"/>
      <c r="E188" s="24"/>
      <c r="F188" s="24"/>
    </row>
    <row r="189" ht="15.75" customHeight="1">
      <c r="A189" s="24"/>
      <c r="B189" s="24"/>
      <c r="C189" s="24"/>
      <c r="D189" s="24"/>
      <c r="E189" s="24"/>
      <c r="F189" s="24"/>
    </row>
    <row r="190" ht="15.75" customHeight="1">
      <c r="A190" s="24"/>
      <c r="B190" s="24"/>
      <c r="C190" s="24"/>
      <c r="D190" s="24"/>
      <c r="E190" s="24"/>
      <c r="F190" s="24"/>
    </row>
    <row r="191" ht="15.75" customHeight="1">
      <c r="A191" s="24"/>
      <c r="B191" s="24"/>
      <c r="C191" s="24"/>
      <c r="D191" s="24"/>
      <c r="E191" s="24"/>
      <c r="F191" s="24"/>
    </row>
    <row r="192" ht="15.75" customHeight="1">
      <c r="A192" s="24"/>
      <c r="B192" s="24"/>
      <c r="C192" s="24"/>
      <c r="D192" s="24"/>
      <c r="E192" s="24"/>
      <c r="F192" s="24"/>
    </row>
    <row r="193" ht="15.75" customHeight="1">
      <c r="A193" s="24"/>
      <c r="B193" s="24"/>
      <c r="C193" s="24"/>
      <c r="D193" s="24"/>
      <c r="E193" s="24"/>
      <c r="F193" s="24"/>
    </row>
    <row r="194" ht="15.75" customHeight="1">
      <c r="A194" s="24"/>
      <c r="B194" s="24"/>
      <c r="C194" s="24"/>
      <c r="D194" s="24"/>
      <c r="E194" s="24"/>
      <c r="F194" s="24"/>
    </row>
    <row r="195" ht="15.75" customHeight="1">
      <c r="A195" s="24"/>
      <c r="B195" s="24"/>
      <c r="C195" s="24"/>
      <c r="D195" s="24"/>
      <c r="E195" s="24"/>
      <c r="F195" s="24"/>
    </row>
    <row r="196" ht="15.75" customHeight="1">
      <c r="A196" s="24"/>
      <c r="B196" s="24"/>
      <c r="C196" s="24"/>
      <c r="D196" s="24"/>
      <c r="E196" s="24"/>
      <c r="F196" s="24"/>
    </row>
    <row r="197" ht="15.75" customHeight="1">
      <c r="A197" s="24"/>
      <c r="B197" s="24"/>
      <c r="C197" s="24"/>
      <c r="D197" s="24"/>
      <c r="E197" s="24"/>
      <c r="F197" s="24"/>
    </row>
    <row r="198" ht="15.75" customHeight="1">
      <c r="A198" s="24"/>
      <c r="B198" s="24"/>
      <c r="C198" s="24"/>
      <c r="D198" s="24"/>
      <c r="E198" s="24"/>
      <c r="F198" s="24"/>
    </row>
    <row r="199" ht="15.75" customHeight="1">
      <c r="A199" s="24"/>
      <c r="B199" s="24"/>
      <c r="C199" s="24"/>
      <c r="D199" s="24"/>
      <c r="E199" s="24"/>
      <c r="F199" s="24"/>
    </row>
    <row r="200" ht="15.75" customHeight="1">
      <c r="A200" s="24"/>
      <c r="B200" s="24"/>
      <c r="C200" s="24"/>
      <c r="D200" s="24"/>
      <c r="E200" s="24"/>
      <c r="F200" s="24"/>
    </row>
    <row r="201" ht="15.75" customHeight="1">
      <c r="A201" s="24"/>
      <c r="B201" s="24"/>
      <c r="C201" s="24"/>
      <c r="D201" s="24"/>
      <c r="E201" s="24"/>
      <c r="F201" s="24"/>
    </row>
    <row r="202" ht="15.75" customHeight="1">
      <c r="A202" s="24"/>
      <c r="B202" s="24"/>
      <c r="C202" s="24"/>
      <c r="D202" s="24"/>
      <c r="E202" s="24"/>
      <c r="F202" s="24"/>
    </row>
    <row r="203" ht="15.75" customHeight="1">
      <c r="A203" s="24"/>
      <c r="B203" s="24"/>
      <c r="C203" s="24"/>
      <c r="D203" s="24"/>
      <c r="E203" s="24"/>
      <c r="F203" s="24"/>
    </row>
    <row r="204" ht="15.75" customHeight="1">
      <c r="A204" s="24"/>
      <c r="B204" s="24"/>
      <c r="C204" s="24"/>
      <c r="D204" s="24"/>
      <c r="E204" s="24"/>
      <c r="F204" s="24"/>
    </row>
    <row r="205" ht="15.75" customHeight="1">
      <c r="A205" s="24"/>
      <c r="B205" s="24"/>
      <c r="C205" s="24"/>
      <c r="D205" s="24"/>
      <c r="E205" s="24"/>
      <c r="F205" s="24"/>
    </row>
    <row r="206" ht="15.75" customHeight="1">
      <c r="A206" s="24"/>
      <c r="B206" s="24"/>
      <c r="C206" s="24"/>
      <c r="D206" s="24"/>
      <c r="E206" s="24"/>
      <c r="F206" s="24"/>
    </row>
    <row r="207" ht="15.75" customHeight="1">
      <c r="A207" s="24"/>
      <c r="B207" s="24"/>
      <c r="C207" s="24"/>
      <c r="D207" s="24"/>
      <c r="E207" s="24"/>
      <c r="F207" s="24"/>
    </row>
    <row r="208" ht="15.75" customHeight="1">
      <c r="A208" s="24"/>
      <c r="B208" s="24"/>
      <c r="C208" s="24"/>
      <c r="D208" s="24"/>
      <c r="E208" s="24"/>
      <c r="F208" s="24"/>
    </row>
    <row r="209" ht="15.75" customHeight="1">
      <c r="A209" s="24"/>
      <c r="B209" s="24"/>
      <c r="C209" s="24"/>
      <c r="D209" s="24"/>
      <c r="E209" s="24"/>
      <c r="F209" s="24"/>
    </row>
    <row r="210" ht="15.75" customHeight="1">
      <c r="A210" s="24"/>
      <c r="B210" s="24"/>
      <c r="C210" s="24"/>
      <c r="D210" s="24"/>
      <c r="E210" s="24"/>
      <c r="F210" s="24"/>
    </row>
    <row r="211" ht="15.75" customHeight="1">
      <c r="A211" s="24"/>
      <c r="B211" s="24"/>
      <c r="C211" s="24"/>
      <c r="D211" s="24"/>
      <c r="E211" s="24"/>
      <c r="F211" s="24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</row>
    <row r="2" ht="12.75" customHeight="1">
      <c r="A2" s="25"/>
      <c r="B2" s="36"/>
      <c r="G2" s="28"/>
      <c r="H2" s="37" t="s">
        <v>5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</row>
    <row r="3" ht="12.0" customHeight="1">
      <c r="A3" s="25"/>
      <c r="B3" s="41" t="s">
        <v>145</v>
      </c>
      <c r="C3" s="42"/>
      <c r="D3" s="43" t="s">
        <v>136</v>
      </c>
      <c r="E3" s="4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</row>
    <row r="4" ht="12.0" customHeight="1">
      <c r="A4" s="25"/>
      <c r="B4" s="45" t="s">
        <v>146</v>
      </c>
      <c r="C4" s="46"/>
      <c r="D4" s="47"/>
      <c r="E4" s="44"/>
      <c r="G4" s="25"/>
      <c r="H4" s="48" t="s">
        <v>147</v>
      </c>
      <c r="I4" s="30"/>
      <c r="J4" s="30"/>
      <c r="K4" s="49">
        <f>VLOOKUP(H2,Data_Fecha,2,FALSE)</f>
        <v>46023</v>
      </c>
      <c r="L4" s="30"/>
      <c r="M4" s="30"/>
      <c r="N4" s="50" t="s">
        <v>148</v>
      </c>
      <c r="O4" s="30"/>
      <c r="P4" s="49">
        <f>EOMONTH(K4,0)</f>
        <v>46053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</row>
    <row r="5" ht="12.0" customHeight="1">
      <c r="A5" s="25"/>
      <c r="B5" s="51" t="s">
        <v>149</v>
      </c>
      <c r="C5" s="46"/>
      <c r="D5" s="52"/>
      <c r="E5" s="44"/>
      <c r="G5" s="2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</row>
    <row r="6" ht="12.0" customHeight="1">
      <c r="A6" s="25"/>
      <c r="B6" s="51" t="s">
        <v>150</v>
      </c>
      <c r="C6" s="46"/>
      <c r="D6" s="47" t="str">
        <f>INDIRECT("Recursos!d"&amp;MATCH($D$3,[1]Recursos!A:A,0))</f>
        <v>#ERROR!</v>
      </c>
      <c r="E6" s="44"/>
      <c r="G6" s="2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</row>
    <row r="7" ht="12.0" customHeight="1">
      <c r="A7" s="25"/>
      <c r="B7" s="53" t="s">
        <v>151</v>
      </c>
      <c r="C7" s="54"/>
      <c r="D7" s="47" t="str">
        <f>INDIRECT("Recursos!f"&amp;MATCH($D$3,[1]Recursos!A:A,0))</f>
        <v>#ERROR!</v>
      </c>
      <c r="E7" s="44"/>
      <c r="G7" s="25"/>
      <c r="S7" s="55"/>
      <c r="AM7" s="34"/>
      <c r="AN7" s="35"/>
      <c r="AO7" s="35"/>
      <c r="AP7" s="35"/>
      <c r="AQ7" s="35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>IF(H2&lt;&gt;"02",+AI9+1,"X")</f>
        <v>30</v>
      </c>
      <c r="AK9" s="58" t="str">
        <f>IF(LOOKUP(H2,#REF!)=31,31,"X")</f>
        <v>#N/A</v>
      </c>
      <c r="AL9" s="59"/>
      <c r="AM9" s="34"/>
      <c r="AN9" s="35"/>
      <c r="AO9" s="35"/>
      <c r="AP9" s="35"/>
      <c r="AQ9" s="35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2">MID("LMMJVSDL",WEEKDAY($K$4+G$9-2,1),1)</f>
        <v>J</v>
      </c>
      <c r="H10" s="64" t="str">
        <f t="shared" si="2"/>
        <v>V</v>
      </c>
      <c r="I10" s="64" t="str">
        <f t="shared" si="2"/>
        <v>S</v>
      </c>
      <c r="J10" s="64" t="str">
        <f t="shared" si="2"/>
        <v>D</v>
      </c>
      <c r="K10" s="64" t="str">
        <f t="shared" si="2"/>
        <v>L</v>
      </c>
      <c r="L10" s="64" t="str">
        <f t="shared" si="2"/>
        <v>M</v>
      </c>
      <c r="M10" s="64" t="str">
        <f t="shared" si="2"/>
        <v>M</v>
      </c>
      <c r="N10" s="64" t="str">
        <f t="shared" si="2"/>
        <v>J</v>
      </c>
      <c r="O10" s="64" t="str">
        <f t="shared" si="2"/>
        <v>V</v>
      </c>
      <c r="P10" s="64" t="str">
        <f t="shared" si="2"/>
        <v>S</v>
      </c>
      <c r="Q10" s="64" t="str">
        <f t="shared" si="2"/>
        <v>D</v>
      </c>
      <c r="R10" s="64" t="str">
        <f t="shared" si="2"/>
        <v>L</v>
      </c>
      <c r="S10" s="64" t="str">
        <f t="shared" si="2"/>
        <v>M</v>
      </c>
      <c r="T10" s="64" t="str">
        <f t="shared" si="2"/>
        <v>M</v>
      </c>
      <c r="U10" s="64" t="str">
        <f t="shared" si="2"/>
        <v>J</v>
      </c>
      <c r="V10" s="64" t="str">
        <f t="shared" si="2"/>
        <v>V</v>
      </c>
      <c r="W10" s="64" t="str">
        <f t="shared" si="2"/>
        <v>S</v>
      </c>
      <c r="X10" s="64" t="str">
        <f t="shared" si="2"/>
        <v>D</v>
      </c>
      <c r="Y10" s="64" t="str">
        <f t="shared" si="2"/>
        <v>L</v>
      </c>
      <c r="Z10" s="64" t="str">
        <f t="shared" si="2"/>
        <v>M</v>
      </c>
      <c r="AA10" s="64" t="str">
        <f t="shared" si="2"/>
        <v>M</v>
      </c>
      <c r="AB10" s="64" t="str">
        <f t="shared" si="2"/>
        <v>J</v>
      </c>
      <c r="AC10" s="64" t="str">
        <f t="shared" si="2"/>
        <v>V</v>
      </c>
      <c r="AD10" s="64" t="str">
        <f t="shared" si="2"/>
        <v>S</v>
      </c>
      <c r="AE10" s="64" t="str">
        <f t="shared" si="2"/>
        <v>D</v>
      </c>
      <c r="AF10" s="64" t="str">
        <f t="shared" si="2"/>
        <v>L</v>
      </c>
      <c r="AG10" s="64" t="str">
        <f t="shared" si="2"/>
        <v>M</v>
      </c>
      <c r="AH10" s="64" t="str">
        <f t="shared" si="2"/>
        <v>M</v>
      </c>
      <c r="AI10" s="64" t="str">
        <f>IF(AI11=29,MID("LMMJVSDL",WEEKDAY($K$4+AI$9-2,1),1),"X")</f>
        <v>J</v>
      </c>
      <c r="AJ10" s="64" t="str">
        <f>IF(AJ11=30,MID("LMMJVSDL",WEEKDAY($K$4+AJ$9-2,1),1),"X")</f>
        <v>V</v>
      </c>
      <c r="AK10" s="64" t="str">
        <f>IF(AK11=31,MID("LMMJVSDL",WEEKDAY($K$4+AK$9-2,1),1),"X")</f>
        <v>#N/A</v>
      </c>
      <c r="AL10" s="65" t="s">
        <v>156</v>
      </c>
      <c r="AM10" s="34"/>
      <c r="AN10" s="35"/>
      <c r="AO10" s="35"/>
      <c r="AP10" s="35"/>
      <c r="AQ10" s="35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3">G11+1</f>
        <v>44471</v>
      </c>
      <c r="I11" s="70">
        <f t="shared" si="3"/>
        <v>44472</v>
      </c>
      <c r="J11" s="70">
        <f t="shared" si="3"/>
        <v>44473</v>
      </c>
      <c r="K11" s="70">
        <f t="shared" si="3"/>
        <v>44474</v>
      </c>
      <c r="L11" s="70">
        <f t="shared" si="3"/>
        <v>44475</v>
      </c>
      <c r="M11" s="70">
        <f t="shared" si="3"/>
        <v>44476</v>
      </c>
      <c r="N11" s="70">
        <f t="shared" si="3"/>
        <v>44477</v>
      </c>
      <c r="O11" s="70">
        <f t="shared" si="3"/>
        <v>44478</v>
      </c>
      <c r="P11" s="70">
        <f t="shared" si="3"/>
        <v>44479</v>
      </c>
      <c r="Q11" s="70">
        <f t="shared" si="3"/>
        <v>44480</v>
      </c>
      <c r="R11" s="70">
        <f t="shared" si="3"/>
        <v>44481</v>
      </c>
      <c r="S11" s="70">
        <f t="shared" si="3"/>
        <v>44482</v>
      </c>
      <c r="T11" s="70">
        <f t="shared" si="3"/>
        <v>44483</v>
      </c>
      <c r="U11" s="70">
        <f t="shared" si="3"/>
        <v>44484</v>
      </c>
      <c r="V11" s="70">
        <f t="shared" si="3"/>
        <v>44485</v>
      </c>
      <c r="W11" s="70">
        <f t="shared" si="3"/>
        <v>44486</v>
      </c>
      <c r="X11" s="70">
        <f t="shared" si="3"/>
        <v>44487</v>
      </c>
      <c r="Y11" s="70">
        <f t="shared" si="3"/>
        <v>44488</v>
      </c>
      <c r="Z11" s="70">
        <f t="shared" si="3"/>
        <v>44489</v>
      </c>
      <c r="AA11" s="70">
        <f t="shared" si="3"/>
        <v>44490</v>
      </c>
      <c r="AB11" s="70">
        <f t="shared" si="3"/>
        <v>44491</v>
      </c>
      <c r="AC11" s="70">
        <f t="shared" si="3"/>
        <v>44492</v>
      </c>
      <c r="AD11" s="70">
        <f t="shared" si="3"/>
        <v>44493</v>
      </c>
      <c r="AE11" s="70">
        <f t="shared" si="3"/>
        <v>44494</v>
      </c>
      <c r="AF11" s="70">
        <f t="shared" si="3"/>
        <v>44495</v>
      </c>
      <c r="AG11" s="70">
        <f t="shared" si="3"/>
        <v>44496</v>
      </c>
      <c r="AH11" s="70">
        <f t="shared" si="3"/>
        <v>44497</v>
      </c>
      <c r="AI11" s="70">
        <f t="shared" ref="AI11:AK11" si="4">AI9</f>
        <v>29</v>
      </c>
      <c r="AJ11" s="71">
        <f t="shared" si="4"/>
        <v>30</v>
      </c>
      <c r="AK11" s="71" t="str">
        <f t="shared" si="4"/>
        <v>#N/A</v>
      </c>
      <c r="AL11" s="72"/>
      <c r="AM11" s="34"/>
      <c r="AN11" s="35"/>
      <c r="AO11" s="35"/>
      <c r="AP11" s="35"/>
      <c r="AQ11" s="35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5">SUM(G12:AK12)</f>
        <v>0</v>
      </c>
      <c r="AM12" s="34"/>
      <c r="AN12" s="35"/>
      <c r="AO12" s="35"/>
      <c r="AP12" s="35"/>
      <c r="AQ12" s="35"/>
    </row>
    <row r="13" ht="12.75" customHeight="1">
      <c r="A13" s="25"/>
      <c r="B13" s="73">
        <f t="shared" ref="B13:B31" si="6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>
        <f t="shared" si="5"/>
        <v>0</v>
      </c>
      <c r="AM13" s="34"/>
    </row>
    <row r="14" ht="12.75" customHeight="1">
      <c r="A14" s="25"/>
      <c r="B14" s="73">
        <f t="shared" si="6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5"/>
        <v>0</v>
      </c>
      <c r="AM14" s="34"/>
    </row>
    <row r="15" ht="12.75" customHeight="1">
      <c r="A15" s="25"/>
      <c r="B15" s="73">
        <f t="shared" si="6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9">
        <f t="shared" si="5"/>
        <v>0</v>
      </c>
      <c r="AM15" s="34"/>
    </row>
    <row r="16" ht="12.75" customHeight="1">
      <c r="A16" s="25"/>
      <c r="B16" s="73">
        <f t="shared" si="6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>
        <f t="shared" si="5"/>
        <v>0</v>
      </c>
      <c r="AM16" s="34"/>
    </row>
    <row r="17" ht="12.75" customHeight="1">
      <c r="A17" s="25"/>
      <c r="B17" s="73">
        <f t="shared" si="6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9">
        <f t="shared" si="5"/>
        <v>0</v>
      </c>
      <c r="AM17" s="34"/>
    </row>
    <row r="18" ht="12.75" customHeight="1">
      <c r="A18" s="25"/>
      <c r="B18" s="73">
        <f t="shared" si="6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>
        <f t="shared" si="5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6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9">
        <f t="shared" si="5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6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9">
        <f t="shared" si="5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6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9">
        <f t="shared" si="5"/>
        <v>0</v>
      </c>
      <c r="AM21" s="34"/>
    </row>
    <row r="22" ht="12.75" customHeight="1">
      <c r="A22" s="25"/>
      <c r="B22" s="73">
        <f t="shared" si="6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>
        <f t="shared" si="5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6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9">
        <f t="shared" si="5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6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9">
        <f t="shared" si="5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6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9">
        <f t="shared" si="5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6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9">
        <f t="shared" si="5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6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8"/>
      <c r="AL27" s="79">
        <f t="shared" si="5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6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8"/>
      <c r="AL28" s="79">
        <f t="shared" si="5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6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5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6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6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7">SUM(G12:G31)</f>
        <v>0</v>
      </c>
      <c r="H32" s="82">
        <f t="shared" si="7"/>
        <v>0</v>
      </c>
      <c r="I32" s="82">
        <f t="shared" si="7"/>
        <v>0</v>
      </c>
      <c r="J32" s="82">
        <f t="shared" si="7"/>
        <v>0</v>
      </c>
      <c r="K32" s="82">
        <f t="shared" si="7"/>
        <v>0</v>
      </c>
      <c r="L32" s="82">
        <f t="shared" si="7"/>
        <v>0</v>
      </c>
      <c r="M32" s="82">
        <f t="shared" si="7"/>
        <v>0</v>
      </c>
      <c r="N32" s="82">
        <f t="shared" si="7"/>
        <v>0</v>
      </c>
      <c r="O32" s="82">
        <f t="shared" si="7"/>
        <v>0</v>
      </c>
      <c r="P32" s="82">
        <f t="shared" si="7"/>
        <v>0</v>
      </c>
      <c r="Q32" s="82">
        <f t="shared" si="7"/>
        <v>0</v>
      </c>
      <c r="R32" s="82">
        <f t="shared" si="7"/>
        <v>0</v>
      </c>
      <c r="S32" s="82">
        <f t="shared" si="7"/>
        <v>0</v>
      </c>
      <c r="T32" s="82">
        <f t="shared" si="7"/>
        <v>0</v>
      </c>
      <c r="U32" s="82">
        <f t="shared" si="7"/>
        <v>0</v>
      </c>
      <c r="V32" s="82">
        <f t="shared" si="7"/>
        <v>0</v>
      </c>
      <c r="W32" s="82">
        <f t="shared" si="7"/>
        <v>0</v>
      </c>
      <c r="X32" s="82">
        <f t="shared" si="7"/>
        <v>0</v>
      </c>
      <c r="Y32" s="82">
        <f t="shared" si="7"/>
        <v>0</v>
      </c>
      <c r="Z32" s="82">
        <f t="shared" si="7"/>
        <v>0</v>
      </c>
      <c r="AA32" s="82">
        <f t="shared" si="7"/>
        <v>0</v>
      </c>
      <c r="AB32" s="82">
        <f t="shared" si="7"/>
        <v>0</v>
      </c>
      <c r="AC32" s="82">
        <f t="shared" si="7"/>
        <v>0</v>
      </c>
      <c r="AD32" s="82">
        <f t="shared" si="7"/>
        <v>0</v>
      </c>
      <c r="AE32" s="82">
        <f t="shared" si="7"/>
        <v>0</v>
      </c>
      <c r="AF32" s="82">
        <f t="shared" si="7"/>
        <v>0</v>
      </c>
      <c r="AG32" s="82">
        <f t="shared" si="7"/>
        <v>0</v>
      </c>
      <c r="AH32" s="82">
        <f t="shared" si="7"/>
        <v>0</v>
      </c>
      <c r="AI32" s="82">
        <f t="shared" si="7"/>
        <v>0</v>
      </c>
      <c r="AJ32" s="82">
        <f t="shared" si="7"/>
        <v>0</v>
      </c>
      <c r="AK32" s="82">
        <f t="shared" si="7"/>
        <v>0</v>
      </c>
      <c r="AL32" s="83">
        <f t="shared" si="7"/>
        <v>0</v>
      </c>
      <c r="AM32" s="3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8">IF(G32+G34&lt;=0,"",G32+G34)</f>
        <v/>
      </c>
      <c r="H36" s="82" t="str">
        <f t="shared" si="8"/>
        <v/>
      </c>
      <c r="I36" s="82" t="str">
        <f t="shared" si="8"/>
        <v/>
      </c>
      <c r="J36" s="82" t="str">
        <f t="shared" si="8"/>
        <v/>
      </c>
      <c r="K36" s="82" t="str">
        <f t="shared" si="8"/>
        <v/>
      </c>
      <c r="L36" s="82" t="str">
        <f t="shared" si="8"/>
        <v/>
      </c>
      <c r="M36" s="82" t="str">
        <f t="shared" si="8"/>
        <v/>
      </c>
      <c r="N36" s="82" t="str">
        <f t="shared" si="8"/>
        <v/>
      </c>
      <c r="O36" s="82" t="str">
        <f t="shared" si="8"/>
        <v/>
      </c>
      <c r="P36" s="82" t="str">
        <f t="shared" si="8"/>
        <v/>
      </c>
      <c r="Q36" s="82" t="str">
        <f t="shared" si="8"/>
        <v/>
      </c>
      <c r="R36" s="82" t="str">
        <f t="shared" si="8"/>
        <v/>
      </c>
      <c r="S36" s="82" t="str">
        <f t="shared" si="8"/>
        <v/>
      </c>
      <c r="T36" s="82" t="str">
        <f t="shared" si="8"/>
        <v/>
      </c>
      <c r="U36" s="82" t="str">
        <f t="shared" si="8"/>
        <v/>
      </c>
      <c r="V36" s="82" t="str">
        <f t="shared" si="8"/>
        <v/>
      </c>
      <c r="W36" s="82" t="str">
        <f t="shared" si="8"/>
        <v/>
      </c>
      <c r="X36" s="82" t="str">
        <f t="shared" si="8"/>
        <v/>
      </c>
      <c r="Y36" s="82" t="str">
        <f t="shared" si="8"/>
        <v/>
      </c>
      <c r="Z36" s="82" t="str">
        <f t="shared" si="8"/>
        <v/>
      </c>
      <c r="AA36" s="82" t="str">
        <f t="shared" si="8"/>
        <v/>
      </c>
      <c r="AB36" s="82" t="str">
        <f t="shared" si="8"/>
        <v/>
      </c>
      <c r="AC36" s="82" t="str">
        <f t="shared" si="8"/>
        <v/>
      </c>
      <c r="AD36" s="82" t="str">
        <f t="shared" si="8"/>
        <v/>
      </c>
      <c r="AE36" s="82" t="str">
        <f t="shared" si="8"/>
        <v/>
      </c>
      <c r="AF36" s="82" t="str">
        <f t="shared" si="8"/>
        <v/>
      </c>
      <c r="AG36" s="82" t="str">
        <f t="shared" si="8"/>
        <v/>
      </c>
      <c r="AH36" s="82" t="str">
        <f t="shared" si="8"/>
        <v/>
      </c>
      <c r="AI36" s="82" t="str">
        <f t="shared" si="8"/>
        <v/>
      </c>
      <c r="AJ36" s="82" t="str">
        <f t="shared" si="8"/>
        <v/>
      </c>
      <c r="AK36" s="82" t="str">
        <f t="shared" si="8"/>
        <v/>
      </c>
      <c r="AL36" s="82" t="str">
        <f t="shared" si="8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</row>
    <row r="39" ht="12.75" customHeight="1">
      <c r="A39" s="25"/>
      <c r="B39" s="96"/>
      <c r="C39" s="97"/>
      <c r="D39" s="97"/>
      <c r="E39" s="97"/>
      <c r="F39" s="36"/>
      <c r="AL39" s="98"/>
      <c r="AM39" s="3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5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46023</v>
      </c>
      <c r="L4" s="30"/>
      <c r="M4" s="30"/>
      <c r="N4" s="50" t="s">
        <v>148</v>
      </c>
      <c r="O4" s="30"/>
      <c r="P4" s="49">
        <f>EOMONTH(K4,0)</f>
        <v>46053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107" t="s">
        <v>161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J</v>
      </c>
      <c r="H10" s="64" t="str">
        <f t="shared" si="3"/>
        <v>V</v>
      </c>
      <c r="I10" s="64" t="str">
        <f t="shared" si="3"/>
        <v>S</v>
      </c>
      <c r="J10" s="64" t="str">
        <f t="shared" si="3"/>
        <v>D</v>
      </c>
      <c r="K10" s="64" t="str">
        <f t="shared" si="3"/>
        <v>L</v>
      </c>
      <c r="L10" s="64" t="str">
        <f t="shared" si="3"/>
        <v>M</v>
      </c>
      <c r="M10" s="64" t="str">
        <f t="shared" si="3"/>
        <v>M</v>
      </c>
      <c r="N10" s="64" t="str">
        <f t="shared" si="3"/>
        <v>J</v>
      </c>
      <c r="O10" s="64" t="str">
        <f t="shared" si="3"/>
        <v>V</v>
      </c>
      <c r="P10" s="64" t="str">
        <f t="shared" si="3"/>
        <v>S</v>
      </c>
      <c r="Q10" s="64" t="str">
        <f t="shared" si="3"/>
        <v>D</v>
      </c>
      <c r="R10" s="64" t="str">
        <f t="shared" si="3"/>
        <v>L</v>
      </c>
      <c r="S10" s="64" t="str">
        <f t="shared" si="3"/>
        <v>M</v>
      </c>
      <c r="T10" s="64" t="str">
        <f t="shared" si="3"/>
        <v>M</v>
      </c>
      <c r="U10" s="64" t="str">
        <f t="shared" si="3"/>
        <v>J</v>
      </c>
      <c r="V10" s="64" t="str">
        <f t="shared" si="3"/>
        <v>V</v>
      </c>
      <c r="W10" s="64" t="str">
        <f t="shared" si="3"/>
        <v>S</v>
      </c>
      <c r="X10" s="64" t="str">
        <f t="shared" si="3"/>
        <v>D</v>
      </c>
      <c r="Y10" s="64" t="str">
        <f t="shared" si="3"/>
        <v>L</v>
      </c>
      <c r="Z10" s="64" t="str">
        <f t="shared" si="3"/>
        <v>M</v>
      </c>
      <c r="AA10" s="64" t="str">
        <f t="shared" si="3"/>
        <v>M</v>
      </c>
      <c r="AB10" s="64" t="str">
        <f t="shared" si="3"/>
        <v>J</v>
      </c>
      <c r="AC10" s="64" t="str">
        <f t="shared" si="3"/>
        <v>V</v>
      </c>
      <c r="AD10" s="64" t="str">
        <f t="shared" si="3"/>
        <v>S</v>
      </c>
      <c r="AE10" s="64" t="str">
        <f t="shared" si="3"/>
        <v>D</v>
      </c>
      <c r="AF10" s="64" t="str">
        <f t="shared" si="3"/>
        <v>L</v>
      </c>
      <c r="AG10" s="64" t="str">
        <f t="shared" si="3"/>
        <v>M</v>
      </c>
      <c r="AH10" s="64" t="str">
        <f t="shared" si="3"/>
        <v>M</v>
      </c>
      <c r="AI10" s="64" t="str">
        <f>IF(AI11=29,MID("LMMJVSDL",WEEKDAY($K$4+AI$9-2,1),1),"X")</f>
        <v>J</v>
      </c>
      <c r="AJ10" s="64" t="str">
        <f>IF(AJ11=30,MID("LMMJVSDL",WEEKDAY($K$4+AJ$9-2,1),1),"X")</f>
        <v>V</v>
      </c>
      <c r="AK10" s="64" t="str">
        <f>IF(AK11=31,MID("LMMJVSDL",WEEKDAY($K$4+AK$9-2,1),1),"X")</f>
        <v>S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72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108" t="s">
        <v>162</v>
      </c>
      <c r="D12" s="109" t="s">
        <v>38</v>
      </c>
      <c r="E12" s="110" t="s">
        <v>163</v>
      </c>
      <c r="F12" s="111" t="s">
        <v>164</v>
      </c>
      <c r="G12" s="112"/>
      <c r="H12" s="113"/>
      <c r="I12" s="114"/>
      <c r="J12" s="114"/>
      <c r="K12" s="113"/>
      <c r="L12" s="113"/>
      <c r="M12" s="113"/>
      <c r="N12" s="113"/>
      <c r="O12" s="113"/>
      <c r="P12" s="114"/>
      <c r="Q12" s="114"/>
      <c r="R12" s="115"/>
      <c r="S12" s="113"/>
      <c r="T12" s="113"/>
      <c r="U12" s="113"/>
      <c r="V12" s="113"/>
      <c r="W12" s="114"/>
      <c r="X12" s="114"/>
      <c r="Y12" s="115"/>
      <c r="Z12" s="113"/>
      <c r="AA12" s="113"/>
      <c r="AB12" s="116">
        <v>1.0</v>
      </c>
      <c r="AC12" s="113"/>
      <c r="AD12" s="114"/>
      <c r="AE12" s="114"/>
      <c r="AF12" s="113"/>
      <c r="AG12" s="116">
        <v>1.0</v>
      </c>
      <c r="AH12" s="113"/>
      <c r="AI12" s="116">
        <v>1.0</v>
      </c>
      <c r="AJ12" s="113"/>
      <c r="AK12" s="117" t="s">
        <v>165</v>
      </c>
      <c r="AL12" s="79">
        <f t="shared" ref="AL12:AL29" si="6">SUM(G12:AK12)</f>
        <v>3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108" t="s">
        <v>166</v>
      </c>
      <c r="D13" s="109" t="s">
        <v>38</v>
      </c>
      <c r="E13" s="110" t="s">
        <v>163</v>
      </c>
      <c r="F13" s="111" t="s">
        <v>167</v>
      </c>
      <c r="G13" s="112"/>
      <c r="H13" s="113"/>
      <c r="I13" s="114"/>
      <c r="J13" s="114"/>
      <c r="K13" s="113"/>
      <c r="L13" s="113"/>
      <c r="M13" s="113"/>
      <c r="N13" s="113"/>
      <c r="O13" s="113"/>
      <c r="P13" s="114"/>
      <c r="Q13" s="114"/>
      <c r="R13" s="115"/>
      <c r="S13" s="113"/>
      <c r="T13" s="113"/>
      <c r="U13" s="113"/>
      <c r="V13" s="113"/>
      <c r="W13" s="114"/>
      <c r="X13" s="114"/>
      <c r="Y13" s="115"/>
      <c r="Z13" s="116">
        <v>1.0</v>
      </c>
      <c r="AA13" s="116">
        <v>1.0</v>
      </c>
      <c r="AB13" s="116">
        <v>2.0</v>
      </c>
      <c r="AC13" s="116">
        <v>1.0</v>
      </c>
      <c r="AD13" s="114"/>
      <c r="AE13" s="114"/>
      <c r="AF13" s="116">
        <v>1.0</v>
      </c>
      <c r="AG13" s="116">
        <v>1.0</v>
      </c>
      <c r="AH13" s="116">
        <v>1.0</v>
      </c>
      <c r="AI13" s="116">
        <v>2.0</v>
      </c>
      <c r="AJ13" s="116">
        <v>1.0</v>
      </c>
      <c r="AK13" s="114"/>
      <c r="AL13" s="79">
        <f t="shared" si="6"/>
        <v>11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108" t="s">
        <v>161</v>
      </c>
      <c r="D14" s="109" t="s">
        <v>38</v>
      </c>
      <c r="E14" s="110" t="s">
        <v>163</v>
      </c>
      <c r="F14" s="111" t="s">
        <v>167</v>
      </c>
      <c r="G14" s="112"/>
      <c r="H14" s="113"/>
      <c r="I14" s="114"/>
      <c r="J14" s="114"/>
      <c r="K14" s="113"/>
      <c r="L14" s="113"/>
      <c r="M14" s="113"/>
      <c r="N14" s="113"/>
      <c r="O14" s="113"/>
      <c r="P14" s="114"/>
      <c r="Q14" s="114"/>
      <c r="R14" s="115"/>
      <c r="S14" s="113"/>
      <c r="T14" s="113"/>
      <c r="U14" s="113"/>
      <c r="V14" s="113"/>
      <c r="W14" s="114"/>
      <c r="X14" s="114"/>
      <c r="Y14" s="115"/>
      <c r="Z14" s="116">
        <v>4.0</v>
      </c>
      <c r="AA14" s="116">
        <v>5.0</v>
      </c>
      <c r="AB14" s="116">
        <v>5.0</v>
      </c>
      <c r="AC14" s="116">
        <v>5.0</v>
      </c>
      <c r="AD14" s="114"/>
      <c r="AE14" s="114"/>
      <c r="AF14" s="116">
        <v>5.0</v>
      </c>
      <c r="AG14" s="116">
        <v>4.0</v>
      </c>
      <c r="AH14" s="116">
        <v>6.0</v>
      </c>
      <c r="AI14" s="116">
        <v>3.0</v>
      </c>
      <c r="AJ14" s="116">
        <v>6.0</v>
      </c>
      <c r="AK14" s="114"/>
      <c r="AL14" s="79">
        <f t="shared" si="6"/>
        <v>43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108" t="s">
        <v>168</v>
      </c>
      <c r="D15" s="109" t="s">
        <v>38</v>
      </c>
      <c r="E15" s="110" t="s">
        <v>163</v>
      </c>
      <c r="F15" s="111" t="s">
        <v>167</v>
      </c>
      <c r="G15" s="112"/>
      <c r="H15" s="113"/>
      <c r="I15" s="114"/>
      <c r="J15" s="114"/>
      <c r="K15" s="113"/>
      <c r="L15" s="113"/>
      <c r="M15" s="113"/>
      <c r="N15" s="113"/>
      <c r="O15" s="113"/>
      <c r="P15" s="114"/>
      <c r="Q15" s="114"/>
      <c r="R15" s="115"/>
      <c r="S15" s="113"/>
      <c r="T15" s="113"/>
      <c r="U15" s="113"/>
      <c r="V15" s="113"/>
      <c r="W15" s="114"/>
      <c r="X15" s="114"/>
      <c r="Y15" s="115"/>
      <c r="Z15" s="113"/>
      <c r="AA15" s="113"/>
      <c r="AB15" s="113"/>
      <c r="AC15" s="116">
        <v>1.0</v>
      </c>
      <c r="AD15" s="114"/>
      <c r="AE15" s="114"/>
      <c r="AF15" s="113"/>
      <c r="AG15" s="116">
        <v>1.0</v>
      </c>
      <c r="AH15" s="113"/>
      <c r="AI15" s="116">
        <v>1.0</v>
      </c>
      <c r="AJ15" s="113"/>
      <c r="AK15" s="114"/>
      <c r="AL15" s="79">
        <f t="shared" si="6"/>
        <v>3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108" t="s">
        <v>169</v>
      </c>
      <c r="D16" s="109" t="s">
        <v>38</v>
      </c>
      <c r="E16" s="110" t="s">
        <v>163</v>
      </c>
      <c r="F16" s="111" t="s">
        <v>167</v>
      </c>
      <c r="G16" s="112"/>
      <c r="H16" s="113"/>
      <c r="I16" s="114"/>
      <c r="J16" s="114"/>
      <c r="K16" s="113"/>
      <c r="L16" s="113"/>
      <c r="M16" s="113"/>
      <c r="N16" s="113"/>
      <c r="O16" s="113"/>
      <c r="P16" s="114"/>
      <c r="Q16" s="114"/>
      <c r="R16" s="115"/>
      <c r="S16" s="113"/>
      <c r="T16" s="113"/>
      <c r="U16" s="113"/>
      <c r="V16" s="113"/>
      <c r="W16" s="114"/>
      <c r="X16" s="114"/>
      <c r="Y16" s="115"/>
      <c r="Z16" s="116">
        <v>1.0</v>
      </c>
      <c r="AA16" s="116">
        <v>1.0</v>
      </c>
      <c r="AB16" s="116"/>
      <c r="AC16" s="116">
        <v>1.0</v>
      </c>
      <c r="AD16" s="114"/>
      <c r="AE16" s="114"/>
      <c r="AF16" s="116">
        <v>1.0</v>
      </c>
      <c r="AG16" s="113"/>
      <c r="AH16" s="116">
        <v>1.0</v>
      </c>
      <c r="AI16" s="116">
        <v>1.0</v>
      </c>
      <c r="AJ16" s="116">
        <v>1.0</v>
      </c>
      <c r="AK16" s="114"/>
      <c r="AL16" s="79">
        <f t="shared" si="6"/>
        <v>7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108" t="s">
        <v>170</v>
      </c>
      <c r="D17" s="109" t="s">
        <v>38</v>
      </c>
      <c r="E17" s="110" t="s">
        <v>163</v>
      </c>
      <c r="F17" s="111" t="s">
        <v>167</v>
      </c>
      <c r="G17" s="112"/>
      <c r="H17" s="113"/>
      <c r="I17" s="114"/>
      <c r="J17" s="114"/>
      <c r="K17" s="113"/>
      <c r="L17" s="113"/>
      <c r="M17" s="113"/>
      <c r="N17" s="113"/>
      <c r="O17" s="113"/>
      <c r="P17" s="114"/>
      <c r="Q17" s="114"/>
      <c r="R17" s="115"/>
      <c r="S17" s="113"/>
      <c r="T17" s="113"/>
      <c r="U17" s="113"/>
      <c r="V17" s="113"/>
      <c r="W17" s="114"/>
      <c r="X17" s="114"/>
      <c r="Y17" s="115"/>
      <c r="Z17" s="116">
        <v>2.0</v>
      </c>
      <c r="AA17" s="116">
        <v>1.0</v>
      </c>
      <c r="AB17" s="113"/>
      <c r="AC17" s="113"/>
      <c r="AD17" s="114"/>
      <c r="AE17" s="114"/>
      <c r="AF17" s="116">
        <v>1.0</v>
      </c>
      <c r="AG17" s="116">
        <v>1.0</v>
      </c>
      <c r="AH17" s="113"/>
      <c r="AI17" s="116"/>
      <c r="AJ17" s="116"/>
      <c r="AK17" s="114"/>
      <c r="AL17" s="79">
        <f t="shared" si="6"/>
        <v>5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112"/>
      <c r="H18" s="113"/>
      <c r="I18" s="114"/>
      <c r="J18" s="114"/>
      <c r="K18" s="113"/>
      <c r="L18" s="113"/>
      <c r="M18" s="113"/>
      <c r="N18" s="113"/>
      <c r="O18" s="113"/>
      <c r="P18" s="114"/>
      <c r="Q18" s="114"/>
      <c r="R18" s="115"/>
      <c r="S18" s="113"/>
      <c r="T18" s="113"/>
      <c r="U18" s="113"/>
      <c r="V18" s="113"/>
      <c r="W18" s="114"/>
      <c r="X18" s="114"/>
      <c r="Y18" s="115"/>
      <c r="Z18" s="113"/>
      <c r="AA18" s="113"/>
      <c r="AB18" s="113"/>
      <c r="AC18" s="113"/>
      <c r="AD18" s="114"/>
      <c r="AE18" s="114"/>
      <c r="AF18" s="113"/>
      <c r="AG18" s="113"/>
      <c r="AH18" s="113"/>
      <c r="AI18" s="113"/>
      <c r="AJ18" s="113"/>
      <c r="AK18" s="114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112"/>
      <c r="H19" s="113"/>
      <c r="I19" s="114"/>
      <c r="J19" s="114"/>
      <c r="K19" s="113"/>
      <c r="L19" s="113"/>
      <c r="M19" s="113"/>
      <c r="N19" s="113"/>
      <c r="O19" s="113"/>
      <c r="P19" s="114"/>
      <c r="Q19" s="114"/>
      <c r="R19" s="115"/>
      <c r="S19" s="113"/>
      <c r="T19" s="113"/>
      <c r="U19" s="113"/>
      <c r="V19" s="113"/>
      <c r="W19" s="114"/>
      <c r="X19" s="114"/>
      <c r="Y19" s="115"/>
      <c r="Z19" s="113"/>
      <c r="AA19" s="113"/>
      <c r="AB19" s="113"/>
      <c r="AC19" s="113"/>
      <c r="AD19" s="114"/>
      <c r="AE19" s="114"/>
      <c r="AF19" s="113"/>
      <c r="AG19" s="113"/>
      <c r="AH19" s="113"/>
      <c r="AI19" s="113"/>
      <c r="AJ19" s="113"/>
      <c r="AK19" s="114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112"/>
      <c r="H20" s="113"/>
      <c r="I20" s="114"/>
      <c r="J20" s="114"/>
      <c r="K20" s="113"/>
      <c r="L20" s="113"/>
      <c r="M20" s="113"/>
      <c r="N20" s="113"/>
      <c r="O20" s="113"/>
      <c r="P20" s="114"/>
      <c r="Q20" s="114"/>
      <c r="R20" s="115"/>
      <c r="S20" s="113"/>
      <c r="T20" s="113"/>
      <c r="U20" s="113"/>
      <c r="V20" s="113"/>
      <c r="W20" s="114"/>
      <c r="X20" s="114"/>
      <c r="Y20" s="115"/>
      <c r="Z20" s="113"/>
      <c r="AA20" s="113"/>
      <c r="AB20" s="113"/>
      <c r="AC20" s="113"/>
      <c r="AD20" s="114"/>
      <c r="AE20" s="114"/>
      <c r="AF20" s="113"/>
      <c r="AG20" s="113"/>
      <c r="AH20" s="113"/>
      <c r="AI20" s="113"/>
      <c r="AJ20" s="113"/>
      <c r="AK20" s="114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112"/>
      <c r="H21" s="113"/>
      <c r="I21" s="114"/>
      <c r="J21" s="114"/>
      <c r="K21" s="113"/>
      <c r="L21" s="113"/>
      <c r="M21" s="113"/>
      <c r="N21" s="113"/>
      <c r="O21" s="113"/>
      <c r="P21" s="114"/>
      <c r="Q21" s="114"/>
      <c r="R21" s="115"/>
      <c r="S21" s="113"/>
      <c r="T21" s="113"/>
      <c r="U21" s="113"/>
      <c r="V21" s="113"/>
      <c r="W21" s="114"/>
      <c r="X21" s="114"/>
      <c r="Y21" s="115"/>
      <c r="Z21" s="113"/>
      <c r="AA21" s="113"/>
      <c r="AB21" s="113"/>
      <c r="AC21" s="113"/>
      <c r="AD21" s="114"/>
      <c r="AE21" s="114"/>
      <c r="AF21" s="113"/>
      <c r="AG21" s="113"/>
      <c r="AH21" s="113"/>
      <c r="AI21" s="113"/>
      <c r="AJ21" s="113"/>
      <c r="AK21" s="114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112"/>
      <c r="H22" s="113"/>
      <c r="I22" s="114"/>
      <c r="J22" s="114"/>
      <c r="K22" s="113"/>
      <c r="L22" s="113"/>
      <c r="M22" s="113"/>
      <c r="N22" s="113"/>
      <c r="O22" s="113"/>
      <c r="P22" s="114"/>
      <c r="Q22" s="114"/>
      <c r="R22" s="115"/>
      <c r="S22" s="113"/>
      <c r="T22" s="113"/>
      <c r="U22" s="113"/>
      <c r="V22" s="113"/>
      <c r="W22" s="114"/>
      <c r="X22" s="114"/>
      <c r="Y22" s="115"/>
      <c r="Z22" s="113"/>
      <c r="AA22" s="113"/>
      <c r="AB22" s="113"/>
      <c r="AC22" s="113"/>
      <c r="AD22" s="114"/>
      <c r="AE22" s="114"/>
      <c r="AF22" s="113"/>
      <c r="AG22" s="113"/>
      <c r="AH22" s="113"/>
      <c r="AI22" s="113"/>
      <c r="AJ22" s="113"/>
      <c r="AK22" s="114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112"/>
      <c r="H23" s="113"/>
      <c r="I23" s="114"/>
      <c r="J23" s="114"/>
      <c r="K23" s="113"/>
      <c r="L23" s="113"/>
      <c r="M23" s="113"/>
      <c r="N23" s="113"/>
      <c r="O23" s="113"/>
      <c r="P23" s="114"/>
      <c r="Q23" s="114"/>
      <c r="R23" s="115"/>
      <c r="S23" s="113"/>
      <c r="T23" s="113"/>
      <c r="U23" s="113"/>
      <c r="V23" s="113"/>
      <c r="W23" s="114"/>
      <c r="X23" s="114"/>
      <c r="Y23" s="115"/>
      <c r="Z23" s="113"/>
      <c r="AA23" s="113"/>
      <c r="AB23" s="113"/>
      <c r="AC23" s="113"/>
      <c r="AD23" s="114"/>
      <c r="AE23" s="114"/>
      <c r="AF23" s="113"/>
      <c r="AG23" s="113"/>
      <c r="AH23" s="113"/>
      <c r="AI23" s="113"/>
      <c r="AJ23" s="113"/>
      <c r="AK23" s="114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112"/>
      <c r="H24" s="113"/>
      <c r="I24" s="114"/>
      <c r="J24" s="114"/>
      <c r="K24" s="113"/>
      <c r="L24" s="113"/>
      <c r="M24" s="113"/>
      <c r="N24" s="113"/>
      <c r="O24" s="113"/>
      <c r="P24" s="114"/>
      <c r="Q24" s="114"/>
      <c r="R24" s="115"/>
      <c r="S24" s="113"/>
      <c r="T24" s="113"/>
      <c r="U24" s="113"/>
      <c r="V24" s="113"/>
      <c r="W24" s="114"/>
      <c r="X24" s="114"/>
      <c r="Y24" s="115"/>
      <c r="Z24" s="113"/>
      <c r="AA24" s="113"/>
      <c r="AB24" s="113"/>
      <c r="AC24" s="113"/>
      <c r="AD24" s="114"/>
      <c r="AE24" s="114"/>
      <c r="AF24" s="113"/>
      <c r="AG24" s="113"/>
      <c r="AH24" s="113"/>
      <c r="AI24" s="113"/>
      <c r="AJ24" s="113"/>
      <c r="AK24" s="114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112"/>
      <c r="H25" s="113"/>
      <c r="I25" s="114"/>
      <c r="J25" s="114"/>
      <c r="K25" s="113"/>
      <c r="L25" s="113"/>
      <c r="M25" s="113"/>
      <c r="N25" s="113"/>
      <c r="O25" s="113"/>
      <c r="P25" s="114"/>
      <c r="Q25" s="114"/>
      <c r="R25" s="115"/>
      <c r="S25" s="113"/>
      <c r="T25" s="113"/>
      <c r="U25" s="113"/>
      <c r="V25" s="113"/>
      <c r="W25" s="114"/>
      <c r="X25" s="114"/>
      <c r="Y25" s="115"/>
      <c r="Z25" s="113"/>
      <c r="AA25" s="113"/>
      <c r="AB25" s="113"/>
      <c r="AC25" s="113"/>
      <c r="AD25" s="114"/>
      <c r="AE25" s="114"/>
      <c r="AF25" s="113"/>
      <c r="AG25" s="113"/>
      <c r="AH25" s="113"/>
      <c r="AI25" s="113"/>
      <c r="AJ25" s="113"/>
      <c r="AK25" s="114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112"/>
      <c r="H26" s="113"/>
      <c r="I26" s="114"/>
      <c r="J26" s="114"/>
      <c r="K26" s="113"/>
      <c r="L26" s="113"/>
      <c r="M26" s="113"/>
      <c r="N26" s="113"/>
      <c r="O26" s="113"/>
      <c r="P26" s="114"/>
      <c r="Q26" s="114"/>
      <c r="R26" s="115"/>
      <c r="S26" s="113"/>
      <c r="T26" s="113"/>
      <c r="U26" s="113"/>
      <c r="V26" s="113"/>
      <c r="W26" s="114"/>
      <c r="X26" s="114"/>
      <c r="Y26" s="115"/>
      <c r="Z26" s="113"/>
      <c r="AA26" s="113"/>
      <c r="AB26" s="113"/>
      <c r="AC26" s="113"/>
      <c r="AD26" s="114"/>
      <c r="AE26" s="114"/>
      <c r="AF26" s="113"/>
      <c r="AG26" s="113"/>
      <c r="AH26" s="113"/>
      <c r="AI26" s="113"/>
      <c r="AJ26" s="113"/>
      <c r="AK26" s="114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112"/>
      <c r="H27" s="113"/>
      <c r="I27" s="114"/>
      <c r="J27" s="114"/>
      <c r="K27" s="113"/>
      <c r="L27" s="113"/>
      <c r="M27" s="113"/>
      <c r="N27" s="113"/>
      <c r="O27" s="113"/>
      <c r="P27" s="114"/>
      <c r="Q27" s="114"/>
      <c r="R27" s="115"/>
      <c r="S27" s="113"/>
      <c r="T27" s="113"/>
      <c r="U27" s="113"/>
      <c r="V27" s="113"/>
      <c r="W27" s="114"/>
      <c r="X27" s="114"/>
      <c r="Y27" s="115"/>
      <c r="Z27" s="113"/>
      <c r="AA27" s="113"/>
      <c r="AB27" s="113"/>
      <c r="AC27" s="113"/>
      <c r="AD27" s="114"/>
      <c r="AE27" s="114"/>
      <c r="AF27" s="113"/>
      <c r="AG27" s="113"/>
      <c r="AH27" s="113"/>
      <c r="AI27" s="113"/>
      <c r="AJ27" s="113"/>
      <c r="AK27" s="114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112"/>
      <c r="H28" s="113"/>
      <c r="I28" s="114"/>
      <c r="J28" s="114"/>
      <c r="K28" s="113"/>
      <c r="L28" s="113"/>
      <c r="M28" s="113"/>
      <c r="N28" s="113"/>
      <c r="O28" s="113"/>
      <c r="P28" s="114"/>
      <c r="Q28" s="114"/>
      <c r="R28" s="115"/>
      <c r="S28" s="113"/>
      <c r="T28" s="113"/>
      <c r="U28" s="113"/>
      <c r="V28" s="113"/>
      <c r="W28" s="114"/>
      <c r="X28" s="114"/>
      <c r="Y28" s="115"/>
      <c r="Z28" s="113"/>
      <c r="AA28" s="113"/>
      <c r="AB28" s="113"/>
      <c r="AC28" s="113"/>
      <c r="AD28" s="114"/>
      <c r="AE28" s="114"/>
      <c r="AF28" s="113"/>
      <c r="AG28" s="113"/>
      <c r="AH28" s="113"/>
      <c r="AI28" s="113"/>
      <c r="AJ28" s="113"/>
      <c r="AK28" s="114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112"/>
      <c r="H29" s="113"/>
      <c r="I29" s="114"/>
      <c r="J29" s="114"/>
      <c r="K29" s="113"/>
      <c r="L29" s="113"/>
      <c r="M29" s="113"/>
      <c r="N29" s="113"/>
      <c r="O29" s="113"/>
      <c r="P29" s="114"/>
      <c r="Q29" s="114"/>
      <c r="R29" s="115"/>
      <c r="S29" s="113"/>
      <c r="T29" s="113"/>
      <c r="U29" s="113"/>
      <c r="V29" s="113"/>
      <c r="W29" s="114"/>
      <c r="X29" s="114"/>
      <c r="Y29" s="115"/>
      <c r="Z29" s="113"/>
      <c r="AA29" s="113"/>
      <c r="AB29" s="113"/>
      <c r="AC29" s="113"/>
      <c r="AD29" s="114"/>
      <c r="AE29" s="114"/>
      <c r="AF29" s="113"/>
      <c r="AG29" s="113"/>
      <c r="AH29" s="113"/>
      <c r="AI29" s="113"/>
      <c r="AJ29" s="113"/>
      <c r="AK29" s="114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112"/>
      <c r="H30" s="113"/>
      <c r="I30" s="114"/>
      <c r="J30" s="114"/>
      <c r="K30" s="113"/>
      <c r="L30" s="113"/>
      <c r="M30" s="113"/>
      <c r="N30" s="113"/>
      <c r="O30" s="113"/>
      <c r="P30" s="114"/>
      <c r="Q30" s="114"/>
      <c r="R30" s="115"/>
      <c r="S30" s="113"/>
      <c r="T30" s="113"/>
      <c r="U30" s="113"/>
      <c r="V30" s="113"/>
      <c r="W30" s="114"/>
      <c r="X30" s="114"/>
      <c r="Y30" s="115"/>
      <c r="Z30" s="113"/>
      <c r="AA30" s="113"/>
      <c r="AB30" s="113"/>
      <c r="AC30" s="113"/>
      <c r="AD30" s="114"/>
      <c r="AE30" s="114"/>
      <c r="AF30" s="113"/>
      <c r="AG30" s="113"/>
      <c r="AH30" s="113"/>
      <c r="AI30" s="113"/>
      <c r="AJ30" s="113"/>
      <c r="AK30" s="114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112"/>
      <c r="H31" s="113"/>
      <c r="I31" s="114"/>
      <c r="J31" s="114"/>
      <c r="K31" s="113"/>
      <c r="L31" s="113"/>
      <c r="M31" s="113"/>
      <c r="N31" s="113"/>
      <c r="O31" s="113"/>
      <c r="P31" s="114"/>
      <c r="Q31" s="114"/>
      <c r="R31" s="115"/>
      <c r="S31" s="113"/>
      <c r="T31" s="113"/>
      <c r="U31" s="113"/>
      <c r="V31" s="113"/>
      <c r="W31" s="114"/>
      <c r="X31" s="114"/>
      <c r="Y31" s="115"/>
      <c r="Z31" s="113"/>
      <c r="AA31" s="113"/>
      <c r="AB31" s="113"/>
      <c r="AC31" s="113"/>
      <c r="AD31" s="114"/>
      <c r="AE31" s="114"/>
      <c r="AF31" s="113"/>
      <c r="AG31" s="113"/>
      <c r="AH31" s="113"/>
      <c r="AI31" s="113"/>
      <c r="AJ31" s="113"/>
      <c r="AK31" s="114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118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8</v>
      </c>
      <c r="AA32" s="82">
        <f t="shared" si="8"/>
        <v>8</v>
      </c>
      <c r="AB32" s="82">
        <f t="shared" si="8"/>
        <v>8</v>
      </c>
      <c r="AC32" s="82">
        <f t="shared" si="8"/>
        <v>8</v>
      </c>
      <c r="AD32" s="82">
        <f t="shared" si="8"/>
        <v>0</v>
      </c>
      <c r="AE32" s="82">
        <f t="shared" si="8"/>
        <v>0</v>
      </c>
      <c r="AF32" s="82">
        <f t="shared" si="8"/>
        <v>8</v>
      </c>
      <c r="AG32" s="82">
        <f t="shared" si="8"/>
        <v>8</v>
      </c>
      <c r="AH32" s="82">
        <f t="shared" si="8"/>
        <v>8</v>
      </c>
      <c r="AI32" s="82">
        <f t="shared" si="8"/>
        <v>8</v>
      </c>
      <c r="AJ32" s="82">
        <f t="shared" si="8"/>
        <v>8</v>
      </c>
      <c r="AK32" s="82">
        <f t="shared" si="8"/>
        <v>0</v>
      </c>
      <c r="AL32" s="83">
        <f t="shared" si="8"/>
        <v>72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>
        <f t="shared" si="9"/>
        <v>8</v>
      </c>
      <c r="AA36" s="82">
        <f t="shared" si="9"/>
        <v>8</v>
      </c>
      <c r="AB36" s="82">
        <f t="shared" si="9"/>
        <v>8</v>
      </c>
      <c r="AC36" s="82">
        <f t="shared" si="9"/>
        <v>8</v>
      </c>
      <c r="AD36" s="82" t="str">
        <f t="shared" si="9"/>
        <v/>
      </c>
      <c r="AE36" s="82" t="str">
        <f t="shared" si="9"/>
        <v/>
      </c>
      <c r="AF36" s="82">
        <f t="shared" si="9"/>
        <v>8</v>
      </c>
      <c r="AG36" s="82">
        <f t="shared" si="9"/>
        <v>8</v>
      </c>
      <c r="AH36" s="82">
        <f t="shared" si="9"/>
        <v>8</v>
      </c>
      <c r="AI36" s="82">
        <f t="shared" si="9"/>
        <v>8</v>
      </c>
      <c r="AJ36" s="82">
        <f t="shared" si="9"/>
        <v>8</v>
      </c>
      <c r="AK36" s="82" t="str">
        <f t="shared" si="9"/>
        <v/>
      </c>
      <c r="AL36" s="82">
        <f t="shared" si="9"/>
        <v>72</v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119" t="s">
        <v>171</v>
      </c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I31 J10:L12 M10:N31 O10:S12 T10:U31 V10:Z12 AA10:AB31 AC10:AC12 AD10:AG11 AH10:AI31 AJ10:AJ11 AK10:AK31 J15:L31 O15:S31 V15:Z31 AC15:AG31 AJ15:AJ31">
    <cfRule type="expression" dxfId="4" priority="2" stopIfTrue="1">
      <formula>G$10="S"</formula>
    </cfRule>
  </conditionalFormatting>
  <conditionalFormatting sqref="G10:I31 J10:L12 M10:N31 O10:S12 T10:U31 V10:Z12 AA10:AB31 AC10:AC12 AD10:AG11 AH10:AI31 AJ10:AJ11 AK10:AK31 J15:L31 O15:S31 V15:Z31 AC15:AG31 AJ15:AJ31">
    <cfRule type="expression" dxfId="4" priority="3" stopIfTrue="1">
      <formula>G$10="D"</formula>
    </cfRule>
  </conditionalFormatting>
  <conditionalFormatting sqref="G12:I13 N12:N13 T12:U13 AE21:AE26">
    <cfRule type="expression" dxfId="4" priority="4" stopIfTrue="1">
      <formula>#REF!="S"</formula>
    </cfRule>
  </conditionalFormatting>
  <conditionalFormatting sqref="G12:I13 N12:N13 T12:U13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5:AJ26">
    <cfRule type="expression" dxfId="4" priority="10" stopIfTrue="1">
      <formula>#REF!="S"</formula>
    </cfRule>
  </conditionalFormatting>
  <conditionalFormatting sqref="AJ15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N12:N13">
    <cfRule type="expression" dxfId="4" priority="23" stopIfTrue="1">
      <formula>#REF!="S"</formula>
    </cfRule>
  </conditionalFormatting>
  <conditionalFormatting sqref="N12:N13">
    <cfRule type="expression" dxfId="4" priority="24" stopIfTrue="1">
      <formula>#REF!="D"</formula>
    </cfRule>
  </conditionalFormatting>
  <conditionalFormatting sqref="AB12:AB13">
    <cfRule type="expression" dxfId="4" priority="25" stopIfTrue="1">
      <formula>#REF!="S"</formula>
    </cfRule>
  </conditionalFormatting>
  <conditionalFormatting sqref="AB12:AB13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Z21 Z25:Z26">
    <cfRule type="expression" dxfId="4" priority="29" stopIfTrue="1">
      <formula>#REF!="S"</formula>
    </cfRule>
  </conditionalFormatting>
  <conditionalFormatting sqref="Z21 Z25:Z26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AA21 AA25:AA26">
    <cfRule type="expression" dxfId="4" priority="33" stopIfTrue="1">
      <formula>#REF!="S"</formula>
    </cfRule>
  </conditionalFormatting>
  <conditionalFormatting sqref="AA21 AA25:AA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12:AA13">
    <cfRule type="expression" dxfId="4" priority="37" stopIfTrue="1">
      <formula>#REF!="S"</formula>
    </cfRule>
  </conditionalFormatting>
  <conditionalFormatting sqref="AA12:AA13">
    <cfRule type="expression" dxfId="4" priority="38" stopIfTrue="1">
      <formula>#REF!="D"</formula>
    </cfRule>
  </conditionalFormatting>
  <conditionalFormatting sqref="AA12:AA13">
    <cfRule type="expression" dxfId="4" priority="39" stopIfTrue="1">
      <formula>#REF!="S"</formula>
    </cfRule>
  </conditionalFormatting>
  <conditionalFormatting sqref="AA12:AA13">
    <cfRule type="expression" dxfId="4" priority="40" stopIfTrue="1">
      <formula>#REF!="D"</formula>
    </cfRule>
  </conditionalFormatting>
  <conditionalFormatting sqref="M12:M13">
    <cfRule type="expression" dxfId="4" priority="41" stopIfTrue="1">
      <formula>#REF!="S"</formula>
    </cfRule>
  </conditionalFormatting>
  <conditionalFormatting sqref="M12:M13">
    <cfRule type="expression" dxfId="4" priority="42" stopIfTrue="1">
      <formula>#REF!="D"</formula>
    </cfRule>
  </conditionalFormatting>
  <conditionalFormatting sqref="T12:T14 T16">
    <cfRule type="expression" dxfId="4" priority="43" stopIfTrue="1">
      <formula>#REF!="S"</formula>
    </cfRule>
  </conditionalFormatting>
  <conditionalFormatting sqref="T12:T14 T16">
    <cfRule type="expression" dxfId="4" priority="44" stopIfTrue="1">
      <formula>#REF!="D"</formula>
    </cfRule>
  </conditionalFormatting>
  <conditionalFormatting sqref="S12 S16">
    <cfRule type="expression" dxfId="4" priority="45" stopIfTrue="1">
      <formula>#REF!="S"</formula>
    </cfRule>
  </conditionalFormatting>
  <conditionalFormatting sqref="S12 S16">
    <cfRule type="expression" dxfId="4" priority="46" stopIfTrue="1">
      <formula>#REF!="D"</formula>
    </cfRule>
  </conditionalFormatting>
  <conditionalFormatting sqref="U12:U14 V12 U16:V16 V21 U25:V26">
    <cfRule type="expression" dxfId="4" priority="47" stopIfTrue="1">
      <formula>#REF!="S"</formula>
    </cfRule>
  </conditionalFormatting>
  <conditionalFormatting sqref="U12:U14 V12 U16:V16 V21 U25:V26">
    <cfRule type="expression" dxfId="4" priority="48" stopIfTrue="1">
      <formula>#REF!="D"</formula>
    </cfRule>
  </conditionalFormatting>
  <conditionalFormatting sqref="V12 V16 V21 V25:V26">
    <cfRule type="expression" dxfId="4" priority="49" stopIfTrue="1">
      <formula>#REF!="S"</formula>
    </cfRule>
  </conditionalFormatting>
  <conditionalFormatting sqref="V12 V16 V21 V25:V26">
    <cfRule type="expression" dxfId="4" priority="50" stopIfTrue="1">
      <formula>#REF!="D"</formula>
    </cfRule>
  </conditionalFormatting>
  <conditionalFormatting sqref="W12:X12 W16:X16 W21:X21 W25:X26">
    <cfRule type="expression" dxfId="4" priority="51" stopIfTrue="1">
      <formula>#REF!="S"</formula>
    </cfRule>
  </conditionalFormatting>
  <conditionalFormatting sqref="W12:X12 W16:X16 W21:X21 W25:X26">
    <cfRule type="expression" dxfId="4" priority="52" stopIfTrue="1">
      <formula>#REF!="D"</formula>
    </cfRule>
  </conditionalFormatting>
  <conditionalFormatting sqref="Y21 Y25:Y26">
    <cfRule type="expression" dxfId="4" priority="53" stopIfTrue="1">
      <formula>#REF!="S"</formula>
    </cfRule>
  </conditionalFormatting>
  <conditionalFormatting sqref="Y21 Y25:Y26">
    <cfRule type="expression" dxfId="4" priority="54" stopIfTrue="1">
      <formula>#REF!="D"</formula>
    </cfRule>
  </conditionalFormatting>
  <conditionalFormatting sqref="AC17:AC20">
    <cfRule type="expression" dxfId="4" priority="55" stopIfTrue="1">
      <formula>#REF!="S"</formula>
    </cfRule>
  </conditionalFormatting>
  <conditionalFormatting sqref="AC17:AC20">
    <cfRule type="expression" dxfId="4" priority="56" stopIfTrue="1">
      <formula>#REF!="D"</formula>
    </cfRule>
  </conditionalFormatting>
  <conditionalFormatting sqref="G12:I13">
    <cfRule type="expression" dxfId="4" priority="57" stopIfTrue="1">
      <formula>#REF!="S"</formula>
    </cfRule>
  </conditionalFormatting>
  <conditionalFormatting sqref="G12:I13">
    <cfRule type="expression" dxfId="4" priority="58" stopIfTrue="1">
      <formula>#REF!="D"</formula>
    </cfRule>
  </conditionalFormatting>
  <conditionalFormatting sqref="AE15:AE20 AF15:AG15">
    <cfRule type="expression" dxfId="4" priority="59" stopIfTrue="1">
      <formula>#REF!="S"</formula>
    </cfRule>
  </conditionalFormatting>
  <conditionalFormatting sqref="AE15:AE20 AF15:AG15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D15:AD20">
    <cfRule type="expression" dxfId="4" priority="63" stopIfTrue="1">
      <formula>#REF!="S"</formula>
    </cfRule>
  </conditionalFormatting>
  <conditionalFormatting sqref="AD15:AD20">
    <cfRule type="expression" dxfId="4" priority="64" stopIfTrue="1">
      <formula>#REF!="D"</formula>
    </cfRule>
  </conditionalFormatting>
  <conditionalFormatting sqref="AK13:AK15">
    <cfRule type="expression" dxfId="4" priority="65" stopIfTrue="1">
      <formula>#REF!="S"</formula>
    </cfRule>
  </conditionalFormatting>
  <conditionalFormatting sqref="AK13:AK15">
    <cfRule type="expression" dxfId="4" priority="66" stopIfTrue="1">
      <formula>#REF!="D"</formula>
    </cfRule>
  </conditionalFormatting>
  <conditionalFormatting sqref="AH13:AH26">
    <cfRule type="expression" dxfId="4" priority="67" stopIfTrue="1">
      <formula>#REF!="S"</formula>
    </cfRule>
  </conditionalFormatting>
  <conditionalFormatting sqref="AH13:AH26">
    <cfRule type="expression" dxfId="4" priority="68" stopIfTrue="1">
      <formula>#REF!="D"</formula>
    </cfRule>
  </conditionalFormatting>
  <conditionalFormatting sqref="AI13:AI26">
    <cfRule type="expression" dxfId="4" priority="69" stopIfTrue="1">
      <formula>#REF!="S"</formula>
    </cfRule>
  </conditionalFormatting>
  <conditionalFormatting sqref="AI13:AI26">
    <cfRule type="expression" dxfId="4" priority="70" stopIfTrue="1">
      <formula>#REF!="D"</formula>
    </cfRule>
  </conditionalFormatting>
  <conditionalFormatting sqref="AF15:AF26">
    <cfRule type="expression" dxfId="4" priority="71" stopIfTrue="1">
      <formula>#REF!="S"</formula>
    </cfRule>
  </conditionalFormatting>
  <conditionalFormatting sqref="AF15:AF26">
    <cfRule type="expression" dxfId="4" priority="72" stopIfTrue="1">
      <formula>#REF!="D"</formula>
    </cfRule>
  </conditionalFormatting>
  <conditionalFormatting sqref="AG15:AG26">
    <cfRule type="expression" dxfId="4" priority="73" stopIfTrue="1">
      <formula>#REF!="S"</formula>
    </cfRule>
  </conditionalFormatting>
  <conditionalFormatting sqref="AG15:AG26">
    <cfRule type="expression" dxfId="4" priority="74" stopIfTrue="1">
      <formula>#REF!="D"</formula>
    </cfRule>
  </conditionalFormatting>
  <conditionalFormatting sqref="AB12:AB16 AC12 AC15:AC16 AD16">
    <cfRule type="expression" dxfId="4" priority="75" stopIfTrue="1">
      <formula>#REF!="S"</formula>
    </cfRule>
  </conditionalFormatting>
  <conditionalFormatting sqref="AB12:AB16 AC12 AC15:AC16 AD16">
    <cfRule type="expression" dxfId="4" priority="76" stopIfTrue="1">
      <formula>#REF!="D"</formula>
    </cfRule>
  </conditionalFormatting>
  <conditionalFormatting sqref="Z12 Z16">
    <cfRule type="expression" dxfId="4" priority="77" stopIfTrue="1">
      <formula>#REF!="S"</formula>
    </cfRule>
  </conditionalFormatting>
  <conditionalFormatting sqref="Z12 Z16">
    <cfRule type="expression" dxfId="4" priority="78" stopIfTrue="1">
      <formula>#REF!="D"</formula>
    </cfRule>
  </conditionalFormatting>
  <conditionalFormatting sqref="Z12 Z16">
    <cfRule type="expression" dxfId="4" priority="79" stopIfTrue="1">
      <formula>#REF!="S"</formula>
    </cfRule>
  </conditionalFormatting>
  <conditionalFormatting sqref="Z12 Z16">
    <cfRule type="expression" dxfId="4" priority="80" stopIfTrue="1">
      <formula>#REF!="D"</formula>
    </cfRule>
  </conditionalFormatting>
  <conditionalFormatting sqref="AA12:AA16">
    <cfRule type="expression" dxfId="4" priority="81" stopIfTrue="1">
      <formula>#REF!="S"</formula>
    </cfRule>
  </conditionalFormatting>
  <conditionalFormatting sqref="AA12:AA16">
    <cfRule type="expression" dxfId="4" priority="82" stopIfTrue="1">
      <formula>#REF!="D"</formula>
    </cfRule>
  </conditionalFormatting>
  <conditionalFormatting sqref="AA12:AA16">
    <cfRule type="expression" dxfId="4" priority="83" stopIfTrue="1">
      <formula>#REF!="S"</formula>
    </cfRule>
  </conditionalFormatting>
  <conditionalFormatting sqref="AA12:AA16">
    <cfRule type="expression" dxfId="4" priority="84" stopIfTrue="1">
      <formula>#REF!="D"</formula>
    </cfRule>
  </conditionalFormatting>
  <conditionalFormatting sqref="Y12:Z12 Y16:Z16">
    <cfRule type="expression" dxfId="4" priority="85" stopIfTrue="1">
      <formula>#REF!="S"</formula>
    </cfRule>
  </conditionalFormatting>
  <conditionalFormatting sqref="Y12:Z12 Y16:Z16">
    <cfRule type="expression" dxfId="4" priority="86" stopIfTrue="1">
      <formula>#REF!="D"</formula>
    </cfRule>
  </conditionalFormatting>
  <conditionalFormatting sqref="N13:N14">
    <cfRule type="expression" dxfId="4" priority="87" stopIfTrue="1">
      <formula>#REF!="S"</formula>
    </cfRule>
  </conditionalFormatting>
  <conditionalFormatting sqref="N13:N14">
    <cfRule type="expression" dxfId="4" priority="88" stopIfTrue="1">
      <formula>#REF!="D"</formula>
    </cfRule>
  </conditionalFormatting>
  <conditionalFormatting sqref="N13:N14">
    <cfRule type="expression" dxfId="4" priority="89" stopIfTrue="1">
      <formula>#REF!="S"</formula>
    </cfRule>
  </conditionalFormatting>
  <conditionalFormatting sqref="N13:N14">
    <cfRule type="expression" dxfId="4" priority="90" stopIfTrue="1">
      <formula>#REF!="D"</formula>
    </cfRule>
  </conditionalFormatting>
  <conditionalFormatting sqref="M13:M14">
    <cfRule type="expression" dxfId="4" priority="91" stopIfTrue="1">
      <formula>#REF!="S"</formula>
    </cfRule>
  </conditionalFormatting>
  <conditionalFormatting sqref="M13:M14">
    <cfRule type="expression" dxfId="4" priority="92" stopIfTrue="1">
      <formula>#REF!="D"</formula>
    </cfRule>
  </conditionalFormatting>
  <conditionalFormatting sqref="G12:J12 N12:R12 G16:J16 N16:R16">
    <cfRule type="expression" dxfId="4" priority="93" stopIfTrue="1">
      <formula>#REF!="S"</formula>
    </cfRule>
  </conditionalFormatting>
  <conditionalFormatting sqref="G12:J12 N12:R12 G16:J16 N16:R16">
    <cfRule type="expression" dxfId="4" priority="94" stopIfTrue="1">
      <formula>#REF!="D"</formula>
    </cfRule>
  </conditionalFormatting>
  <conditionalFormatting sqref="G12:J12 N12:O12 G16:J16 N16:O16">
    <cfRule type="expression" dxfId="4" priority="95" stopIfTrue="1">
      <formula>#REF!="S"</formula>
    </cfRule>
  </conditionalFormatting>
  <conditionalFormatting sqref="G12:J12 N12:O12 G16:J16 N16:O16">
    <cfRule type="expression" dxfId="4" priority="96" stopIfTrue="1">
      <formula>#REF!="D"</formula>
    </cfRule>
  </conditionalFormatting>
  <conditionalFormatting sqref="G12:J12 N12:R12 G16:J16 N16:R16">
    <cfRule type="expression" dxfId="4" priority="97" stopIfTrue="1">
      <formula>#REF!="S"</formula>
    </cfRule>
  </conditionalFormatting>
  <conditionalFormatting sqref="G12:J12 N12:R12 G16:J16 N16:R16">
    <cfRule type="expression" dxfId="4" priority="98" stopIfTrue="1">
      <formula>#REF!="D"</formula>
    </cfRule>
  </conditionalFormatting>
  <conditionalFormatting sqref="K12 K16">
    <cfRule type="expression" dxfId="4" priority="99" stopIfTrue="1">
      <formula>#REF!="S"</formula>
    </cfRule>
  </conditionalFormatting>
  <conditionalFormatting sqref="K12 K16">
    <cfRule type="expression" dxfId="4" priority="100" stopIfTrue="1">
      <formula>#REF!="D"</formula>
    </cfRule>
  </conditionalFormatting>
  <conditionalFormatting sqref="K12 K16">
    <cfRule type="expression" dxfId="4" priority="101" stopIfTrue="1">
      <formula>#REF!="S"</formula>
    </cfRule>
  </conditionalFormatting>
  <conditionalFormatting sqref="K12 K16">
    <cfRule type="expression" dxfId="4" priority="102" stopIfTrue="1">
      <formula>#REF!="D"</formula>
    </cfRule>
  </conditionalFormatting>
  <conditionalFormatting sqref="K12 K16">
    <cfRule type="expression" dxfId="4" priority="103" stopIfTrue="1">
      <formula>#REF!="S"</formula>
    </cfRule>
  </conditionalFormatting>
  <conditionalFormatting sqref="K12 K16">
    <cfRule type="expression" dxfId="4" priority="104" stopIfTrue="1">
      <formula>#REF!="D"</formula>
    </cfRule>
  </conditionalFormatting>
  <conditionalFormatting sqref="L12 L16">
    <cfRule type="expression" dxfId="4" priority="105" stopIfTrue="1">
      <formula>#REF!="S"</formula>
    </cfRule>
  </conditionalFormatting>
  <conditionalFormatting sqref="L12 L16">
    <cfRule type="expression" dxfId="4" priority="106" stopIfTrue="1">
      <formula>#REF!="D"</formula>
    </cfRule>
  </conditionalFormatting>
  <conditionalFormatting sqref="L12 L16">
    <cfRule type="expression" dxfId="4" priority="107" stopIfTrue="1">
      <formula>#REF!="S"</formula>
    </cfRule>
  </conditionalFormatting>
  <conditionalFormatting sqref="L12 L16">
    <cfRule type="expression" dxfId="4" priority="108" stopIfTrue="1">
      <formula>#REF!="D"</formula>
    </cfRule>
  </conditionalFormatting>
  <conditionalFormatting sqref="M12 M16">
    <cfRule type="expression" dxfId="4" priority="109" stopIfTrue="1">
      <formula>#REF!="S"</formula>
    </cfRule>
  </conditionalFormatting>
  <conditionalFormatting sqref="M12 M16">
    <cfRule type="expression" dxfId="4" priority="110" stopIfTrue="1">
      <formula>#REF!="D"</formula>
    </cfRule>
  </conditionalFormatting>
  <conditionalFormatting sqref="M12 M16">
    <cfRule type="expression" dxfId="4" priority="111" stopIfTrue="1">
      <formula>#REF!="S"</formula>
    </cfRule>
  </conditionalFormatting>
  <conditionalFormatting sqref="M12 M16">
    <cfRule type="expression" dxfId="4" priority="112" stopIfTrue="1">
      <formula>#REF!="D"</formula>
    </cfRule>
  </conditionalFormatting>
  <conditionalFormatting sqref="G21:I26 J21:R21 J25:R26">
    <cfRule type="expression" dxfId="4" priority="113" stopIfTrue="1">
      <formula>#REF!="S"</formula>
    </cfRule>
  </conditionalFormatting>
  <conditionalFormatting sqref="G21:I26 J21:R21 J25:R26">
    <cfRule type="expression" dxfId="4" priority="114" stopIfTrue="1">
      <formula>#REF!="D"</formula>
    </cfRule>
  </conditionalFormatting>
  <conditionalFormatting sqref="G13:I14">
    <cfRule type="expression" dxfId="4" priority="115" stopIfTrue="1">
      <formula>#REF!="S"</formula>
    </cfRule>
  </conditionalFormatting>
  <conditionalFormatting sqref="G13:I14">
    <cfRule type="expression" dxfId="4" priority="116" stopIfTrue="1">
      <formula>#REF!="D"</formula>
    </cfRule>
  </conditionalFormatting>
  <conditionalFormatting sqref="G13:I14">
    <cfRule type="expression" dxfId="4" priority="117" stopIfTrue="1">
      <formula>#REF!="S"</formula>
    </cfRule>
  </conditionalFormatting>
  <conditionalFormatting sqref="G13:I14">
    <cfRule type="expression" dxfId="4" priority="118" stopIfTrue="1">
      <formula>#REF!="D"</formula>
    </cfRule>
  </conditionalFormatting>
  <conditionalFormatting sqref="G13:I14">
    <cfRule type="expression" dxfId="4" priority="119" stopIfTrue="1">
      <formula>#REF!="S"</formula>
    </cfRule>
  </conditionalFormatting>
  <conditionalFormatting sqref="G13:I14">
    <cfRule type="expression" dxfId="4" priority="120" stopIfTrue="1">
      <formula>#REF!="D"</formula>
    </cfRule>
  </conditionalFormatting>
  <conditionalFormatting sqref="G14:I15 M14:N15 T14:T15">
    <cfRule type="expression" dxfId="4" priority="121" stopIfTrue="1">
      <formula>#REF!="S"</formula>
    </cfRule>
  </conditionalFormatting>
  <conditionalFormatting sqref="G14:I15 M14:N15 T14:T15">
    <cfRule type="expression" dxfId="4" priority="122" stopIfTrue="1">
      <formula>#REF!="D"</formula>
    </cfRule>
  </conditionalFormatting>
  <conditionalFormatting sqref="G12:X12 G15:X16">
    <cfRule type="expression" dxfId="4" priority="123" stopIfTrue="1">
      <formula>#REF!="S"</formula>
    </cfRule>
  </conditionalFormatting>
  <conditionalFormatting sqref="G12:X12 G15:X16">
    <cfRule type="expression" dxfId="4" priority="124" stopIfTrue="1">
      <formula>#REF!="D"</formula>
    </cfRule>
  </conditionalFormatting>
  <conditionalFormatting sqref="W12:X12 W15:X16">
    <cfRule type="expression" dxfId="4" priority="125" stopIfTrue="1">
      <formula>#REF!="S"</formula>
    </cfRule>
  </conditionalFormatting>
  <conditionalFormatting sqref="W12:X12 W15:X16">
    <cfRule type="expression" dxfId="4" priority="126" stopIfTrue="1">
      <formula>#REF!="D"</formula>
    </cfRule>
  </conditionalFormatting>
  <conditionalFormatting sqref="Y12 Y15:Y16">
    <cfRule type="expression" dxfId="4" priority="127" stopIfTrue="1">
      <formula>#REF!="S"</formula>
    </cfRule>
  </conditionalFormatting>
  <conditionalFormatting sqref="Y12 Y15:Y16">
    <cfRule type="expression" dxfId="4" priority="128" stopIfTrue="1">
      <formula>#REF!="D"</formula>
    </cfRule>
  </conditionalFormatting>
  <conditionalFormatting sqref="Z12 Z15:Z16">
    <cfRule type="expression" dxfId="4" priority="129" stopIfTrue="1">
      <formula>#REF!="S"</formula>
    </cfRule>
  </conditionalFormatting>
  <conditionalFormatting sqref="Z12 Z15:Z16">
    <cfRule type="expression" dxfId="4" priority="130" stopIfTrue="1">
      <formula>#REF!="D"</formula>
    </cfRule>
  </conditionalFormatting>
  <conditionalFormatting sqref="Z12 Z15:Z16">
    <cfRule type="expression" dxfId="4" priority="131" stopIfTrue="1">
      <formula>#REF!="S"</formula>
    </cfRule>
  </conditionalFormatting>
  <conditionalFormatting sqref="Z12 Z15:Z16">
    <cfRule type="expression" dxfId="4" priority="132" stopIfTrue="1">
      <formula>#REF!="D"</formula>
    </cfRule>
  </conditionalFormatting>
  <conditionalFormatting sqref="AB17:AB20">
    <cfRule type="expression" dxfId="4" priority="133" stopIfTrue="1">
      <formula>#REF!="S"</formula>
    </cfRule>
  </conditionalFormatting>
  <conditionalFormatting sqref="AB17:AB20">
    <cfRule type="expression" dxfId="4" priority="134" stopIfTrue="1">
      <formula>#REF!="D"</formula>
    </cfRule>
  </conditionalFormatting>
  <conditionalFormatting sqref="AA17:AA20">
    <cfRule type="expression" dxfId="4" priority="135" stopIfTrue="1">
      <formula>#REF!="S"</formula>
    </cfRule>
  </conditionalFormatting>
  <conditionalFormatting sqref="AA17:AA20">
    <cfRule type="expression" dxfId="4" priority="136" stopIfTrue="1">
      <formula>#REF!="D"</formula>
    </cfRule>
  </conditionalFormatting>
  <conditionalFormatting sqref="AA17:AA20">
    <cfRule type="expression" dxfId="4" priority="137" stopIfTrue="1">
      <formula>#REF!="S"</formula>
    </cfRule>
  </conditionalFormatting>
  <conditionalFormatting sqref="AA17:AA20">
    <cfRule type="expression" dxfId="4" priority="138" stopIfTrue="1">
      <formula>#REF!="D"</formula>
    </cfRule>
  </conditionalFormatting>
  <conditionalFormatting sqref="W17:X20">
    <cfRule type="expression" dxfId="4" priority="139" stopIfTrue="1">
      <formula>#REF!="S"</formula>
    </cfRule>
  </conditionalFormatting>
  <conditionalFormatting sqref="W17:X20">
    <cfRule type="expression" dxfId="4" priority="140" stopIfTrue="1">
      <formula>#REF!="D"</formula>
    </cfRule>
  </conditionalFormatting>
  <conditionalFormatting sqref="Y17:Y20">
    <cfRule type="expression" dxfId="4" priority="141" stopIfTrue="1">
      <formula>#REF!="S"</formula>
    </cfRule>
  </conditionalFormatting>
  <conditionalFormatting sqref="Y17:Y20">
    <cfRule type="expression" dxfId="4" priority="142" stopIfTrue="1">
      <formula>#REF!="D"</formula>
    </cfRule>
  </conditionalFormatting>
  <conditionalFormatting sqref="Z17:Z20">
    <cfRule type="expression" dxfId="4" priority="143" stopIfTrue="1">
      <formula>#REF!="S"</formula>
    </cfRule>
  </conditionalFormatting>
  <conditionalFormatting sqref="Z17:Z20">
    <cfRule type="expression" dxfId="4" priority="144" stopIfTrue="1">
      <formula>#REF!="D"</formula>
    </cfRule>
  </conditionalFormatting>
  <conditionalFormatting sqref="Z17:Z20">
    <cfRule type="expression" dxfId="4" priority="145" stopIfTrue="1">
      <formula>#REF!="S"</formula>
    </cfRule>
  </conditionalFormatting>
  <conditionalFormatting sqref="Z17:Z20">
    <cfRule type="expression" dxfId="4" priority="146" stopIfTrue="1">
      <formula>#REF!="D"</formula>
    </cfRule>
  </conditionalFormatting>
  <conditionalFormatting sqref="U21">
    <cfRule type="expression" dxfId="4" priority="147" stopIfTrue="1">
      <formula>#REF!="S"</formula>
    </cfRule>
  </conditionalFormatting>
  <conditionalFormatting sqref="U21">
    <cfRule type="expression" dxfId="4" priority="148" stopIfTrue="1">
      <formula>#REF!="D"</formula>
    </cfRule>
  </conditionalFormatting>
  <conditionalFormatting sqref="U14:U15">
    <cfRule type="expression" dxfId="4" priority="149" stopIfTrue="1">
      <formula>#REF!="S"</formula>
    </cfRule>
  </conditionalFormatting>
  <conditionalFormatting sqref="U14:U15">
    <cfRule type="expression" dxfId="4" priority="150" stopIfTrue="1">
      <formula>#REF!="D"</formula>
    </cfRule>
  </conditionalFormatting>
  <conditionalFormatting sqref="P27:T27">
    <cfRule type="expression" dxfId="4" priority="151" stopIfTrue="1">
      <formula>#REF!="S"</formula>
    </cfRule>
  </conditionalFormatting>
  <conditionalFormatting sqref="P27:T27">
    <cfRule type="expression" dxfId="4" priority="152" stopIfTrue="1">
      <formula>#REF!="D"</formula>
    </cfRule>
  </conditionalFormatting>
  <conditionalFormatting sqref="W27:AA27">
    <cfRule type="expression" dxfId="4" priority="153" stopIfTrue="1">
      <formula>#REF!="S"</formula>
    </cfRule>
  </conditionalFormatting>
  <conditionalFormatting sqref="W27:AA27">
    <cfRule type="expression" dxfId="4" priority="154" stopIfTrue="1">
      <formula>#REF!="D"</formula>
    </cfRule>
  </conditionalFormatting>
  <conditionalFormatting sqref="AD27:AH27">
    <cfRule type="expression" dxfId="4" priority="155" stopIfTrue="1">
      <formula>#REF!="S"</formula>
    </cfRule>
  </conditionalFormatting>
  <conditionalFormatting sqref="AD27:AH27">
    <cfRule type="expression" dxfId="4" priority="156" stopIfTrue="1">
      <formula>#REF!="D"</formula>
    </cfRule>
  </conditionalFormatting>
  <conditionalFormatting sqref="J22:AA24">
    <cfRule type="expression" dxfId="4" priority="157" stopIfTrue="1">
      <formula>#REF!="S"</formula>
    </cfRule>
  </conditionalFormatting>
  <conditionalFormatting sqref="J22:AA24">
    <cfRule type="expression" dxfId="4" priority="158" stopIfTrue="1">
      <formula>#REF!="D"</formula>
    </cfRule>
  </conditionalFormatting>
  <conditionalFormatting sqref="G36">
    <cfRule type="cellIs" dxfId="5" priority="159" operator="lessThan">
      <formula>8</formula>
    </cfRule>
  </conditionalFormatting>
  <conditionalFormatting sqref="G36">
    <cfRule type="cellIs" dxfId="3" priority="160" stopIfTrue="1" operator="lessThan">
      <formula>8</formula>
    </cfRule>
  </conditionalFormatting>
  <conditionalFormatting sqref="H36:AL36">
    <cfRule type="cellIs" dxfId="5" priority="161" operator="lessThan">
      <formula>8</formula>
    </cfRule>
  </conditionalFormatting>
  <conditionalFormatting sqref="H36:AL36">
    <cfRule type="cellIs" dxfId="3" priority="162" stopIfTrue="1" operator="lessThan">
      <formula>8</formula>
    </cfRule>
  </conditionalFormatting>
  <conditionalFormatting sqref="G17:J17">
    <cfRule type="expression" dxfId="4" priority="163" stopIfTrue="1">
      <formula>#REF!="S"</formula>
    </cfRule>
  </conditionalFormatting>
  <conditionalFormatting sqref="G17:J17">
    <cfRule type="expression" dxfId="4" priority="164" stopIfTrue="1">
      <formula>#REF!="D"</formula>
    </cfRule>
  </conditionalFormatting>
  <conditionalFormatting sqref="G17:J17">
    <cfRule type="expression" dxfId="4" priority="165" stopIfTrue="1">
      <formula>#REF!="S"</formula>
    </cfRule>
  </conditionalFormatting>
  <conditionalFormatting sqref="G17:J17">
    <cfRule type="expression" dxfId="4" priority="166" stopIfTrue="1">
      <formula>#REF!="D"</formula>
    </cfRule>
  </conditionalFormatting>
  <conditionalFormatting sqref="G17:J17">
    <cfRule type="expression" dxfId="4" priority="167" stopIfTrue="1">
      <formula>#REF!="S"</formula>
    </cfRule>
  </conditionalFormatting>
  <conditionalFormatting sqref="G17:J17">
    <cfRule type="expression" dxfId="4" priority="168" stopIfTrue="1">
      <formula>#REF!="D"</formula>
    </cfRule>
  </conditionalFormatting>
  <conditionalFormatting sqref="K17">
    <cfRule type="expression" dxfId="4" priority="169" stopIfTrue="1">
      <formula>#REF!="S"</formula>
    </cfRule>
  </conditionalFormatting>
  <conditionalFormatting sqref="K17">
    <cfRule type="expression" dxfId="4" priority="170" stopIfTrue="1">
      <formula>#REF!="D"</formula>
    </cfRule>
  </conditionalFormatting>
  <conditionalFormatting sqref="K17">
    <cfRule type="expression" dxfId="4" priority="171" stopIfTrue="1">
      <formula>#REF!="S"</formula>
    </cfRule>
  </conditionalFormatting>
  <conditionalFormatting sqref="K17">
    <cfRule type="expression" dxfId="4" priority="172" stopIfTrue="1">
      <formula>#REF!="D"</formula>
    </cfRule>
  </conditionalFormatting>
  <conditionalFormatting sqref="K17">
    <cfRule type="expression" dxfId="4" priority="173" stopIfTrue="1">
      <formula>#REF!="S"</formula>
    </cfRule>
  </conditionalFormatting>
  <conditionalFormatting sqref="K17">
    <cfRule type="expression" dxfId="4" priority="174" stopIfTrue="1">
      <formula>#REF!="D"</formula>
    </cfRule>
  </conditionalFormatting>
  <conditionalFormatting sqref="H12:L13">
    <cfRule type="expression" dxfId="4" priority="175" stopIfTrue="1">
      <formula>H$10="S"</formula>
    </cfRule>
  </conditionalFormatting>
  <conditionalFormatting sqref="H12:L13">
    <cfRule type="expression" dxfId="4" priority="176" stopIfTrue="1">
      <formula>H$10="D"</formula>
    </cfRule>
  </conditionalFormatting>
  <conditionalFormatting sqref="H12:L13">
    <cfRule type="expression" dxfId="4" priority="177" stopIfTrue="1">
      <formula>#REF!="S"</formula>
    </cfRule>
  </conditionalFormatting>
  <conditionalFormatting sqref="H12:L13">
    <cfRule type="expression" dxfId="4" priority="178" stopIfTrue="1">
      <formula>#REF!="D"</formula>
    </cfRule>
  </conditionalFormatting>
  <conditionalFormatting sqref="H12:L13">
    <cfRule type="expression" dxfId="4" priority="179" stopIfTrue="1">
      <formula>H$10="S"</formula>
    </cfRule>
  </conditionalFormatting>
  <conditionalFormatting sqref="H12:L13">
    <cfRule type="expression" dxfId="4" priority="180" stopIfTrue="1">
      <formula>H$10="D"</formula>
    </cfRule>
  </conditionalFormatting>
  <conditionalFormatting sqref="H12:L13">
    <cfRule type="expression" dxfId="4" priority="181" stopIfTrue="1">
      <formula>#REF!="S"</formula>
    </cfRule>
  </conditionalFormatting>
  <conditionalFormatting sqref="H12:L13">
    <cfRule type="expression" dxfId="4" priority="182" stopIfTrue="1">
      <formula>#REF!="D"</formula>
    </cfRule>
  </conditionalFormatting>
  <conditionalFormatting sqref="H13:L14">
    <cfRule type="expression" dxfId="4" priority="183" stopIfTrue="1">
      <formula>H$10="S"</formula>
    </cfRule>
  </conditionalFormatting>
  <conditionalFormatting sqref="H13:L14">
    <cfRule type="expression" dxfId="4" priority="184" stopIfTrue="1">
      <formula>H$10="D"</formula>
    </cfRule>
  </conditionalFormatting>
  <conditionalFormatting sqref="H13:L14">
    <cfRule type="expression" dxfId="4" priority="185" stopIfTrue="1">
      <formula>#REF!="S"</formula>
    </cfRule>
  </conditionalFormatting>
  <conditionalFormatting sqref="H13:L14">
    <cfRule type="expression" dxfId="4" priority="186" stopIfTrue="1">
      <formula>#REF!="D"</formula>
    </cfRule>
  </conditionalFormatting>
  <conditionalFormatting sqref="H13:L14">
    <cfRule type="expression" dxfId="4" priority="187" stopIfTrue="1">
      <formula>H$10="S"</formula>
    </cfRule>
  </conditionalFormatting>
  <conditionalFormatting sqref="H13:L14">
    <cfRule type="expression" dxfId="4" priority="188" stopIfTrue="1">
      <formula>H$10="D"</formula>
    </cfRule>
  </conditionalFormatting>
  <conditionalFormatting sqref="H13:L14">
    <cfRule type="expression" dxfId="4" priority="189" stopIfTrue="1">
      <formula>#REF!="S"</formula>
    </cfRule>
  </conditionalFormatting>
  <conditionalFormatting sqref="H13:L14">
    <cfRule type="expression" dxfId="4" priority="190" stopIfTrue="1">
      <formula>#REF!="D"</formula>
    </cfRule>
  </conditionalFormatting>
  <conditionalFormatting sqref="H13:L14">
    <cfRule type="expression" dxfId="4" priority="191" stopIfTrue="1">
      <formula>H$10="S"</formula>
    </cfRule>
  </conditionalFormatting>
  <conditionalFormatting sqref="H13:L14">
    <cfRule type="expression" dxfId="4" priority="192" stopIfTrue="1">
      <formula>H$10="D"</formula>
    </cfRule>
  </conditionalFormatting>
  <conditionalFormatting sqref="H13:L14">
    <cfRule type="expression" dxfId="4" priority="193" stopIfTrue="1">
      <formula>#REF!="S"</formula>
    </cfRule>
  </conditionalFormatting>
  <conditionalFormatting sqref="H13:L14">
    <cfRule type="expression" dxfId="4" priority="194" stopIfTrue="1">
      <formula>#REF!="D"</formula>
    </cfRule>
  </conditionalFormatting>
  <conditionalFormatting sqref="H14:L15">
    <cfRule type="expression" dxfId="4" priority="195" stopIfTrue="1">
      <formula>H$10="S"</formula>
    </cfRule>
  </conditionalFormatting>
  <conditionalFormatting sqref="H14:L15">
    <cfRule type="expression" dxfId="4" priority="196" stopIfTrue="1">
      <formula>H$10="D"</formula>
    </cfRule>
  </conditionalFormatting>
  <conditionalFormatting sqref="H14:L15">
    <cfRule type="expression" dxfId="4" priority="197" stopIfTrue="1">
      <formula>#REF!="S"</formula>
    </cfRule>
  </conditionalFormatting>
  <conditionalFormatting sqref="H14:L15">
    <cfRule type="expression" dxfId="4" priority="198" stopIfTrue="1">
      <formula>#REF!="D"</formula>
    </cfRule>
  </conditionalFormatting>
  <conditionalFormatting sqref="O12:S13">
    <cfRule type="expression" dxfId="4" priority="199" stopIfTrue="1">
      <formula>O$10="S"</formula>
    </cfRule>
  </conditionalFormatting>
  <conditionalFormatting sqref="O12:S13">
    <cfRule type="expression" dxfId="4" priority="200" stopIfTrue="1">
      <formula>O$10="D"</formula>
    </cfRule>
  </conditionalFormatting>
  <conditionalFormatting sqref="O12:S13">
    <cfRule type="expression" dxfId="4" priority="201" stopIfTrue="1">
      <formula>#REF!="S"</formula>
    </cfRule>
  </conditionalFormatting>
  <conditionalFormatting sqref="O12:S13">
    <cfRule type="expression" dxfId="4" priority="202" stopIfTrue="1">
      <formula>#REF!="D"</formula>
    </cfRule>
  </conditionalFormatting>
  <conditionalFormatting sqref="O12:S13">
    <cfRule type="expression" dxfId="4" priority="203" stopIfTrue="1">
      <formula>O$10="S"</formula>
    </cfRule>
  </conditionalFormatting>
  <conditionalFormatting sqref="O12:S13">
    <cfRule type="expression" dxfId="4" priority="204" stopIfTrue="1">
      <formula>O$10="D"</formula>
    </cfRule>
  </conditionalFormatting>
  <conditionalFormatting sqref="O12:S13">
    <cfRule type="expression" dxfId="4" priority="205" stopIfTrue="1">
      <formula>#REF!="S"</formula>
    </cfRule>
  </conditionalFormatting>
  <conditionalFormatting sqref="O12:S13">
    <cfRule type="expression" dxfId="4" priority="206" stopIfTrue="1">
      <formula>#REF!="D"</formula>
    </cfRule>
  </conditionalFormatting>
  <conditionalFormatting sqref="O13:S14">
    <cfRule type="expression" dxfId="4" priority="207" stopIfTrue="1">
      <formula>O$10="S"</formula>
    </cfRule>
  </conditionalFormatting>
  <conditionalFormatting sqref="O13:S14">
    <cfRule type="expression" dxfId="4" priority="208" stopIfTrue="1">
      <formula>O$10="D"</formula>
    </cfRule>
  </conditionalFormatting>
  <conditionalFormatting sqref="O13:S14">
    <cfRule type="expression" dxfId="4" priority="209" stopIfTrue="1">
      <formula>#REF!="S"</formula>
    </cfRule>
  </conditionalFormatting>
  <conditionalFormatting sqref="O13:S14">
    <cfRule type="expression" dxfId="4" priority="210" stopIfTrue="1">
      <formula>#REF!="D"</formula>
    </cfRule>
  </conditionalFormatting>
  <conditionalFormatting sqref="O13:S14">
    <cfRule type="expression" dxfId="4" priority="211" stopIfTrue="1">
      <formula>O$10="S"</formula>
    </cfRule>
  </conditionalFormatting>
  <conditionalFormatting sqref="O13:S14">
    <cfRule type="expression" dxfId="4" priority="212" stopIfTrue="1">
      <formula>O$10="D"</formula>
    </cfRule>
  </conditionalFormatting>
  <conditionalFormatting sqref="O13:S14">
    <cfRule type="expression" dxfId="4" priority="213" stopIfTrue="1">
      <formula>#REF!="S"</formula>
    </cfRule>
  </conditionalFormatting>
  <conditionalFormatting sqref="O13:S14">
    <cfRule type="expression" dxfId="4" priority="214" stopIfTrue="1">
      <formula>#REF!="D"</formula>
    </cfRule>
  </conditionalFormatting>
  <conditionalFormatting sqref="O13:S14">
    <cfRule type="expression" dxfId="4" priority="215" stopIfTrue="1">
      <formula>O$10="S"</formula>
    </cfRule>
  </conditionalFormatting>
  <conditionalFormatting sqref="O13:S14">
    <cfRule type="expression" dxfId="4" priority="216" stopIfTrue="1">
      <formula>O$10="D"</formula>
    </cfRule>
  </conditionalFormatting>
  <conditionalFormatting sqref="O13:S14">
    <cfRule type="expression" dxfId="4" priority="217" stopIfTrue="1">
      <formula>#REF!="S"</formula>
    </cfRule>
  </conditionalFormatting>
  <conditionalFormatting sqref="O13:S14">
    <cfRule type="expression" dxfId="4" priority="218" stopIfTrue="1">
      <formula>#REF!="D"</formula>
    </cfRule>
  </conditionalFormatting>
  <conditionalFormatting sqref="O14:S15">
    <cfRule type="expression" dxfId="4" priority="219" stopIfTrue="1">
      <formula>O$10="S"</formula>
    </cfRule>
  </conditionalFormatting>
  <conditionalFormatting sqref="O14:S15">
    <cfRule type="expression" dxfId="4" priority="220" stopIfTrue="1">
      <formula>O$10="D"</formula>
    </cfRule>
  </conditionalFormatting>
  <conditionalFormatting sqref="O14:S15">
    <cfRule type="expression" dxfId="4" priority="221" stopIfTrue="1">
      <formula>#REF!="S"</formula>
    </cfRule>
  </conditionalFormatting>
  <conditionalFormatting sqref="O14:S15">
    <cfRule type="expression" dxfId="4" priority="222" stopIfTrue="1">
      <formula>#REF!="D"</formula>
    </cfRule>
  </conditionalFormatting>
  <conditionalFormatting sqref="V12:Z13">
    <cfRule type="expression" dxfId="4" priority="223" stopIfTrue="1">
      <formula>V$10="S"</formula>
    </cfRule>
  </conditionalFormatting>
  <conditionalFormatting sqref="V12:Z13">
    <cfRule type="expression" dxfId="4" priority="224" stopIfTrue="1">
      <formula>V$10="D"</formula>
    </cfRule>
  </conditionalFormatting>
  <conditionalFormatting sqref="V12:Z13">
    <cfRule type="expression" dxfId="4" priority="225" stopIfTrue="1">
      <formula>#REF!="S"</formula>
    </cfRule>
  </conditionalFormatting>
  <conditionalFormatting sqref="V12:Z13">
    <cfRule type="expression" dxfId="4" priority="226" stopIfTrue="1">
      <formula>#REF!="D"</formula>
    </cfRule>
  </conditionalFormatting>
  <conditionalFormatting sqref="V12:Z13">
    <cfRule type="expression" dxfId="4" priority="227" stopIfTrue="1">
      <formula>V$10="S"</formula>
    </cfRule>
  </conditionalFormatting>
  <conditionalFormatting sqref="V12:Z13">
    <cfRule type="expression" dxfId="4" priority="228" stopIfTrue="1">
      <formula>V$10="D"</formula>
    </cfRule>
  </conditionalFormatting>
  <conditionalFormatting sqref="V12:Z13">
    <cfRule type="expression" dxfId="4" priority="229" stopIfTrue="1">
      <formula>#REF!="S"</formula>
    </cfRule>
  </conditionalFormatting>
  <conditionalFormatting sqref="V12:Z13">
    <cfRule type="expression" dxfId="4" priority="230" stopIfTrue="1">
      <formula>#REF!="D"</formula>
    </cfRule>
  </conditionalFormatting>
  <conditionalFormatting sqref="V13:Z14">
    <cfRule type="expression" dxfId="4" priority="231" stopIfTrue="1">
      <formula>V$10="S"</formula>
    </cfRule>
  </conditionalFormatting>
  <conditionalFormatting sqref="V13:Z14">
    <cfRule type="expression" dxfId="4" priority="232" stopIfTrue="1">
      <formula>V$10="D"</formula>
    </cfRule>
  </conditionalFormatting>
  <conditionalFormatting sqref="V13:Z14">
    <cfRule type="expression" dxfId="4" priority="233" stopIfTrue="1">
      <formula>#REF!="S"</formula>
    </cfRule>
  </conditionalFormatting>
  <conditionalFormatting sqref="V13:Z14">
    <cfRule type="expression" dxfId="4" priority="234" stopIfTrue="1">
      <formula>#REF!="D"</formula>
    </cfRule>
  </conditionalFormatting>
  <conditionalFormatting sqref="V13:Z14">
    <cfRule type="expression" dxfId="4" priority="235" stopIfTrue="1">
      <formula>V$10="S"</formula>
    </cfRule>
  </conditionalFormatting>
  <conditionalFormatting sqref="V13:Z14">
    <cfRule type="expression" dxfId="4" priority="236" stopIfTrue="1">
      <formula>V$10="D"</formula>
    </cfRule>
  </conditionalFormatting>
  <conditionalFormatting sqref="V13:Z14">
    <cfRule type="expression" dxfId="4" priority="237" stopIfTrue="1">
      <formula>#REF!="S"</formula>
    </cfRule>
  </conditionalFormatting>
  <conditionalFormatting sqref="V13:Z14">
    <cfRule type="expression" dxfId="4" priority="238" stopIfTrue="1">
      <formula>#REF!="D"</formula>
    </cfRule>
  </conditionalFormatting>
  <conditionalFormatting sqref="V13:Z14">
    <cfRule type="expression" dxfId="4" priority="239" stopIfTrue="1">
      <formula>V$10="S"</formula>
    </cfRule>
  </conditionalFormatting>
  <conditionalFormatting sqref="V13:Z14">
    <cfRule type="expression" dxfId="4" priority="240" stopIfTrue="1">
      <formula>V$10="D"</formula>
    </cfRule>
  </conditionalFormatting>
  <conditionalFormatting sqref="V13:Z14">
    <cfRule type="expression" dxfId="4" priority="241" stopIfTrue="1">
      <formula>#REF!="S"</formula>
    </cfRule>
  </conditionalFormatting>
  <conditionalFormatting sqref="V13:Z14">
    <cfRule type="expression" dxfId="4" priority="242" stopIfTrue="1">
      <formula>#REF!="D"</formula>
    </cfRule>
  </conditionalFormatting>
  <conditionalFormatting sqref="V14:Z15">
    <cfRule type="expression" dxfId="4" priority="243" stopIfTrue="1">
      <formula>V$10="S"</formula>
    </cfRule>
  </conditionalFormatting>
  <conditionalFormatting sqref="V14:Z15">
    <cfRule type="expression" dxfId="4" priority="244" stopIfTrue="1">
      <formula>V$10="D"</formula>
    </cfRule>
  </conditionalFormatting>
  <conditionalFormatting sqref="V14:Z15">
    <cfRule type="expression" dxfId="4" priority="245" stopIfTrue="1">
      <formula>#REF!="S"</formula>
    </cfRule>
  </conditionalFormatting>
  <conditionalFormatting sqref="V14:Z15">
    <cfRule type="expression" dxfId="4" priority="246" stopIfTrue="1">
      <formula>#REF!="D"</formula>
    </cfRule>
  </conditionalFormatting>
  <conditionalFormatting sqref="AC12:AC13 AD12:AG12">
    <cfRule type="expression" dxfId="4" priority="247" stopIfTrue="1">
      <formula>AC$10="S"</formula>
    </cfRule>
  </conditionalFormatting>
  <conditionalFormatting sqref="AC12:AC13 AD12:AG12">
    <cfRule type="expression" dxfId="4" priority="248" stopIfTrue="1">
      <formula>AC$10="D"</formula>
    </cfRule>
  </conditionalFormatting>
  <conditionalFormatting sqref="AC12:AC13 AD12:AG12">
    <cfRule type="expression" dxfId="4" priority="249" stopIfTrue="1">
      <formula>#REF!="S"</formula>
    </cfRule>
  </conditionalFormatting>
  <conditionalFormatting sqref="AC12:AC13 AD12:AG12">
    <cfRule type="expression" dxfId="4" priority="250" stopIfTrue="1">
      <formula>#REF!="D"</formula>
    </cfRule>
  </conditionalFormatting>
  <conditionalFormatting sqref="AC12:AC13 AD12:AG12">
    <cfRule type="expression" dxfId="4" priority="251" stopIfTrue="1">
      <formula>AC$10="S"</formula>
    </cfRule>
  </conditionalFormatting>
  <conditionalFormatting sqref="AC12:AC13 AD12:AG12">
    <cfRule type="expression" dxfId="4" priority="252" stopIfTrue="1">
      <formula>AC$10="D"</formula>
    </cfRule>
  </conditionalFormatting>
  <conditionalFormatting sqref="AC12:AC13 AD12:AG12">
    <cfRule type="expression" dxfId="4" priority="253" stopIfTrue="1">
      <formula>#REF!="S"</formula>
    </cfRule>
  </conditionalFormatting>
  <conditionalFormatting sqref="AC12:AC13 AD12:AG12">
    <cfRule type="expression" dxfId="4" priority="254" stopIfTrue="1">
      <formula>#REF!="D"</formula>
    </cfRule>
  </conditionalFormatting>
  <conditionalFormatting sqref="AC13:AC14 AD13:AG13">
    <cfRule type="expression" dxfId="4" priority="255" stopIfTrue="1">
      <formula>AC$10="S"</formula>
    </cfRule>
  </conditionalFormatting>
  <conditionalFormatting sqref="AC13:AC14 AD13:AG13">
    <cfRule type="expression" dxfId="4" priority="256" stopIfTrue="1">
      <formula>AC$10="D"</formula>
    </cfRule>
  </conditionalFormatting>
  <conditionalFormatting sqref="AC13:AC14 AD13:AG13">
    <cfRule type="expression" dxfId="4" priority="257" stopIfTrue="1">
      <formula>#REF!="S"</formula>
    </cfRule>
  </conditionalFormatting>
  <conditionalFormatting sqref="AC13:AC14 AD13:AG13">
    <cfRule type="expression" dxfId="4" priority="258" stopIfTrue="1">
      <formula>#REF!="D"</formula>
    </cfRule>
  </conditionalFormatting>
  <conditionalFormatting sqref="AC13:AC14 AD13:AG13">
    <cfRule type="expression" dxfId="4" priority="259" stopIfTrue="1">
      <formula>AC$10="S"</formula>
    </cfRule>
  </conditionalFormatting>
  <conditionalFormatting sqref="AC13:AC14 AD13:AG13">
    <cfRule type="expression" dxfId="4" priority="260" stopIfTrue="1">
      <formula>AC$10="D"</formula>
    </cfRule>
  </conditionalFormatting>
  <conditionalFormatting sqref="AC13:AC14 AD13:AG13">
    <cfRule type="expression" dxfId="4" priority="261" stopIfTrue="1">
      <formula>#REF!="S"</formula>
    </cfRule>
  </conditionalFormatting>
  <conditionalFormatting sqref="AC13:AC14 AD13:AG13">
    <cfRule type="expression" dxfId="4" priority="262" stopIfTrue="1">
      <formula>#REF!="D"</formula>
    </cfRule>
  </conditionalFormatting>
  <conditionalFormatting sqref="AC13:AC14 AD13:AG13">
    <cfRule type="expression" dxfId="4" priority="263" stopIfTrue="1">
      <formula>AC$10="S"</formula>
    </cfRule>
  </conditionalFormatting>
  <conditionalFormatting sqref="AC13:AC14 AD13:AG13">
    <cfRule type="expression" dxfId="4" priority="264" stopIfTrue="1">
      <formula>AC$10="D"</formula>
    </cfRule>
  </conditionalFormatting>
  <conditionalFormatting sqref="AC13:AC14 AD13:AG13">
    <cfRule type="expression" dxfId="4" priority="265" stopIfTrue="1">
      <formula>#REF!="S"</formula>
    </cfRule>
  </conditionalFormatting>
  <conditionalFormatting sqref="AC13:AC14 AD13:AG13">
    <cfRule type="expression" dxfId="4" priority="266" stopIfTrue="1">
      <formula>#REF!="D"</formula>
    </cfRule>
  </conditionalFormatting>
  <conditionalFormatting sqref="AC14:AC15 AD14:AG14">
    <cfRule type="expression" dxfId="4" priority="267" stopIfTrue="1">
      <formula>AC$10="S"</formula>
    </cfRule>
  </conditionalFormatting>
  <conditionalFormatting sqref="AC14:AC15 AD14:AG14">
    <cfRule type="expression" dxfId="4" priority="268" stopIfTrue="1">
      <formula>AC$10="D"</formula>
    </cfRule>
  </conditionalFormatting>
  <conditionalFormatting sqref="AC14:AC15 AD14:AG14">
    <cfRule type="expression" dxfId="4" priority="269" stopIfTrue="1">
      <formula>#REF!="S"</formula>
    </cfRule>
  </conditionalFormatting>
  <conditionalFormatting sqref="AC14:AC15 AD14:AG14">
    <cfRule type="expression" dxfId="4" priority="270" stopIfTrue="1">
      <formula>#REF!="D"</formula>
    </cfRule>
  </conditionalFormatting>
  <conditionalFormatting sqref="AJ12">
    <cfRule type="expression" dxfId="4" priority="271" stopIfTrue="1">
      <formula>AJ$10="S"</formula>
    </cfRule>
  </conditionalFormatting>
  <conditionalFormatting sqref="AJ12">
    <cfRule type="expression" dxfId="4" priority="272" stopIfTrue="1">
      <formula>AJ$10="D"</formula>
    </cfRule>
  </conditionalFormatting>
  <conditionalFormatting sqref="AJ12">
    <cfRule type="expression" dxfId="4" priority="273" stopIfTrue="1">
      <formula>#REF!="S"</formula>
    </cfRule>
  </conditionalFormatting>
  <conditionalFormatting sqref="AJ12">
    <cfRule type="expression" dxfId="4" priority="274" stopIfTrue="1">
      <formula>#REF!="D"</formula>
    </cfRule>
  </conditionalFormatting>
  <conditionalFormatting sqref="AJ12">
    <cfRule type="expression" dxfId="4" priority="275" stopIfTrue="1">
      <formula>AJ$10="S"</formula>
    </cfRule>
  </conditionalFormatting>
  <conditionalFormatting sqref="AJ12">
    <cfRule type="expression" dxfId="4" priority="276" stopIfTrue="1">
      <formula>AJ$10="D"</formula>
    </cfRule>
  </conditionalFormatting>
  <conditionalFormatting sqref="AJ12">
    <cfRule type="expression" dxfId="4" priority="277" stopIfTrue="1">
      <formula>#REF!="S"</formula>
    </cfRule>
  </conditionalFormatting>
  <conditionalFormatting sqref="AJ12">
    <cfRule type="expression" dxfId="4" priority="278" stopIfTrue="1">
      <formula>#REF!="D"</formula>
    </cfRule>
  </conditionalFormatting>
  <conditionalFormatting sqref="AJ13">
    <cfRule type="expression" dxfId="4" priority="279" stopIfTrue="1">
      <formula>AJ$10="S"</formula>
    </cfRule>
  </conditionalFormatting>
  <conditionalFormatting sqref="AJ13">
    <cfRule type="expression" dxfId="4" priority="280" stopIfTrue="1">
      <formula>AJ$10="D"</formula>
    </cfRule>
  </conditionalFormatting>
  <conditionalFormatting sqref="AJ13">
    <cfRule type="expression" dxfId="4" priority="281" stopIfTrue="1">
      <formula>#REF!="S"</formula>
    </cfRule>
  </conditionalFormatting>
  <conditionalFormatting sqref="AJ13">
    <cfRule type="expression" dxfId="4" priority="282" stopIfTrue="1">
      <formula>#REF!="D"</formula>
    </cfRule>
  </conditionalFormatting>
  <conditionalFormatting sqref="AJ13">
    <cfRule type="expression" dxfId="4" priority="283" stopIfTrue="1">
      <formula>AJ$10="S"</formula>
    </cfRule>
  </conditionalFormatting>
  <conditionalFormatting sqref="AJ13">
    <cfRule type="expression" dxfId="4" priority="284" stopIfTrue="1">
      <formula>AJ$10="D"</formula>
    </cfRule>
  </conditionalFormatting>
  <conditionalFormatting sqref="AJ13">
    <cfRule type="expression" dxfId="4" priority="285" stopIfTrue="1">
      <formula>#REF!="S"</formula>
    </cfRule>
  </conditionalFormatting>
  <conditionalFormatting sqref="AJ13">
    <cfRule type="expression" dxfId="4" priority="286" stopIfTrue="1">
      <formula>#REF!="D"</formula>
    </cfRule>
  </conditionalFormatting>
  <conditionalFormatting sqref="AJ13">
    <cfRule type="expression" dxfId="4" priority="287" stopIfTrue="1">
      <formula>AJ$10="S"</formula>
    </cfRule>
  </conditionalFormatting>
  <conditionalFormatting sqref="AJ13">
    <cfRule type="expression" dxfId="4" priority="288" stopIfTrue="1">
      <formula>AJ$10="D"</formula>
    </cfRule>
  </conditionalFormatting>
  <conditionalFormatting sqref="AJ13">
    <cfRule type="expression" dxfId="4" priority="289" stopIfTrue="1">
      <formula>#REF!="S"</formula>
    </cfRule>
  </conditionalFormatting>
  <conditionalFormatting sqref="AJ13">
    <cfRule type="expression" dxfId="4" priority="290" stopIfTrue="1">
      <formula>#REF!="D"</formula>
    </cfRule>
  </conditionalFormatting>
  <conditionalFormatting sqref="AJ14">
    <cfRule type="expression" dxfId="4" priority="291" stopIfTrue="1">
      <formula>AJ$10="S"</formula>
    </cfRule>
  </conditionalFormatting>
  <conditionalFormatting sqref="AJ14">
    <cfRule type="expression" dxfId="4" priority="292" stopIfTrue="1">
      <formula>AJ$10="D"</formula>
    </cfRule>
  </conditionalFormatting>
  <conditionalFormatting sqref="AJ14">
    <cfRule type="expression" dxfId="4" priority="293" stopIfTrue="1">
      <formula>#REF!="S"</formula>
    </cfRule>
  </conditionalFormatting>
  <conditionalFormatting sqref="AJ14">
    <cfRule type="expression" dxfId="4" priority="294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10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46054</v>
      </c>
      <c r="L4" s="30"/>
      <c r="M4" s="30"/>
      <c r="N4" s="50" t="s">
        <v>148</v>
      </c>
      <c r="O4" s="30"/>
      <c r="P4" s="49">
        <f>EOMONTH(K4,0)</f>
        <v>46081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 t="str">
        <f>IF(H2&lt;&gt;"02",+AH9+1,"X")</f>
        <v>X</v>
      </c>
      <c r="AJ9" s="57" t="str">
        <f>IF(H2&lt;&gt;"02",+AI9+1,"X")</f>
        <v>X</v>
      </c>
      <c r="AK9" s="58" t="str">
        <f>IF(LOOKUP(H2,#REF!)=31,31,"X")</f>
        <v>#N/A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2">MID("LMMJVSDL",WEEKDAY($K$4+G$9-2,1),1)</f>
        <v>D</v>
      </c>
      <c r="H10" s="64" t="str">
        <f t="shared" si="2"/>
        <v>L</v>
      </c>
      <c r="I10" s="64" t="str">
        <f t="shared" si="2"/>
        <v>M</v>
      </c>
      <c r="J10" s="64" t="str">
        <f t="shared" si="2"/>
        <v>M</v>
      </c>
      <c r="K10" s="64" t="str">
        <f t="shared" si="2"/>
        <v>J</v>
      </c>
      <c r="L10" s="64" t="str">
        <f t="shared" si="2"/>
        <v>V</v>
      </c>
      <c r="M10" s="64" t="str">
        <f t="shared" si="2"/>
        <v>S</v>
      </c>
      <c r="N10" s="64" t="str">
        <f t="shared" si="2"/>
        <v>D</v>
      </c>
      <c r="O10" s="64" t="str">
        <f t="shared" si="2"/>
        <v>L</v>
      </c>
      <c r="P10" s="64" t="str">
        <f t="shared" si="2"/>
        <v>M</v>
      </c>
      <c r="Q10" s="64" t="str">
        <f t="shared" si="2"/>
        <v>M</v>
      </c>
      <c r="R10" s="64" t="str">
        <f t="shared" si="2"/>
        <v>J</v>
      </c>
      <c r="S10" s="64" t="str">
        <f t="shared" si="2"/>
        <v>V</v>
      </c>
      <c r="T10" s="64" t="str">
        <f t="shared" si="2"/>
        <v>S</v>
      </c>
      <c r="U10" s="64" t="str">
        <f t="shared" si="2"/>
        <v>D</v>
      </c>
      <c r="V10" s="64" t="str">
        <f t="shared" si="2"/>
        <v>L</v>
      </c>
      <c r="W10" s="64" t="str">
        <f t="shared" si="2"/>
        <v>M</v>
      </c>
      <c r="X10" s="64" t="str">
        <f t="shared" si="2"/>
        <v>M</v>
      </c>
      <c r="Y10" s="64" t="str">
        <f t="shared" si="2"/>
        <v>J</v>
      </c>
      <c r="Z10" s="64" t="str">
        <f t="shared" si="2"/>
        <v>V</v>
      </c>
      <c r="AA10" s="64" t="str">
        <f t="shared" si="2"/>
        <v>S</v>
      </c>
      <c r="AB10" s="64" t="str">
        <f t="shared" si="2"/>
        <v>D</v>
      </c>
      <c r="AC10" s="64" t="str">
        <f t="shared" si="2"/>
        <v>L</v>
      </c>
      <c r="AD10" s="64" t="str">
        <f t="shared" si="2"/>
        <v>M</v>
      </c>
      <c r="AE10" s="64" t="str">
        <f t="shared" si="2"/>
        <v>M</v>
      </c>
      <c r="AF10" s="64" t="str">
        <f t="shared" si="2"/>
        <v>J</v>
      </c>
      <c r="AG10" s="64" t="str">
        <f t="shared" si="2"/>
        <v>V</v>
      </c>
      <c r="AH10" s="64" t="str">
        <f t="shared" si="2"/>
        <v>S</v>
      </c>
      <c r="AI10" s="64" t="s">
        <v>172</v>
      </c>
      <c r="AJ10" s="64" t="str">
        <f>IF(AJ11=30,MID("LMMJVSDL",WEEKDAY($K$4+AJ$9-2,1),1),"X")</f>
        <v>X</v>
      </c>
      <c r="AK10" s="64" t="str">
        <f>IF(AK11=31,MID("LMMJVSDL",WEEKDAY($K$4+AK$9-2,1),1),"X")</f>
        <v>#N/A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I11" si="3">G11+1</f>
        <v>44471</v>
      </c>
      <c r="I11" s="70">
        <f t="shared" si="3"/>
        <v>44472</v>
      </c>
      <c r="J11" s="70">
        <f t="shared" si="3"/>
        <v>44473</v>
      </c>
      <c r="K11" s="70">
        <f t="shared" si="3"/>
        <v>44474</v>
      </c>
      <c r="L11" s="70">
        <f t="shared" si="3"/>
        <v>44475</v>
      </c>
      <c r="M11" s="70">
        <f t="shared" si="3"/>
        <v>44476</v>
      </c>
      <c r="N11" s="70">
        <f t="shared" si="3"/>
        <v>44477</v>
      </c>
      <c r="O11" s="70">
        <f t="shared" si="3"/>
        <v>44478</v>
      </c>
      <c r="P11" s="70">
        <f t="shared" si="3"/>
        <v>44479</v>
      </c>
      <c r="Q11" s="70">
        <f t="shared" si="3"/>
        <v>44480</v>
      </c>
      <c r="R11" s="70">
        <f t="shared" si="3"/>
        <v>44481</v>
      </c>
      <c r="S11" s="70">
        <f t="shared" si="3"/>
        <v>44482</v>
      </c>
      <c r="T11" s="70">
        <f t="shared" si="3"/>
        <v>44483</v>
      </c>
      <c r="U11" s="70">
        <f t="shared" si="3"/>
        <v>44484</v>
      </c>
      <c r="V11" s="70">
        <f t="shared" si="3"/>
        <v>44485</v>
      </c>
      <c r="W11" s="70">
        <f t="shared" si="3"/>
        <v>44486</v>
      </c>
      <c r="X11" s="70">
        <f t="shared" si="3"/>
        <v>44487</v>
      </c>
      <c r="Y11" s="70">
        <f t="shared" si="3"/>
        <v>44488</v>
      </c>
      <c r="Z11" s="70">
        <f t="shared" si="3"/>
        <v>44489</v>
      </c>
      <c r="AA11" s="70">
        <f t="shared" si="3"/>
        <v>44490</v>
      </c>
      <c r="AB11" s="70">
        <f t="shared" si="3"/>
        <v>44491</v>
      </c>
      <c r="AC11" s="70">
        <f t="shared" si="3"/>
        <v>44492</v>
      </c>
      <c r="AD11" s="70">
        <f t="shared" si="3"/>
        <v>44493</v>
      </c>
      <c r="AE11" s="70">
        <f t="shared" si="3"/>
        <v>44494</v>
      </c>
      <c r="AF11" s="70">
        <f t="shared" si="3"/>
        <v>44495</v>
      </c>
      <c r="AG11" s="70">
        <f t="shared" si="3"/>
        <v>44496</v>
      </c>
      <c r="AH11" s="70">
        <f t="shared" si="3"/>
        <v>44497</v>
      </c>
      <c r="AI11" s="70">
        <f t="shared" si="3"/>
        <v>44498</v>
      </c>
      <c r="AJ11" s="71" t="str">
        <f t="shared" ref="AJ11:AK11" si="4">AJ9</f>
        <v>X</v>
      </c>
      <c r="AK11" s="71" t="str">
        <f t="shared" si="4"/>
        <v>#N/A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108" t="s">
        <v>162</v>
      </c>
      <c r="D12" s="109" t="s">
        <v>38</v>
      </c>
      <c r="E12" s="110" t="s">
        <v>173</v>
      </c>
      <c r="F12" s="111" t="s">
        <v>164</v>
      </c>
      <c r="G12" s="77"/>
      <c r="H12" s="120">
        <v>1.0</v>
      </c>
      <c r="I12" s="120">
        <v>1.0</v>
      </c>
      <c r="J12" s="120">
        <v>2.0</v>
      </c>
      <c r="K12" s="120">
        <v>2.0</v>
      </c>
      <c r="L12" s="120">
        <v>1.0</v>
      </c>
      <c r="M12" s="78"/>
      <c r="N12" s="78"/>
      <c r="O12" s="120">
        <v>1.0</v>
      </c>
      <c r="P12" s="120">
        <v>2.0</v>
      </c>
      <c r="Q12" s="120">
        <v>2.0</v>
      </c>
      <c r="R12" s="120">
        <v>3.0</v>
      </c>
      <c r="S12" s="120">
        <v>1.0</v>
      </c>
      <c r="T12" s="78"/>
      <c r="U12" s="78"/>
      <c r="V12" s="112"/>
      <c r="W12" s="112"/>
      <c r="X12" s="120">
        <v>1.0</v>
      </c>
      <c r="Y12" s="120">
        <v>1.0</v>
      </c>
      <c r="Z12" s="78"/>
      <c r="AA12" s="78"/>
      <c r="AB12" s="78"/>
      <c r="AC12" s="120">
        <v>1.0</v>
      </c>
      <c r="AD12" s="120">
        <v>1.0</v>
      </c>
      <c r="AE12" s="120">
        <v>1.0</v>
      </c>
      <c r="AF12" s="120">
        <v>1.0</v>
      </c>
      <c r="AG12" s="78"/>
      <c r="AH12" s="78"/>
      <c r="AI12" s="78"/>
      <c r="AJ12" s="78"/>
      <c r="AK12" s="78" t="s">
        <v>165</v>
      </c>
      <c r="AL12" s="79">
        <f t="shared" ref="AL12:AL29" si="5">SUM(G12:AK12)</f>
        <v>22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6">B12+1</f>
        <v>2</v>
      </c>
      <c r="C13" s="108" t="s">
        <v>170</v>
      </c>
      <c r="D13" s="109" t="s">
        <v>38</v>
      </c>
      <c r="E13" s="110" t="s">
        <v>173</v>
      </c>
      <c r="F13" s="111" t="s">
        <v>164</v>
      </c>
      <c r="G13" s="77"/>
      <c r="H13" s="120">
        <v>2.0</v>
      </c>
      <c r="I13" s="120">
        <v>2.0</v>
      </c>
      <c r="J13" s="120">
        <v>2.0</v>
      </c>
      <c r="K13" s="120">
        <v>2.0</v>
      </c>
      <c r="L13" s="120">
        <v>2.0</v>
      </c>
      <c r="M13" s="78"/>
      <c r="N13" s="78"/>
      <c r="O13" s="120">
        <v>2.0</v>
      </c>
      <c r="P13" s="120">
        <v>2.0</v>
      </c>
      <c r="Q13" s="120">
        <v>1.0</v>
      </c>
      <c r="R13" s="120">
        <v>1.0</v>
      </c>
      <c r="S13" s="120">
        <v>1.0</v>
      </c>
      <c r="T13" s="78"/>
      <c r="U13" s="78"/>
      <c r="V13" s="112"/>
      <c r="W13" s="112"/>
      <c r="X13" s="78"/>
      <c r="Y13" s="120">
        <v>1.0</v>
      </c>
      <c r="Z13" s="120">
        <v>1.0</v>
      </c>
      <c r="AA13" s="78"/>
      <c r="AB13" s="78"/>
      <c r="AC13" s="78"/>
      <c r="AD13" s="120">
        <v>1.0</v>
      </c>
      <c r="AE13" s="78"/>
      <c r="AF13" s="120">
        <v>1.0</v>
      </c>
      <c r="AG13" s="120">
        <v>1.0</v>
      </c>
      <c r="AH13" s="78"/>
      <c r="AI13" s="78"/>
      <c r="AJ13" s="78"/>
      <c r="AK13" s="78"/>
      <c r="AL13" s="79">
        <f t="shared" si="5"/>
        <v>22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6"/>
        <v>3</v>
      </c>
      <c r="C14" s="108" t="s">
        <v>168</v>
      </c>
      <c r="D14" s="109" t="s">
        <v>38</v>
      </c>
      <c r="E14" s="110" t="s">
        <v>173</v>
      </c>
      <c r="F14" s="111" t="s">
        <v>164</v>
      </c>
      <c r="G14" s="77"/>
      <c r="H14" s="120">
        <v>1.0</v>
      </c>
      <c r="I14" s="120">
        <v>1.0</v>
      </c>
      <c r="J14" s="120">
        <v>1.0</v>
      </c>
      <c r="K14" s="120">
        <v>1.0</v>
      </c>
      <c r="L14" s="120">
        <v>2.0</v>
      </c>
      <c r="M14" s="78"/>
      <c r="N14" s="78"/>
      <c r="O14" s="78"/>
      <c r="P14" s="78"/>
      <c r="Q14" s="78"/>
      <c r="R14" s="78"/>
      <c r="S14" s="78"/>
      <c r="T14" s="78"/>
      <c r="U14" s="78"/>
      <c r="V14" s="112"/>
      <c r="W14" s="112"/>
      <c r="X14" s="120">
        <v>1.0</v>
      </c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5"/>
        <v>7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6"/>
        <v>4</v>
      </c>
      <c r="C15" s="108" t="s">
        <v>174</v>
      </c>
      <c r="D15" s="109" t="s">
        <v>38</v>
      </c>
      <c r="E15" s="110" t="s">
        <v>173</v>
      </c>
      <c r="F15" s="111" t="s">
        <v>175</v>
      </c>
      <c r="G15" s="77"/>
      <c r="H15" s="120">
        <v>2.0</v>
      </c>
      <c r="I15" s="120">
        <v>1.0</v>
      </c>
      <c r="J15" s="120">
        <v>1.0</v>
      </c>
      <c r="K15" s="120"/>
      <c r="L15" s="120">
        <v>1.0</v>
      </c>
      <c r="M15" s="78"/>
      <c r="N15" s="78"/>
      <c r="O15" s="120">
        <v>1.0</v>
      </c>
      <c r="P15" s="120"/>
      <c r="Q15" s="120">
        <v>1.0</v>
      </c>
      <c r="R15" s="120">
        <v>1.0</v>
      </c>
      <c r="S15" s="120">
        <v>1.0</v>
      </c>
      <c r="T15" s="78"/>
      <c r="U15" s="78"/>
      <c r="V15" s="112"/>
      <c r="W15" s="112"/>
      <c r="X15" s="120"/>
      <c r="Y15" s="120">
        <v>1.0</v>
      </c>
      <c r="Z15" s="120"/>
      <c r="AA15" s="78"/>
      <c r="AB15" s="78"/>
      <c r="AC15" s="78"/>
      <c r="AD15" s="120">
        <v>1.0</v>
      </c>
      <c r="AE15" s="120">
        <v>1.0</v>
      </c>
      <c r="AF15" s="120">
        <v>1.0</v>
      </c>
      <c r="AG15" s="78"/>
      <c r="AH15" s="78"/>
      <c r="AI15" s="78"/>
      <c r="AJ15" s="78"/>
      <c r="AK15" s="78"/>
      <c r="AL15" s="79">
        <f t="shared" si="5"/>
        <v>13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6"/>
        <v>5</v>
      </c>
      <c r="C16" s="108" t="s">
        <v>174</v>
      </c>
      <c r="D16" s="109" t="s">
        <v>38</v>
      </c>
      <c r="E16" s="110" t="s">
        <v>173</v>
      </c>
      <c r="F16" s="111" t="s">
        <v>43</v>
      </c>
      <c r="G16" s="77"/>
      <c r="H16" s="120">
        <v>1.0</v>
      </c>
      <c r="I16" s="120">
        <v>2.0</v>
      </c>
      <c r="J16" s="120">
        <v>1.0</v>
      </c>
      <c r="K16" s="120">
        <v>1.0</v>
      </c>
      <c r="L16" s="120">
        <v>1.0</v>
      </c>
      <c r="M16" s="78"/>
      <c r="N16" s="78"/>
      <c r="O16" s="120">
        <v>1.0</v>
      </c>
      <c r="P16" s="120">
        <v>1.0</v>
      </c>
      <c r="Q16" s="120">
        <v>2.0</v>
      </c>
      <c r="R16" s="120"/>
      <c r="S16" s="120">
        <v>2.0</v>
      </c>
      <c r="T16" s="78"/>
      <c r="U16" s="78"/>
      <c r="V16" s="112"/>
      <c r="W16" s="112"/>
      <c r="X16" s="120">
        <v>1.0</v>
      </c>
      <c r="Y16" s="120"/>
      <c r="Z16" s="120">
        <v>1.0</v>
      </c>
      <c r="AA16" s="78"/>
      <c r="AB16" s="78"/>
      <c r="AC16" s="120"/>
      <c r="AD16" s="120">
        <v>1.0</v>
      </c>
      <c r="AE16" s="120">
        <v>2.0</v>
      </c>
      <c r="AF16" s="78"/>
      <c r="AG16" s="120"/>
      <c r="AH16" s="78"/>
      <c r="AI16" s="78"/>
      <c r="AJ16" s="78"/>
      <c r="AK16" s="78"/>
      <c r="AL16" s="79">
        <f t="shared" si="5"/>
        <v>17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6"/>
        <v>6</v>
      </c>
      <c r="C17" s="108" t="s">
        <v>169</v>
      </c>
      <c r="D17" s="109" t="s">
        <v>38</v>
      </c>
      <c r="E17" s="110" t="s">
        <v>173</v>
      </c>
      <c r="F17" s="111" t="s">
        <v>164</v>
      </c>
      <c r="G17" s="77"/>
      <c r="H17" s="120">
        <v>1.0</v>
      </c>
      <c r="I17" s="120">
        <v>1.0</v>
      </c>
      <c r="J17" s="120">
        <v>1.0</v>
      </c>
      <c r="K17" s="120">
        <v>2.0</v>
      </c>
      <c r="L17" s="120">
        <v>1.0</v>
      </c>
      <c r="M17" s="78"/>
      <c r="N17" s="78"/>
      <c r="O17" s="120">
        <v>1.0</v>
      </c>
      <c r="P17" s="120">
        <v>1.0</v>
      </c>
      <c r="Q17" s="120">
        <v>1.0</v>
      </c>
      <c r="R17" s="120">
        <v>1.0</v>
      </c>
      <c r="S17" s="120">
        <v>1.0</v>
      </c>
      <c r="T17" s="78"/>
      <c r="U17" s="78"/>
      <c r="V17" s="112"/>
      <c r="W17" s="112"/>
      <c r="X17" s="78"/>
      <c r="Y17" s="120">
        <v>1.0</v>
      </c>
      <c r="Z17" s="120">
        <v>1.0</v>
      </c>
      <c r="AA17" s="78"/>
      <c r="AB17" s="78"/>
      <c r="AC17" s="120">
        <v>1.0</v>
      </c>
      <c r="AD17" s="120">
        <v>1.0</v>
      </c>
      <c r="AE17" s="78"/>
      <c r="AF17" s="78"/>
      <c r="AG17" s="120">
        <v>1.0</v>
      </c>
      <c r="AH17" s="78"/>
      <c r="AI17" s="78"/>
      <c r="AJ17" s="78"/>
      <c r="AK17" s="78"/>
      <c r="AL17" s="79">
        <f t="shared" si="5"/>
        <v>16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6"/>
        <v>7</v>
      </c>
      <c r="C18" s="108" t="s">
        <v>176</v>
      </c>
      <c r="D18" s="109" t="s">
        <v>38</v>
      </c>
      <c r="E18" s="110" t="s">
        <v>173</v>
      </c>
      <c r="F18" s="111" t="s">
        <v>175</v>
      </c>
      <c r="G18" s="77"/>
      <c r="H18" s="78"/>
      <c r="I18" s="78"/>
      <c r="J18" s="78"/>
      <c r="K18" s="78"/>
      <c r="L18" s="78"/>
      <c r="M18" s="78"/>
      <c r="N18" s="78"/>
      <c r="O18" s="120">
        <v>1.0</v>
      </c>
      <c r="P18" s="120"/>
      <c r="Q18" s="120"/>
      <c r="R18" s="120"/>
      <c r="S18" s="120">
        <v>1.0</v>
      </c>
      <c r="T18" s="78"/>
      <c r="U18" s="78"/>
      <c r="V18" s="112"/>
      <c r="W18" s="112"/>
      <c r="X18" s="78"/>
      <c r="Y18" s="78"/>
      <c r="Z18" s="78"/>
      <c r="AA18" s="78"/>
      <c r="AB18" s="78"/>
      <c r="AC18" s="78"/>
      <c r="AD18" s="78"/>
      <c r="AE18" s="78"/>
      <c r="AF18" s="78"/>
      <c r="AG18" s="120"/>
      <c r="AH18" s="78"/>
      <c r="AI18" s="78"/>
      <c r="AJ18" s="78"/>
      <c r="AK18" s="78" t="s">
        <v>165</v>
      </c>
      <c r="AL18" s="79">
        <f t="shared" si="5"/>
        <v>2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6"/>
        <v>8</v>
      </c>
      <c r="C19" s="108" t="s">
        <v>176</v>
      </c>
      <c r="D19" s="109" t="s">
        <v>38</v>
      </c>
      <c r="E19" s="110" t="s">
        <v>173</v>
      </c>
      <c r="F19" s="111" t="s">
        <v>43</v>
      </c>
      <c r="G19" s="77"/>
      <c r="H19" s="78"/>
      <c r="I19" s="78"/>
      <c r="J19" s="78"/>
      <c r="K19" s="78"/>
      <c r="L19" s="78"/>
      <c r="M19" s="78"/>
      <c r="N19" s="78"/>
      <c r="O19" s="120">
        <v>1.0</v>
      </c>
      <c r="P19" s="78"/>
      <c r="Q19" s="78"/>
      <c r="R19" s="120">
        <v>1.0</v>
      </c>
      <c r="S19" s="78"/>
      <c r="T19" s="78"/>
      <c r="U19" s="78"/>
      <c r="V19" s="112"/>
      <c r="W19" s="112"/>
      <c r="X19" s="120"/>
      <c r="Y19" s="120"/>
      <c r="Z19" s="120"/>
      <c r="AA19" s="78"/>
      <c r="AB19" s="78"/>
      <c r="AC19" s="120"/>
      <c r="AD19" s="120"/>
      <c r="AE19" s="120"/>
      <c r="AF19" s="120"/>
      <c r="AG19" s="120">
        <v>1.0</v>
      </c>
      <c r="AH19" s="78"/>
      <c r="AI19" s="78"/>
      <c r="AJ19" s="78"/>
      <c r="AK19" s="78"/>
      <c r="AL19" s="79">
        <f t="shared" si="5"/>
        <v>3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6"/>
        <v>9</v>
      </c>
      <c r="C20" s="108" t="s">
        <v>177</v>
      </c>
      <c r="D20" s="109" t="s">
        <v>38</v>
      </c>
      <c r="E20" s="110" t="s">
        <v>173</v>
      </c>
      <c r="F20" s="111" t="s">
        <v>164</v>
      </c>
      <c r="G20" s="77"/>
      <c r="H20" s="78"/>
      <c r="I20" s="78"/>
      <c r="J20" s="78"/>
      <c r="K20" s="78"/>
      <c r="L20" s="78"/>
      <c r="M20" s="78"/>
      <c r="N20" s="78"/>
      <c r="O20" s="78"/>
      <c r="P20" s="120">
        <v>2.0</v>
      </c>
      <c r="Q20" s="120">
        <v>1.0</v>
      </c>
      <c r="R20" s="120">
        <v>1.0</v>
      </c>
      <c r="S20" s="120">
        <v>1.0</v>
      </c>
      <c r="T20" s="78"/>
      <c r="U20" s="78"/>
      <c r="V20" s="112"/>
      <c r="W20" s="112"/>
      <c r="X20" s="78"/>
      <c r="Y20" s="120"/>
      <c r="Z20" s="120"/>
      <c r="AA20" s="78"/>
      <c r="AB20" s="78"/>
      <c r="AC20" s="120"/>
      <c r="AD20" s="120"/>
      <c r="AE20" s="120"/>
      <c r="AF20" s="120"/>
      <c r="AG20" s="120">
        <v>1.0</v>
      </c>
      <c r="AH20" s="78"/>
      <c r="AI20" s="78"/>
      <c r="AJ20" s="78"/>
      <c r="AK20" s="78"/>
      <c r="AL20" s="79">
        <f t="shared" si="5"/>
        <v>6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6"/>
        <v>10</v>
      </c>
      <c r="C21" s="108" t="s">
        <v>178</v>
      </c>
      <c r="D21" s="109" t="s">
        <v>38</v>
      </c>
      <c r="E21" s="110" t="s">
        <v>173</v>
      </c>
      <c r="F21" s="111" t="s">
        <v>175</v>
      </c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112"/>
      <c r="W21" s="112"/>
      <c r="X21" s="120">
        <v>1.0</v>
      </c>
      <c r="Y21" s="120">
        <v>1.0</v>
      </c>
      <c r="Z21" s="78"/>
      <c r="AA21" s="78"/>
      <c r="AB21" s="78"/>
      <c r="AC21" s="120">
        <v>1.0</v>
      </c>
      <c r="AD21" s="120"/>
      <c r="AE21" s="78"/>
      <c r="AF21" s="78"/>
      <c r="AG21" s="78"/>
      <c r="AH21" s="78"/>
      <c r="AI21" s="78"/>
      <c r="AJ21" s="78"/>
      <c r="AK21" s="78"/>
      <c r="AL21" s="79">
        <f t="shared" si="5"/>
        <v>3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6"/>
        <v>11</v>
      </c>
      <c r="C22" s="108" t="s">
        <v>178</v>
      </c>
      <c r="D22" s="109" t="s">
        <v>38</v>
      </c>
      <c r="E22" s="110" t="s">
        <v>173</v>
      </c>
      <c r="F22" s="111" t="s">
        <v>43</v>
      </c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112"/>
      <c r="W22" s="112"/>
      <c r="X22" s="120">
        <v>4.0</v>
      </c>
      <c r="Y22" s="120">
        <v>2.0</v>
      </c>
      <c r="Z22" s="120">
        <v>4.0</v>
      </c>
      <c r="AA22" s="78"/>
      <c r="AB22" s="78"/>
      <c r="AC22" s="120">
        <v>2.0</v>
      </c>
      <c r="AD22" s="120">
        <v>1.0</v>
      </c>
      <c r="AE22" s="120">
        <v>1.0</v>
      </c>
      <c r="AF22" s="120">
        <v>1.0</v>
      </c>
      <c r="AG22" s="120">
        <v>1.0</v>
      </c>
      <c r="AH22" s="78"/>
      <c r="AI22" s="78"/>
      <c r="AJ22" s="78"/>
      <c r="AK22" s="78"/>
      <c r="AL22" s="79">
        <f t="shared" si="5"/>
        <v>16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6"/>
        <v>12</v>
      </c>
      <c r="C23" s="108" t="s">
        <v>179</v>
      </c>
      <c r="D23" s="109" t="s">
        <v>38</v>
      </c>
      <c r="E23" s="110" t="s">
        <v>173</v>
      </c>
      <c r="F23" s="111" t="s">
        <v>175</v>
      </c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112"/>
      <c r="W23" s="112"/>
      <c r="X23" s="78"/>
      <c r="Y23" s="120">
        <v>1.0</v>
      </c>
      <c r="Z23" s="120">
        <v>1.0</v>
      </c>
      <c r="AA23" s="78"/>
      <c r="AB23" s="78"/>
      <c r="AC23" s="120">
        <v>1.0</v>
      </c>
      <c r="AD23" s="120">
        <v>1.0</v>
      </c>
      <c r="AE23" s="78"/>
      <c r="AF23" s="120">
        <v>1.0</v>
      </c>
      <c r="AG23" s="120">
        <v>1.0</v>
      </c>
      <c r="AH23" s="78"/>
      <c r="AI23" s="78"/>
      <c r="AJ23" s="78"/>
      <c r="AK23" s="78"/>
      <c r="AL23" s="79">
        <f t="shared" si="5"/>
        <v>6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6"/>
        <v>13</v>
      </c>
      <c r="C24" s="108" t="s">
        <v>179</v>
      </c>
      <c r="D24" s="121" t="s">
        <v>38</v>
      </c>
      <c r="E24" s="108" t="s">
        <v>173</v>
      </c>
      <c r="F24" s="108" t="s">
        <v>43</v>
      </c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112"/>
      <c r="W24" s="112"/>
      <c r="X24" s="78"/>
      <c r="Y24" s="78"/>
      <c r="Z24" s="78"/>
      <c r="AA24" s="78"/>
      <c r="AB24" s="78"/>
      <c r="AC24" s="120">
        <v>1.0</v>
      </c>
      <c r="AD24" s="78"/>
      <c r="AE24" s="120">
        <v>1.0</v>
      </c>
      <c r="AF24" s="120">
        <v>1.0</v>
      </c>
      <c r="AG24" s="120">
        <v>1.0</v>
      </c>
      <c r="AH24" s="78"/>
      <c r="AI24" s="78"/>
      <c r="AJ24" s="78"/>
      <c r="AK24" s="78"/>
      <c r="AL24" s="79">
        <f t="shared" si="5"/>
        <v>4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6"/>
        <v>14</v>
      </c>
      <c r="C25" s="108" t="s">
        <v>180</v>
      </c>
      <c r="D25" s="121" t="s">
        <v>38</v>
      </c>
      <c r="E25" s="108" t="s">
        <v>173</v>
      </c>
      <c r="F25" s="108" t="s">
        <v>175</v>
      </c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112"/>
      <c r="W25" s="112"/>
      <c r="X25" s="78"/>
      <c r="Y25" s="78"/>
      <c r="Z25" s="78"/>
      <c r="AA25" s="78"/>
      <c r="AB25" s="78"/>
      <c r="AC25" s="120">
        <v>1.0</v>
      </c>
      <c r="AD25" s="120">
        <v>1.0</v>
      </c>
      <c r="AE25" s="78"/>
      <c r="AF25" s="78"/>
      <c r="AG25" s="78"/>
      <c r="AH25" s="78"/>
      <c r="AI25" s="78"/>
      <c r="AJ25" s="78"/>
      <c r="AK25" s="78"/>
      <c r="AL25" s="79">
        <f t="shared" si="5"/>
        <v>2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6"/>
        <v>15</v>
      </c>
      <c r="C26" s="108" t="s">
        <v>181</v>
      </c>
      <c r="D26" s="121" t="s">
        <v>38</v>
      </c>
      <c r="E26" s="108" t="s">
        <v>173</v>
      </c>
      <c r="F26" s="108" t="s">
        <v>175</v>
      </c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112"/>
      <c r="W26" s="112"/>
      <c r="X26" s="78"/>
      <c r="Y26" s="78"/>
      <c r="Z26" s="78"/>
      <c r="AA26" s="78"/>
      <c r="AB26" s="78"/>
      <c r="AC26" s="78"/>
      <c r="AD26" s="78"/>
      <c r="AE26" s="120">
        <v>1.0</v>
      </c>
      <c r="AF26" s="78"/>
      <c r="AG26" s="78"/>
      <c r="AH26" s="78"/>
      <c r="AI26" s="78"/>
      <c r="AJ26" s="78"/>
      <c r="AK26" s="78"/>
      <c r="AL26" s="79">
        <f t="shared" si="5"/>
        <v>1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6"/>
        <v>16</v>
      </c>
      <c r="C27" s="108" t="s">
        <v>181</v>
      </c>
      <c r="D27" s="121" t="s">
        <v>38</v>
      </c>
      <c r="E27" s="108" t="s">
        <v>173</v>
      </c>
      <c r="F27" s="108" t="s">
        <v>43</v>
      </c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112"/>
      <c r="W27" s="112"/>
      <c r="X27" s="77"/>
      <c r="Y27" s="77"/>
      <c r="Z27" s="77"/>
      <c r="AA27" s="77"/>
      <c r="AB27" s="77"/>
      <c r="AC27" s="77"/>
      <c r="AD27" s="77"/>
      <c r="AE27" s="122">
        <v>1.0</v>
      </c>
      <c r="AF27" s="122">
        <v>1.0</v>
      </c>
      <c r="AG27" s="77"/>
      <c r="AH27" s="77"/>
      <c r="AI27" s="77"/>
      <c r="AJ27" s="77"/>
      <c r="AK27" s="78"/>
      <c r="AL27" s="79">
        <f t="shared" si="5"/>
        <v>2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6"/>
        <v>17</v>
      </c>
      <c r="C28" s="108" t="s">
        <v>182</v>
      </c>
      <c r="D28" s="121" t="s">
        <v>38</v>
      </c>
      <c r="E28" s="108" t="s">
        <v>173</v>
      </c>
      <c r="F28" s="108" t="s">
        <v>175</v>
      </c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112"/>
      <c r="W28" s="112"/>
      <c r="X28" s="77"/>
      <c r="Y28" s="77"/>
      <c r="Z28" s="77"/>
      <c r="AA28" s="77"/>
      <c r="AB28" s="77"/>
      <c r="AC28" s="77"/>
      <c r="AD28" s="77"/>
      <c r="AE28" s="77"/>
      <c r="AF28" s="122">
        <v>1.0</v>
      </c>
      <c r="AG28" s="122">
        <v>1.0</v>
      </c>
      <c r="AH28" s="77"/>
      <c r="AI28" s="77"/>
      <c r="AJ28" s="77"/>
      <c r="AK28" s="78"/>
      <c r="AL28" s="79">
        <f t="shared" si="5"/>
        <v>2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6"/>
        <v>18</v>
      </c>
      <c r="C29" s="74"/>
      <c r="D29" s="75"/>
      <c r="E29" s="74"/>
      <c r="F29" s="74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112"/>
      <c r="W29" s="112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5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6"/>
        <v>19</v>
      </c>
      <c r="C30" s="74"/>
      <c r="D30" s="75"/>
      <c r="E30" s="74"/>
      <c r="F30" s="74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112"/>
      <c r="W30" s="112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6"/>
        <v>20</v>
      </c>
      <c r="C31" s="74"/>
      <c r="D31" s="75"/>
      <c r="E31" s="74"/>
      <c r="F31" s="74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112"/>
      <c r="W31" s="112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7">SUM(G12:G31)</f>
        <v>0</v>
      </c>
      <c r="H32" s="82">
        <f t="shared" si="7"/>
        <v>8</v>
      </c>
      <c r="I32" s="82">
        <f t="shared" si="7"/>
        <v>8</v>
      </c>
      <c r="J32" s="82">
        <f t="shared" si="7"/>
        <v>8</v>
      </c>
      <c r="K32" s="82">
        <f t="shared" si="7"/>
        <v>8</v>
      </c>
      <c r="L32" s="82">
        <f t="shared" si="7"/>
        <v>8</v>
      </c>
      <c r="M32" s="82">
        <f t="shared" si="7"/>
        <v>0</v>
      </c>
      <c r="N32" s="82">
        <f t="shared" si="7"/>
        <v>0</v>
      </c>
      <c r="O32" s="82">
        <f t="shared" si="7"/>
        <v>8</v>
      </c>
      <c r="P32" s="82">
        <f t="shared" si="7"/>
        <v>8</v>
      </c>
      <c r="Q32" s="82">
        <f t="shared" si="7"/>
        <v>8</v>
      </c>
      <c r="R32" s="82">
        <f t="shared" si="7"/>
        <v>8</v>
      </c>
      <c r="S32" s="82">
        <f t="shared" si="7"/>
        <v>8</v>
      </c>
      <c r="T32" s="82">
        <f t="shared" si="7"/>
        <v>0</v>
      </c>
      <c r="U32" s="82">
        <f t="shared" si="7"/>
        <v>0</v>
      </c>
      <c r="V32" s="82">
        <f t="shared" si="7"/>
        <v>0</v>
      </c>
      <c r="W32" s="82">
        <f t="shared" si="7"/>
        <v>0</v>
      </c>
      <c r="X32" s="82">
        <f t="shared" si="7"/>
        <v>8</v>
      </c>
      <c r="Y32" s="82">
        <f t="shared" si="7"/>
        <v>8</v>
      </c>
      <c r="Z32" s="82">
        <f t="shared" si="7"/>
        <v>8</v>
      </c>
      <c r="AA32" s="82">
        <f t="shared" si="7"/>
        <v>0</v>
      </c>
      <c r="AB32" s="82">
        <f t="shared" si="7"/>
        <v>0</v>
      </c>
      <c r="AC32" s="82">
        <f t="shared" si="7"/>
        <v>8</v>
      </c>
      <c r="AD32" s="82">
        <f t="shared" si="7"/>
        <v>8</v>
      </c>
      <c r="AE32" s="82">
        <f t="shared" si="7"/>
        <v>8</v>
      </c>
      <c r="AF32" s="82">
        <f t="shared" si="7"/>
        <v>8</v>
      </c>
      <c r="AG32" s="82">
        <f t="shared" si="7"/>
        <v>8</v>
      </c>
      <c r="AH32" s="82">
        <f t="shared" si="7"/>
        <v>0</v>
      </c>
      <c r="AI32" s="82">
        <f t="shared" si="7"/>
        <v>0</v>
      </c>
      <c r="AJ32" s="82">
        <f t="shared" si="7"/>
        <v>0</v>
      </c>
      <c r="AK32" s="82">
        <f t="shared" si="7"/>
        <v>0</v>
      </c>
      <c r="AL32" s="83">
        <f t="shared" si="7"/>
        <v>144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8">IF(G32+G34&lt;=0,"",G32+G34)</f>
        <v/>
      </c>
      <c r="H36" s="82">
        <f t="shared" si="8"/>
        <v>8</v>
      </c>
      <c r="I36" s="82">
        <f t="shared" si="8"/>
        <v>8</v>
      </c>
      <c r="J36" s="82">
        <f t="shared" si="8"/>
        <v>8</v>
      </c>
      <c r="K36" s="82">
        <f t="shared" si="8"/>
        <v>8</v>
      </c>
      <c r="L36" s="82">
        <f t="shared" si="8"/>
        <v>8</v>
      </c>
      <c r="M36" s="82" t="str">
        <f t="shared" si="8"/>
        <v/>
      </c>
      <c r="N36" s="82" t="str">
        <f t="shared" si="8"/>
        <v/>
      </c>
      <c r="O36" s="82">
        <f t="shared" si="8"/>
        <v>8</v>
      </c>
      <c r="P36" s="82">
        <f t="shared" si="8"/>
        <v>8</v>
      </c>
      <c r="Q36" s="82">
        <f t="shared" si="8"/>
        <v>8</v>
      </c>
      <c r="R36" s="82">
        <f t="shared" si="8"/>
        <v>8</v>
      </c>
      <c r="S36" s="82">
        <f t="shared" si="8"/>
        <v>8</v>
      </c>
      <c r="T36" s="82" t="str">
        <f t="shared" si="8"/>
        <v/>
      </c>
      <c r="U36" s="82" t="str">
        <f t="shared" si="8"/>
        <v/>
      </c>
      <c r="V36" s="82" t="str">
        <f t="shared" si="8"/>
        <v/>
      </c>
      <c r="W36" s="82" t="str">
        <f t="shared" si="8"/>
        <v/>
      </c>
      <c r="X36" s="82">
        <f t="shared" si="8"/>
        <v>8</v>
      </c>
      <c r="Y36" s="82">
        <f t="shared" si="8"/>
        <v>8</v>
      </c>
      <c r="Z36" s="82">
        <f t="shared" si="8"/>
        <v>8</v>
      </c>
      <c r="AA36" s="82" t="str">
        <f t="shared" si="8"/>
        <v/>
      </c>
      <c r="AB36" s="82" t="str">
        <f t="shared" si="8"/>
        <v/>
      </c>
      <c r="AC36" s="82">
        <f t="shared" si="8"/>
        <v>8</v>
      </c>
      <c r="AD36" s="82">
        <f t="shared" si="8"/>
        <v>8</v>
      </c>
      <c r="AE36" s="82">
        <f t="shared" si="8"/>
        <v>8</v>
      </c>
      <c r="AF36" s="82">
        <f t="shared" si="8"/>
        <v>8</v>
      </c>
      <c r="AG36" s="82">
        <f t="shared" si="8"/>
        <v>8</v>
      </c>
      <c r="AH36" s="82" t="str">
        <f t="shared" si="8"/>
        <v/>
      </c>
      <c r="AI36" s="82" t="str">
        <f t="shared" si="8"/>
        <v/>
      </c>
      <c r="AJ36" s="82" t="str">
        <f t="shared" si="8"/>
        <v/>
      </c>
      <c r="AK36" s="82" t="str">
        <f t="shared" si="8"/>
        <v/>
      </c>
      <c r="AL36" s="82">
        <f t="shared" si="8"/>
        <v>144</v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14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46082</v>
      </c>
      <c r="L4" s="30"/>
      <c r="M4" s="30"/>
      <c r="N4" s="50" t="s">
        <v>148</v>
      </c>
      <c r="O4" s="30"/>
      <c r="P4" s="49">
        <f>EOMONTH(K4,0)</f>
        <v>46112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>IF(H2&lt;&gt;"02",+AI9+1,"X")</f>
        <v>30</v>
      </c>
      <c r="AK9" s="58" t="str">
        <f>IF(LOOKUP(H2,#REF!)=31,31,"X")</f>
        <v>#N/A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J10" si="2">MID("LMMJVSDL",WEEKDAY($K$4+G$9-2,1),1)</f>
        <v>D</v>
      </c>
      <c r="H10" s="64" t="str">
        <f t="shared" si="2"/>
        <v>L</v>
      </c>
      <c r="I10" s="64" t="str">
        <f t="shared" si="2"/>
        <v>M</v>
      </c>
      <c r="J10" s="64" t="str">
        <f t="shared" si="2"/>
        <v>M</v>
      </c>
      <c r="K10" s="64" t="str">
        <f t="shared" si="2"/>
        <v>J</v>
      </c>
      <c r="L10" s="64" t="str">
        <f t="shared" si="2"/>
        <v>V</v>
      </c>
      <c r="M10" s="64" t="str">
        <f t="shared" si="2"/>
        <v>S</v>
      </c>
      <c r="N10" s="64" t="str">
        <f t="shared" si="2"/>
        <v>D</v>
      </c>
      <c r="O10" s="64" t="str">
        <f t="shared" si="2"/>
        <v>L</v>
      </c>
      <c r="P10" s="64" t="str">
        <f t="shared" si="2"/>
        <v>M</v>
      </c>
      <c r="Q10" s="64" t="str">
        <f t="shared" si="2"/>
        <v>M</v>
      </c>
      <c r="R10" s="64" t="str">
        <f t="shared" si="2"/>
        <v>J</v>
      </c>
      <c r="S10" s="64" t="str">
        <f t="shared" si="2"/>
        <v>V</v>
      </c>
      <c r="T10" s="64" t="str">
        <f t="shared" si="2"/>
        <v>S</v>
      </c>
      <c r="U10" s="64" t="str">
        <f t="shared" si="2"/>
        <v>D</v>
      </c>
      <c r="V10" s="64" t="str">
        <f t="shared" si="2"/>
        <v>L</v>
      </c>
      <c r="W10" s="64" t="str">
        <f t="shared" si="2"/>
        <v>M</v>
      </c>
      <c r="X10" s="64" t="str">
        <f t="shared" si="2"/>
        <v>M</v>
      </c>
      <c r="Y10" s="64" t="str">
        <f t="shared" si="2"/>
        <v>J</v>
      </c>
      <c r="Z10" s="64" t="str">
        <f t="shared" si="2"/>
        <v>V</v>
      </c>
      <c r="AA10" s="64" t="str">
        <f t="shared" si="2"/>
        <v>S</v>
      </c>
      <c r="AB10" s="64" t="str">
        <f t="shared" si="2"/>
        <v>D</v>
      </c>
      <c r="AC10" s="64" t="str">
        <f t="shared" si="2"/>
        <v>L</v>
      </c>
      <c r="AD10" s="64" t="str">
        <f t="shared" si="2"/>
        <v>M</v>
      </c>
      <c r="AE10" s="64" t="str">
        <f t="shared" si="2"/>
        <v>M</v>
      </c>
      <c r="AF10" s="64" t="str">
        <f t="shared" si="2"/>
        <v>J</v>
      </c>
      <c r="AG10" s="64" t="str">
        <f t="shared" si="2"/>
        <v>V</v>
      </c>
      <c r="AH10" s="64" t="str">
        <f t="shared" si="2"/>
        <v>S</v>
      </c>
      <c r="AI10" s="64" t="str">
        <f t="shared" si="2"/>
        <v>D</v>
      </c>
      <c r="AJ10" s="64" t="str">
        <f t="shared" si="2"/>
        <v>L</v>
      </c>
      <c r="AK10" s="64" t="str">
        <f>IF(AK11=31,MID("LMMJVSDL",WEEKDAY($K$4+AK$9-2,1),1),"X")</f>
        <v>#N/A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J11" si="3">G11+1</f>
        <v>44471</v>
      </c>
      <c r="I11" s="70">
        <f t="shared" si="3"/>
        <v>44472</v>
      </c>
      <c r="J11" s="70">
        <f t="shared" si="3"/>
        <v>44473</v>
      </c>
      <c r="K11" s="70">
        <f t="shared" si="3"/>
        <v>44474</v>
      </c>
      <c r="L11" s="70">
        <f t="shared" si="3"/>
        <v>44475</v>
      </c>
      <c r="M11" s="70">
        <f t="shared" si="3"/>
        <v>44476</v>
      </c>
      <c r="N11" s="70">
        <f t="shared" si="3"/>
        <v>44477</v>
      </c>
      <c r="O11" s="70">
        <f t="shared" si="3"/>
        <v>44478</v>
      </c>
      <c r="P11" s="70">
        <f t="shared" si="3"/>
        <v>44479</v>
      </c>
      <c r="Q11" s="70">
        <f t="shared" si="3"/>
        <v>44480</v>
      </c>
      <c r="R11" s="70">
        <f t="shared" si="3"/>
        <v>44481</v>
      </c>
      <c r="S11" s="70">
        <f t="shared" si="3"/>
        <v>44482</v>
      </c>
      <c r="T11" s="70">
        <f t="shared" si="3"/>
        <v>44483</v>
      </c>
      <c r="U11" s="70">
        <f t="shared" si="3"/>
        <v>44484</v>
      </c>
      <c r="V11" s="70">
        <f t="shared" si="3"/>
        <v>44485</v>
      </c>
      <c r="W11" s="70">
        <f t="shared" si="3"/>
        <v>44486</v>
      </c>
      <c r="X11" s="70">
        <f t="shared" si="3"/>
        <v>44487</v>
      </c>
      <c r="Y11" s="70">
        <f t="shared" si="3"/>
        <v>44488</v>
      </c>
      <c r="Z11" s="70">
        <f t="shared" si="3"/>
        <v>44489</v>
      </c>
      <c r="AA11" s="70">
        <f t="shared" si="3"/>
        <v>44490</v>
      </c>
      <c r="AB11" s="70">
        <f t="shared" si="3"/>
        <v>44491</v>
      </c>
      <c r="AC11" s="70">
        <f t="shared" si="3"/>
        <v>44492</v>
      </c>
      <c r="AD11" s="70">
        <f t="shared" si="3"/>
        <v>44493</v>
      </c>
      <c r="AE11" s="70">
        <f t="shared" si="3"/>
        <v>44494</v>
      </c>
      <c r="AF11" s="70">
        <f t="shared" si="3"/>
        <v>44495</v>
      </c>
      <c r="AG11" s="70">
        <f t="shared" si="3"/>
        <v>44496</v>
      </c>
      <c r="AH11" s="70">
        <f t="shared" si="3"/>
        <v>44497</v>
      </c>
      <c r="AI11" s="70">
        <f t="shared" si="3"/>
        <v>44498</v>
      </c>
      <c r="AJ11" s="70">
        <f t="shared" si="3"/>
        <v>44499</v>
      </c>
      <c r="AK11" s="71" t="str">
        <f>AK9</f>
        <v>#N/A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108" t="s">
        <v>162</v>
      </c>
      <c r="D12" s="109" t="s">
        <v>38</v>
      </c>
      <c r="E12" s="110" t="s">
        <v>173</v>
      </c>
      <c r="F12" s="111" t="s">
        <v>164</v>
      </c>
      <c r="G12" s="77"/>
      <c r="H12" s="120">
        <v>1.0</v>
      </c>
      <c r="I12" s="120">
        <v>1.0</v>
      </c>
      <c r="J12" s="78"/>
      <c r="K12" s="120">
        <v>1.0</v>
      </c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115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4">SUM(G12:AK12)</f>
        <v>3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5">B12+1</f>
        <v>2</v>
      </c>
      <c r="C13" s="108" t="s">
        <v>178</v>
      </c>
      <c r="D13" s="109" t="s">
        <v>38</v>
      </c>
      <c r="E13" s="110" t="s">
        <v>173</v>
      </c>
      <c r="F13" s="111" t="s">
        <v>183</v>
      </c>
      <c r="G13" s="77"/>
      <c r="H13" s="120">
        <v>2.0</v>
      </c>
      <c r="I13" s="120"/>
      <c r="J13" s="120">
        <v>2.0</v>
      </c>
      <c r="K13" s="120">
        <v>1.0</v>
      </c>
      <c r="L13" s="120">
        <v>1.0</v>
      </c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115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>
        <f t="shared" si="4"/>
        <v>6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5"/>
        <v>3</v>
      </c>
      <c r="C14" s="108" t="s">
        <v>178</v>
      </c>
      <c r="D14" s="109" t="s">
        <v>38</v>
      </c>
      <c r="E14" s="110" t="s">
        <v>173</v>
      </c>
      <c r="F14" s="111" t="s">
        <v>43</v>
      </c>
      <c r="G14" s="77"/>
      <c r="H14" s="120">
        <v>2.0</v>
      </c>
      <c r="I14" s="120">
        <v>4.0</v>
      </c>
      <c r="J14" s="120">
        <v>1.0</v>
      </c>
      <c r="K14" s="120">
        <v>1.0</v>
      </c>
      <c r="L14" s="120">
        <v>1.0</v>
      </c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115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4"/>
        <v>9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5"/>
        <v>4</v>
      </c>
      <c r="C15" s="108" t="s">
        <v>179</v>
      </c>
      <c r="D15" s="109" t="s">
        <v>38</v>
      </c>
      <c r="E15" s="110" t="s">
        <v>173</v>
      </c>
      <c r="F15" s="111" t="s">
        <v>183</v>
      </c>
      <c r="G15" s="77"/>
      <c r="H15" s="120">
        <v>2.0</v>
      </c>
      <c r="I15" s="120">
        <v>1.0</v>
      </c>
      <c r="J15" s="120">
        <v>2.0</v>
      </c>
      <c r="K15" s="120">
        <v>1.0</v>
      </c>
      <c r="L15" s="120">
        <v>1.0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115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9">
        <f t="shared" si="4"/>
        <v>7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5"/>
        <v>5</v>
      </c>
      <c r="C16" s="108" t="s">
        <v>179</v>
      </c>
      <c r="D16" s="121" t="s">
        <v>38</v>
      </c>
      <c r="E16" s="108" t="s">
        <v>173</v>
      </c>
      <c r="F16" s="108" t="s">
        <v>43</v>
      </c>
      <c r="G16" s="77"/>
      <c r="H16" s="120">
        <v>1.0</v>
      </c>
      <c r="I16" s="120">
        <v>1.0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115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>
        <f t="shared" si="4"/>
        <v>2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5"/>
        <v>6</v>
      </c>
      <c r="C17" s="108" t="s">
        <v>174</v>
      </c>
      <c r="D17" s="109" t="s">
        <v>38</v>
      </c>
      <c r="E17" s="110" t="s">
        <v>173</v>
      </c>
      <c r="F17" s="111" t="s">
        <v>175</v>
      </c>
      <c r="G17" s="77"/>
      <c r="H17" s="78"/>
      <c r="I17" s="78"/>
      <c r="J17" s="120">
        <v>1.0</v>
      </c>
      <c r="K17" s="120">
        <v>2.0</v>
      </c>
      <c r="L17" s="120">
        <v>1.0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115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9">
        <f t="shared" si="4"/>
        <v>4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5"/>
        <v>7</v>
      </c>
      <c r="C18" s="108" t="s">
        <v>174</v>
      </c>
      <c r="D18" s="109" t="s">
        <v>38</v>
      </c>
      <c r="E18" s="110" t="s">
        <v>173</v>
      </c>
      <c r="F18" s="111" t="s">
        <v>43</v>
      </c>
      <c r="G18" s="77"/>
      <c r="H18" s="78"/>
      <c r="I18" s="78"/>
      <c r="J18" s="120">
        <v>1.0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115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>
        <f t="shared" si="4"/>
        <v>1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5"/>
        <v>8</v>
      </c>
      <c r="C19" s="108" t="s">
        <v>184</v>
      </c>
      <c r="D19" s="109" t="s">
        <v>38</v>
      </c>
      <c r="E19" s="110" t="s">
        <v>173</v>
      </c>
      <c r="F19" s="111" t="s">
        <v>164</v>
      </c>
      <c r="G19" s="77"/>
      <c r="H19" s="78"/>
      <c r="I19" s="78"/>
      <c r="J19" s="120">
        <v>1.0</v>
      </c>
      <c r="K19" s="120">
        <v>1.0</v>
      </c>
      <c r="L19" s="120">
        <v>1.0</v>
      </c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115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9">
        <f t="shared" si="4"/>
        <v>3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5"/>
        <v>9</v>
      </c>
      <c r="C20" s="108" t="s">
        <v>185</v>
      </c>
      <c r="D20" s="109" t="s">
        <v>38</v>
      </c>
      <c r="E20" s="110" t="s">
        <v>173</v>
      </c>
      <c r="F20" s="111" t="s">
        <v>164</v>
      </c>
      <c r="G20" s="77"/>
      <c r="H20" s="78"/>
      <c r="I20" s="120">
        <v>1.0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115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9">
        <f t="shared" si="4"/>
        <v>1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5"/>
        <v>10</v>
      </c>
      <c r="C21" s="74" t="s">
        <v>161</v>
      </c>
      <c r="D21" s="109" t="s">
        <v>38</v>
      </c>
      <c r="E21" s="110" t="s">
        <v>173</v>
      </c>
      <c r="F21" s="111" t="s">
        <v>164</v>
      </c>
      <c r="G21" s="77"/>
      <c r="H21" s="78"/>
      <c r="I21" s="78"/>
      <c r="J21" s="78"/>
      <c r="K21" s="78"/>
      <c r="L21" s="120">
        <v>2.0</v>
      </c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115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9">
        <f t="shared" si="4"/>
        <v>2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5"/>
        <v>11</v>
      </c>
      <c r="C22" s="74" t="s">
        <v>170</v>
      </c>
      <c r="D22" s="109" t="s">
        <v>38</v>
      </c>
      <c r="E22" s="110" t="s">
        <v>173</v>
      </c>
      <c r="F22" s="111" t="s">
        <v>164</v>
      </c>
      <c r="G22" s="77"/>
      <c r="H22" s="78"/>
      <c r="I22" s="78"/>
      <c r="J22" s="78"/>
      <c r="K22" s="120">
        <v>1.0</v>
      </c>
      <c r="L22" s="120">
        <v>1.0</v>
      </c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115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>
        <f t="shared" si="4"/>
        <v>2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5"/>
        <v>12</v>
      </c>
      <c r="C23" s="108" t="s">
        <v>186</v>
      </c>
      <c r="D23" s="109" t="s">
        <v>38</v>
      </c>
      <c r="E23" s="110" t="s">
        <v>173</v>
      </c>
      <c r="F23" s="111" t="s">
        <v>164</v>
      </c>
      <c r="G23" s="77"/>
      <c r="H23" s="78"/>
      <c r="I23" s="78"/>
      <c r="J23" s="78"/>
      <c r="K23" s="78"/>
      <c r="L23" s="78"/>
      <c r="M23" s="78"/>
      <c r="N23" s="78"/>
      <c r="O23" s="120">
        <v>2.0</v>
      </c>
      <c r="P23" s="78"/>
      <c r="Q23" s="78"/>
      <c r="R23" s="78"/>
      <c r="S23" s="78"/>
      <c r="T23" s="78"/>
      <c r="U23" s="78"/>
      <c r="V23" s="78"/>
      <c r="W23" s="78"/>
      <c r="X23" s="78"/>
      <c r="Y23" s="115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9">
        <f t="shared" si="4"/>
        <v>2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5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115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9">
        <f t="shared" si="4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5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115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9">
        <f t="shared" si="4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5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115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9">
        <f t="shared" si="4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5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115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8"/>
      <c r="AL27" s="79">
        <f t="shared" si="4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5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115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8"/>
      <c r="AL28" s="79">
        <f t="shared" si="4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5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115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4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5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115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5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115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6">SUM(G12:G31)</f>
        <v>0</v>
      </c>
      <c r="H32" s="82">
        <f t="shared" si="6"/>
        <v>8</v>
      </c>
      <c r="I32" s="82">
        <f t="shared" si="6"/>
        <v>8</v>
      </c>
      <c r="J32" s="82">
        <f t="shared" si="6"/>
        <v>8</v>
      </c>
      <c r="K32" s="82">
        <f t="shared" si="6"/>
        <v>8</v>
      </c>
      <c r="L32" s="82">
        <f t="shared" si="6"/>
        <v>8</v>
      </c>
      <c r="M32" s="82">
        <f t="shared" si="6"/>
        <v>0</v>
      </c>
      <c r="N32" s="82">
        <f t="shared" si="6"/>
        <v>0</v>
      </c>
      <c r="O32" s="82">
        <f t="shared" si="6"/>
        <v>2</v>
      </c>
      <c r="P32" s="82">
        <f t="shared" si="6"/>
        <v>0</v>
      </c>
      <c r="Q32" s="82">
        <f t="shared" si="6"/>
        <v>0</v>
      </c>
      <c r="R32" s="82">
        <f t="shared" si="6"/>
        <v>0</v>
      </c>
      <c r="S32" s="82">
        <f t="shared" si="6"/>
        <v>0</v>
      </c>
      <c r="T32" s="82">
        <f t="shared" si="6"/>
        <v>0</v>
      </c>
      <c r="U32" s="82">
        <f t="shared" si="6"/>
        <v>0</v>
      </c>
      <c r="V32" s="82">
        <f t="shared" si="6"/>
        <v>0</v>
      </c>
      <c r="W32" s="82">
        <f t="shared" si="6"/>
        <v>0</v>
      </c>
      <c r="X32" s="82">
        <f t="shared" si="6"/>
        <v>0</v>
      </c>
      <c r="Y32" s="82">
        <f t="shared" si="6"/>
        <v>0</v>
      </c>
      <c r="Z32" s="82">
        <f t="shared" si="6"/>
        <v>0</v>
      </c>
      <c r="AA32" s="82">
        <f t="shared" si="6"/>
        <v>0</v>
      </c>
      <c r="AB32" s="82">
        <f t="shared" si="6"/>
        <v>0</v>
      </c>
      <c r="AC32" s="82">
        <f t="shared" si="6"/>
        <v>0</v>
      </c>
      <c r="AD32" s="82">
        <f t="shared" si="6"/>
        <v>0</v>
      </c>
      <c r="AE32" s="82">
        <f t="shared" si="6"/>
        <v>0</v>
      </c>
      <c r="AF32" s="82">
        <f t="shared" si="6"/>
        <v>0</v>
      </c>
      <c r="AG32" s="82">
        <f t="shared" si="6"/>
        <v>0</v>
      </c>
      <c r="AH32" s="82">
        <f t="shared" si="6"/>
        <v>0</v>
      </c>
      <c r="AI32" s="82">
        <f t="shared" si="6"/>
        <v>0</v>
      </c>
      <c r="AJ32" s="82">
        <f t="shared" si="6"/>
        <v>0</v>
      </c>
      <c r="AK32" s="82">
        <f t="shared" si="6"/>
        <v>0</v>
      </c>
      <c r="AL32" s="83">
        <f t="shared" si="6"/>
        <v>42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7">IF(G32+G34&lt;=0,"",G32+G34)</f>
        <v/>
      </c>
      <c r="H36" s="82">
        <f t="shared" si="7"/>
        <v>8</v>
      </c>
      <c r="I36" s="82">
        <f t="shared" si="7"/>
        <v>8</v>
      </c>
      <c r="J36" s="82">
        <f t="shared" si="7"/>
        <v>8</v>
      </c>
      <c r="K36" s="82">
        <f t="shared" si="7"/>
        <v>8</v>
      </c>
      <c r="L36" s="82">
        <f t="shared" si="7"/>
        <v>8</v>
      </c>
      <c r="M36" s="82" t="str">
        <f t="shared" si="7"/>
        <v/>
      </c>
      <c r="N36" s="82" t="str">
        <f t="shared" si="7"/>
        <v/>
      </c>
      <c r="O36" s="82">
        <f t="shared" si="7"/>
        <v>2</v>
      </c>
      <c r="P36" s="82" t="str">
        <f t="shared" si="7"/>
        <v/>
      </c>
      <c r="Q36" s="82" t="str">
        <f t="shared" si="7"/>
        <v/>
      </c>
      <c r="R36" s="82" t="str">
        <f t="shared" si="7"/>
        <v/>
      </c>
      <c r="S36" s="82" t="str">
        <f t="shared" si="7"/>
        <v/>
      </c>
      <c r="T36" s="82" t="str">
        <f t="shared" si="7"/>
        <v/>
      </c>
      <c r="U36" s="82" t="str">
        <f t="shared" si="7"/>
        <v/>
      </c>
      <c r="V36" s="82" t="str">
        <f t="shared" si="7"/>
        <v/>
      </c>
      <c r="W36" s="82" t="str">
        <f t="shared" si="7"/>
        <v/>
      </c>
      <c r="X36" s="82" t="str">
        <f t="shared" si="7"/>
        <v/>
      </c>
      <c r="Y36" s="82" t="str">
        <f t="shared" si="7"/>
        <v/>
      </c>
      <c r="Z36" s="82" t="str">
        <f t="shared" si="7"/>
        <v/>
      </c>
      <c r="AA36" s="82" t="str">
        <f t="shared" si="7"/>
        <v/>
      </c>
      <c r="AB36" s="82" t="str">
        <f t="shared" si="7"/>
        <v/>
      </c>
      <c r="AC36" s="82" t="str">
        <f t="shared" si="7"/>
        <v/>
      </c>
      <c r="AD36" s="82" t="str">
        <f t="shared" si="7"/>
        <v/>
      </c>
      <c r="AE36" s="82" t="str">
        <f t="shared" si="7"/>
        <v/>
      </c>
      <c r="AF36" s="82" t="str">
        <f t="shared" si="7"/>
        <v/>
      </c>
      <c r="AG36" s="82" t="str">
        <f t="shared" si="7"/>
        <v/>
      </c>
      <c r="AH36" s="82" t="str">
        <f t="shared" si="7"/>
        <v/>
      </c>
      <c r="AI36" s="82" t="str">
        <f t="shared" si="7"/>
        <v/>
      </c>
      <c r="AJ36" s="82" t="str">
        <f t="shared" si="7"/>
        <v/>
      </c>
      <c r="AK36" s="82" t="str">
        <f t="shared" si="7"/>
        <v/>
      </c>
      <c r="AL36" s="82">
        <f t="shared" si="7"/>
        <v>42</v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H13 I13:I14 J13">
    <cfRule type="expression" dxfId="4" priority="153" stopIfTrue="1">
      <formula>#REF!="S"</formula>
    </cfRule>
  </conditionalFormatting>
  <conditionalFormatting sqref="G13:H13 I13:I14 J13">
    <cfRule type="expression" dxfId="4" priority="154" stopIfTrue="1">
      <formula>#REF!="D"</formula>
    </cfRule>
  </conditionalFormatting>
  <conditionalFormatting sqref="G13:H13 I13:I14 J13">
    <cfRule type="expression" dxfId="4" priority="155" stopIfTrue="1">
      <formula>#REF!="S"</formula>
    </cfRule>
  </conditionalFormatting>
  <conditionalFormatting sqref="G13:H13 I13:I14 J13">
    <cfRule type="expression" dxfId="4" priority="156" stopIfTrue="1">
      <formula>#REF!="D"</formula>
    </cfRule>
  </conditionalFormatting>
  <conditionalFormatting sqref="G13:H13 I13:I14 J13">
    <cfRule type="expression" dxfId="4" priority="157" stopIfTrue="1">
      <formula>#REF!="S"</formula>
    </cfRule>
  </conditionalFormatting>
  <conditionalFormatting sqref="G13:H13 I13:I14 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19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46113</v>
      </c>
      <c r="L4" s="30"/>
      <c r="M4" s="30"/>
      <c r="N4" s="50" t="s">
        <v>148</v>
      </c>
      <c r="O4" s="30"/>
      <c r="P4" s="49">
        <f>EOMONTH(K4,0)</f>
        <v>46142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>IF(H2&lt;&gt;"02",+AI9+1,"X")</f>
        <v>30</v>
      </c>
      <c r="AK9" s="58" t="str">
        <f>IF(LOOKUP(H2,#REF!)=31,31,"X")</f>
        <v>#N/A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2">MID("LMMJVSDL",WEEKDAY($K$4+G$9-2,1),1)</f>
        <v>M</v>
      </c>
      <c r="H10" s="64" t="str">
        <f t="shared" si="2"/>
        <v>J</v>
      </c>
      <c r="I10" s="64" t="str">
        <f t="shared" si="2"/>
        <v>V</v>
      </c>
      <c r="J10" s="64" t="str">
        <f t="shared" si="2"/>
        <v>S</v>
      </c>
      <c r="K10" s="64" t="str">
        <f t="shared" si="2"/>
        <v>D</v>
      </c>
      <c r="L10" s="64" t="str">
        <f t="shared" si="2"/>
        <v>L</v>
      </c>
      <c r="M10" s="64" t="str">
        <f t="shared" si="2"/>
        <v>M</v>
      </c>
      <c r="N10" s="64" t="str">
        <f t="shared" si="2"/>
        <v>M</v>
      </c>
      <c r="O10" s="64" t="str">
        <f t="shared" si="2"/>
        <v>J</v>
      </c>
      <c r="P10" s="64" t="str">
        <f t="shared" si="2"/>
        <v>V</v>
      </c>
      <c r="Q10" s="64" t="str">
        <f t="shared" si="2"/>
        <v>S</v>
      </c>
      <c r="R10" s="64" t="str">
        <f t="shared" si="2"/>
        <v>D</v>
      </c>
      <c r="S10" s="64" t="str">
        <f t="shared" si="2"/>
        <v>L</v>
      </c>
      <c r="T10" s="64" t="str">
        <f t="shared" si="2"/>
        <v>M</v>
      </c>
      <c r="U10" s="64" t="str">
        <f t="shared" si="2"/>
        <v>M</v>
      </c>
      <c r="V10" s="64" t="str">
        <f t="shared" si="2"/>
        <v>J</v>
      </c>
      <c r="W10" s="64" t="str">
        <f t="shared" si="2"/>
        <v>V</v>
      </c>
      <c r="X10" s="64" t="str">
        <f t="shared" si="2"/>
        <v>S</v>
      </c>
      <c r="Y10" s="64" t="str">
        <f t="shared" si="2"/>
        <v>D</v>
      </c>
      <c r="Z10" s="64" t="str">
        <f t="shared" si="2"/>
        <v>L</v>
      </c>
      <c r="AA10" s="64" t="str">
        <f t="shared" si="2"/>
        <v>M</v>
      </c>
      <c r="AB10" s="64" t="str">
        <f t="shared" si="2"/>
        <v>M</v>
      </c>
      <c r="AC10" s="64" t="str">
        <f t="shared" si="2"/>
        <v>J</v>
      </c>
      <c r="AD10" s="64" t="str">
        <f t="shared" si="2"/>
        <v>V</v>
      </c>
      <c r="AE10" s="64" t="str">
        <f t="shared" si="2"/>
        <v>S</v>
      </c>
      <c r="AF10" s="64" t="str">
        <f t="shared" si="2"/>
        <v>D</v>
      </c>
      <c r="AG10" s="64" t="str">
        <f t="shared" si="2"/>
        <v>L</v>
      </c>
      <c r="AH10" s="64" t="str">
        <f t="shared" si="2"/>
        <v>M</v>
      </c>
      <c r="AI10" s="64" t="str">
        <f>IF(AI11=29,MID("LMMJVSDL",WEEKDAY($K$4+AI$9-2,1),1),"X")</f>
        <v>M</v>
      </c>
      <c r="AJ10" s="64" t="str">
        <f>IF(AJ11=30,MID("LMMJVSDL",WEEKDAY($K$4+AJ$9-2,1),1),"X")</f>
        <v>J</v>
      </c>
      <c r="AK10" s="64" t="str">
        <f>IF(AK11=31,MID("LMMJVSDL",WEEKDAY($K$4+AK$9-2,1),1),"X")</f>
        <v>#N/A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3">G11+1</f>
        <v>44471</v>
      </c>
      <c r="I11" s="70">
        <f t="shared" si="3"/>
        <v>44472</v>
      </c>
      <c r="J11" s="70">
        <f t="shared" si="3"/>
        <v>44473</v>
      </c>
      <c r="K11" s="70">
        <f t="shared" si="3"/>
        <v>44474</v>
      </c>
      <c r="L11" s="70">
        <f t="shared" si="3"/>
        <v>44475</v>
      </c>
      <c r="M11" s="70">
        <f t="shared" si="3"/>
        <v>44476</v>
      </c>
      <c r="N11" s="70">
        <f t="shared" si="3"/>
        <v>44477</v>
      </c>
      <c r="O11" s="70">
        <f t="shared" si="3"/>
        <v>44478</v>
      </c>
      <c r="P11" s="70">
        <f t="shared" si="3"/>
        <v>44479</v>
      </c>
      <c r="Q11" s="70">
        <f t="shared" si="3"/>
        <v>44480</v>
      </c>
      <c r="R11" s="70">
        <f t="shared" si="3"/>
        <v>44481</v>
      </c>
      <c r="S11" s="70">
        <f t="shared" si="3"/>
        <v>44482</v>
      </c>
      <c r="T11" s="70">
        <f t="shared" si="3"/>
        <v>44483</v>
      </c>
      <c r="U11" s="70">
        <f t="shared" si="3"/>
        <v>44484</v>
      </c>
      <c r="V11" s="70">
        <f t="shared" si="3"/>
        <v>44485</v>
      </c>
      <c r="W11" s="70">
        <f t="shared" si="3"/>
        <v>44486</v>
      </c>
      <c r="X11" s="70">
        <f t="shared" si="3"/>
        <v>44487</v>
      </c>
      <c r="Y11" s="70">
        <f t="shared" si="3"/>
        <v>44488</v>
      </c>
      <c r="Z11" s="70">
        <f t="shared" si="3"/>
        <v>44489</v>
      </c>
      <c r="AA11" s="70">
        <f t="shared" si="3"/>
        <v>44490</v>
      </c>
      <c r="AB11" s="70">
        <f t="shared" si="3"/>
        <v>44491</v>
      </c>
      <c r="AC11" s="70">
        <f t="shared" si="3"/>
        <v>44492</v>
      </c>
      <c r="AD11" s="70">
        <f t="shared" si="3"/>
        <v>44493</v>
      </c>
      <c r="AE11" s="70">
        <f t="shared" si="3"/>
        <v>44494</v>
      </c>
      <c r="AF11" s="70">
        <f t="shared" si="3"/>
        <v>44495</v>
      </c>
      <c r="AG11" s="70">
        <f t="shared" si="3"/>
        <v>44496</v>
      </c>
      <c r="AH11" s="70">
        <f t="shared" si="3"/>
        <v>44497</v>
      </c>
      <c r="AI11" s="70">
        <f t="shared" ref="AI11:AK11" si="4">AI9</f>
        <v>29</v>
      </c>
      <c r="AJ11" s="71">
        <f t="shared" si="4"/>
        <v>30</v>
      </c>
      <c r="AK11" s="71" t="str">
        <f t="shared" si="4"/>
        <v>#N/A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112"/>
      <c r="I12" s="112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5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6">B12+1</f>
        <v>2</v>
      </c>
      <c r="C13" s="74"/>
      <c r="D13" s="75"/>
      <c r="E13" s="74"/>
      <c r="F13" s="76"/>
      <c r="G13" s="77"/>
      <c r="H13" s="112"/>
      <c r="I13" s="112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>
        <f t="shared" si="5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6"/>
        <v>3</v>
      </c>
      <c r="C14" s="74"/>
      <c r="D14" s="75"/>
      <c r="E14" s="74"/>
      <c r="F14" s="76"/>
      <c r="G14" s="77"/>
      <c r="H14" s="112"/>
      <c r="I14" s="112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5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6"/>
        <v>4</v>
      </c>
      <c r="C15" s="74"/>
      <c r="D15" s="75"/>
      <c r="E15" s="74"/>
      <c r="F15" s="76"/>
      <c r="G15" s="77"/>
      <c r="H15" s="112"/>
      <c r="I15" s="112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9">
        <f t="shared" si="5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6"/>
        <v>5</v>
      </c>
      <c r="C16" s="74"/>
      <c r="D16" s="75"/>
      <c r="E16" s="74"/>
      <c r="F16" s="76"/>
      <c r="G16" s="77"/>
      <c r="H16" s="112"/>
      <c r="I16" s="112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>
        <f t="shared" si="5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6"/>
        <v>6</v>
      </c>
      <c r="C17" s="74"/>
      <c r="D17" s="75"/>
      <c r="E17" s="74"/>
      <c r="F17" s="76"/>
      <c r="G17" s="77"/>
      <c r="H17" s="112"/>
      <c r="I17" s="112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9">
        <f t="shared" si="5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6"/>
        <v>7</v>
      </c>
      <c r="C18" s="74"/>
      <c r="D18" s="75"/>
      <c r="E18" s="74"/>
      <c r="F18" s="76"/>
      <c r="G18" s="77"/>
      <c r="H18" s="112"/>
      <c r="I18" s="112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>
        <f t="shared" si="5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6"/>
        <v>8</v>
      </c>
      <c r="C19" s="74"/>
      <c r="D19" s="75"/>
      <c r="E19" s="74"/>
      <c r="F19" s="76"/>
      <c r="G19" s="77"/>
      <c r="H19" s="112"/>
      <c r="I19" s="112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9">
        <f t="shared" si="5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6"/>
        <v>9</v>
      </c>
      <c r="C20" s="74"/>
      <c r="D20" s="75"/>
      <c r="E20" s="74"/>
      <c r="F20" s="76"/>
      <c r="G20" s="77"/>
      <c r="H20" s="112"/>
      <c r="I20" s="112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9">
        <f t="shared" si="5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6"/>
        <v>10</v>
      </c>
      <c r="C21" s="74"/>
      <c r="D21" s="75"/>
      <c r="E21" s="74"/>
      <c r="F21" s="76"/>
      <c r="G21" s="77"/>
      <c r="H21" s="112"/>
      <c r="I21" s="112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9">
        <f t="shared" si="5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6"/>
        <v>11</v>
      </c>
      <c r="C22" s="74"/>
      <c r="D22" s="75"/>
      <c r="E22" s="74"/>
      <c r="F22" s="76"/>
      <c r="G22" s="77"/>
      <c r="H22" s="112"/>
      <c r="I22" s="112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>
        <f t="shared" si="5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6"/>
        <v>12</v>
      </c>
      <c r="C23" s="74"/>
      <c r="D23" s="75"/>
      <c r="E23" s="74"/>
      <c r="F23" s="76"/>
      <c r="G23" s="77"/>
      <c r="H23" s="112"/>
      <c r="I23" s="112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9">
        <f t="shared" si="5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6"/>
        <v>13</v>
      </c>
      <c r="C24" s="74"/>
      <c r="D24" s="75"/>
      <c r="E24" s="74"/>
      <c r="F24" s="76"/>
      <c r="G24" s="77"/>
      <c r="H24" s="112"/>
      <c r="I24" s="112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9">
        <f t="shared" si="5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6"/>
        <v>14</v>
      </c>
      <c r="C25" s="74"/>
      <c r="D25" s="75"/>
      <c r="E25" s="74"/>
      <c r="F25" s="76"/>
      <c r="G25" s="77"/>
      <c r="H25" s="112"/>
      <c r="I25" s="112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9">
        <f t="shared" si="5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6"/>
        <v>15</v>
      </c>
      <c r="C26" s="74"/>
      <c r="D26" s="75"/>
      <c r="E26" s="74"/>
      <c r="F26" s="76"/>
      <c r="G26" s="77"/>
      <c r="H26" s="112"/>
      <c r="I26" s="112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9">
        <f t="shared" si="5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6"/>
        <v>16</v>
      </c>
      <c r="C27" s="74"/>
      <c r="D27" s="75"/>
      <c r="E27" s="74"/>
      <c r="F27" s="76"/>
      <c r="G27" s="77"/>
      <c r="H27" s="112"/>
      <c r="I27" s="112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8"/>
      <c r="AL27" s="79">
        <f t="shared" si="5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6"/>
        <v>17</v>
      </c>
      <c r="C28" s="74"/>
      <c r="D28" s="75"/>
      <c r="E28" s="74"/>
      <c r="F28" s="76"/>
      <c r="G28" s="77"/>
      <c r="H28" s="112"/>
      <c r="I28" s="112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8"/>
      <c r="AL28" s="79">
        <f t="shared" si="5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6"/>
        <v>18</v>
      </c>
      <c r="C29" s="74"/>
      <c r="D29" s="75"/>
      <c r="E29" s="74"/>
      <c r="F29" s="76"/>
      <c r="G29" s="77"/>
      <c r="H29" s="112"/>
      <c r="I29" s="112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5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6"/>
        <v>19</v>
      </c>
      <c r="C30" s="74"/>
      <c r="D30" s="75"/>
      <c r="E30" s="74"/>
      <c r="F30" s="76"/>
      <c r="G30" s="77"/>
      <c r="H30" s="112"/>
      <c r="I30" s="112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6"/>
        <v>20</v>
      </c>
      <c r="C31" s="74"/>
      <c r="D31" s="75"/>
      <c r="E31" s="74"/>
      <c r="F31" s="76"/>
      <c r="G31" s="77"/>
      <c r="H31" s="112"/>
      <c r="I31" s="112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7">SUM(G12:G31)</f>
        <v>0</v>
      </c>
      <c r="H32" s="82">
        <f t="shared" si="7"/>
        <v>0</v>
      </c>
      <c r="I32" s="82">
        <f t="shared" si="7"/>
        <v>0</v>
      </c>
      <c r="J32" s="82">
        <f t="shared" si="7"/>
        <v>0</v>
      </c>
      <c r="K32" s="82">
        <f t="shared" si="7"/>
        <v>0</v>
      </c>
      <c r="L32" s="82">
        <f t="shared" si="7"/>
        <v>0</v>
      </c>
      <c r="M32" s="82">
        <f t="shared" si="7"/>
        <v>0</v>
      </c>
      <c r="N32" s="82">
        <f t="shared" si="7"/>
        <v>0</v>
      </c>
      <c r="O32" s="82">
        <f t="shared" si="7"/>
        <v>0</v>
      </c>
      <c r="P32" s="82">
        <f t="shared" si="7"/>
        <v>0</v>
      </c>
      <c r="Q32" s="82">
        <f t="shared" si="7"/>
        <v>0</v>
      </c>
      <c r="R32" s="82">
        <f t="shared" si="7"/>
        <v>0</v>
      </c>
      <c r="S32" s="82">
        <f t="shared" si="7"/>
        <v>0</v>
      </c>
      <c r="T32" s="82">
        <f t="shared" si="7"/>
        <v>0</v>
      </c>
      <c r="U32" s="82">
        <f t="shared" si="7"/>
        <v>0</v>
      </c>
      <c r="V32" s="82">
        <f t="shared" si="7"/>
        <v>0</v>
      </c>
      <c r="W32" s="82">
        <f t="shared" si="7"/>
        <v>0</v>
      </c>
      <c r="X32" s="82">
        <f t="shared" si="7"/>
        <v>0</v>
      </c>
      <c r="Y32" s="82">
        <f t="shared" si="7"/>
        <v>0</v>
      </c>
      <c r="Z32" s="82">
        <f t="shared" si="7"/>
        <v>0</v>
      </c>
      <c r="AA32" s="82">
        <f t="shared" si="7"/>
        <v>0</v>
      </c>
      <c r="AB32" s="82">
        <f t="shared" si="7"/>
        <v>0</v>
      </c>
      <c r="AC32" s="82">
        <f t="shared" si="7"/>
        <v>0</v>
      </c>
      <c r="AD32" s="82">
        <f t="shared" si="7"/>
        <v>0</v>
      </c>
      <c r="AE32" s="82">
        <f t="shared" si="7"/>
        <v>0</v>
      </c>
      <c r="AF32" s="82">
        <f t="shared" si="7"/>
        <v>0</v>
      </c>
      <c r="AG32" s="82">
        <f t="shared" si="7"/>
        <v>0</v>
      </c>
      <c r="AH32" s="82">
        <f t="shared" si="7"/>
        <v>0</v>
      </c>
      <c r="AI32" s="82">
        <f t="shared" si="7"/>
        <v>0</v>
      </c>
      <c r="AJ32" s="82">
        <f t="shared" si="7"/>
        <v>0</v>
      </c>
      <c r="AK32" s="82">
        <f t="shared" si="7"/>
        <v>0</v>
      </c>
      <c r="AL32" s="83">
        <f t="shared" si="7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8">IF(G32+G34&lt;=0,"",G32+G34)</f>
        <v/>
      </c>
      <c r="H36" s="82" t="str">
        <f t="shared" si="8"/>
        <v/>
      </c>
      <c r="I36" s="82" t="str">
        <f t="shared" si="8"/>
        <v/>
      </c>
      <c r="J36" s="82" t="str">
        <f t="shared" si="8"/>
        <v/>
      </c>
      <c r="K36" s="82" t="str">
        <f t="shared" si="8"/>
        <v/>
      </c>
      <c r="L36" s="82" t="str">
        <f t="shared" si="8"/>
        <v/>
      </c>
      <c r="M36" s="82" t="str">
        <f t="shared" si="8"/>
        <v/>
      </c>
      <c r="N36" s="82" t="str">
        <f t="shared" si="8"/>
        <v/>
      </c>
      <c r="O36" s="82" t="str">
        <f t="shared" si="8"/>
        <v/>
      </c>
      <c r="P36" s="82" t="str">
        <f t="shared" si="8"/>
        <v/>
      </c>
      <c r="Q36" s="82" t="str">
        <f t="shared" si="8"/>
        <v/>
      </c>
      <c r="R36" s="82" t="str">
        <f t="shared" si="8"/>
        <v/>
      </c>
      <c r="S36" s="82" t="str">
        <f t="shared" si="8"/>
        <v/>
      </c>
      <c r="T36" s="82" t="str">
        <f t="shared" si="8"/>
        <v/>
      </c>
      <c r="U36" s="82" t="str">
        <f t="shared" si="8"/>
        <v/>
      </c>
      <c r="V36" s="82" t="str">
        <f t="shared" si="8"/>
        <v/>
      </c>
      <c r="W36" s="82" t="str">
        <f t="shared" si="8"/>
        <v/>
      </c>
      <c r="X36" s="82" t="str">
        <f t="shared" si="8"/>
        <v/>
      </c>
      <c r="Y36" s="82" t="str">
        <f t="shared" si="8"/>
        <v/>
      </c>
      <c r="Z36" s="82" t="str">
        <f t="shared" si="8"/>
        <v/>
      </c>
      <c r="AA36" s="82" t="str">
        <f t="shared" si="8"/>
        <v/>
      </c>
      <c r="AB36" s="82" t="str">
        <f t="shared" si="8"/>
        <v/>
      </c>
      <c r="AC36" s="82" t="str">
        <f t="shared" si="8"/>
        <v/>
      </c>
      <c r="AD36" s="82" t="str">
        <f t="shared" si="8"/>
        <v/>
      </c>
      <c r="AE36" s="82" t="str">
        <f t="shared" si="8"/>
        <v/>
      </c>
      <c r="AF36" s="82" t="str">
        <f t="shared" si="8"/>
        <v/>
      </c>
      <c r="AG36" s="82" t="str">
        <f t="shared" si="8"/>
        <v/>
      </c>
      <c r="AH36" s="82" t="str">
        <f t="shared" si="8"/>
        <v/>
      </c>
      <c r="AI36" s="82" t="str">
        <f t="shared" si="8"/>
        <v/>
      </c>
      <c r="AJ36" s="82" t="str">
        <f t="shared" si="8"/>
        <v/>
      </c>
      <c r="AK36" s="82" t="str">
        <f t="shared" si="8"/>
        <v/>
      </c>
      <c r="AL36" s="82" t="str">
        <f t="shared" si="8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23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46143</v>
      </c>
      <c r="L4" s="30"/>
      <c r="M4" s="30"/>
      <c r="N4" s="50" t="s">
        <v>148</v>
      </c>
      <c r="O4" s="30"/>
      <c r="P4" s="49">
        <f>EOMONTH(K4,0)</f>
        <v>46173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>IF(H2&lt;&gt;"02",+AI9+1,"X")</f>
        <v>30</v>
      </c>
      <c r="AK9" s="58" t="str">
        <f>IF(LOOKUP(H2,#REF!)=31,31,"X")</f>
        <v>#N/A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2">MID("LMMJVSDL",WEEKDAY($K$4+G$9-2,1),1)</f>
        <v>V</v>
      </c>
      <c r="H10" s="64" t="str">
        <f t="shared" si="2"/>
        <v>S</v>
      </c>
      <c r="I10" s="64" t="str">
        <f t="shared" si="2"/>
        <v>D</v>
      </c>
      <c r="J10" s="64" t="str">
        <f t="shared" si="2"/>
        <v>L</v>
      </c>
      <c r="K10" s="64" t="str">
        <f t="shared" si="2"/>
        <v>M</v>
      </c>
      <c r="L10" s="64" t="str">
        <f t="shared" si="2"/>
        <v>M</v>
      </c>
      <c r="M10" s="64" t="str">
        <f t="shared" si="2"/>
        <v>J</v>
      </c>
      <c r="N10" s="64" t="str">
        <f t="shared" si="2"/>
        <v>V</v>
      </c>
      <c r="O10" s="64" t="str">
        <f t="shared" si="2"/>
        <v>S</v>
      </c>
      <c r="P10" s="64" t="str">
        <f t="shared" si="2"/>
        <v>D</v>
      </c>
      <c r="Q10" s="64" t="str">
        <f t="shared" si="2"/>
        <v>L</v>
      </c>
      <c r="R10" s="64" t="str">
        <f t="shared" si="2"/>
        <v>M</v>
      </c>
      <c r="S10" s="64" t="str">
        <f t="shared" si="2"/>
        <v>M</v>
      </c>
      <c r="T10" s="64" t="str">
        <f t="shared" si="2"/>
        <v>J</v>
      </c>
      <c r="U10" s="64" t="str">
        <f t="shared" si="2"/>
        <v>V</v>
      </c>
      <c r="V10" s="64" t="str">
        <f t="shared" si="2"/>
        <v>S</v>
      </c>
      <c r="W10" s="64" t="str">
        <f t="shared" si="2"/>
        <v>D</v>
      </c>
      <c r="X10" s="64" t="str">
        <f t="shared" si="2"/>
        <v>L</v>
      </c>
      <c r="Y10" s="64" t="str">
        <f t="shared" si="2"/>
        <v>M</v>
      </c>
      <c r="Z10" s="64" t="str">
        <f t="shared" si="2"/>
        <v>M</v>
      </c>
      <c r="AA10" s="64" t="str">
        <f t="shared" si="2"/>
        <v>J</v>
      </c>
      <c r="AB10" s="64" t="str">
        <f t="shared" si="2"/>
        <v>V</v>
      </c>
      <c r="AC10" s="64" t="str">
        <f t="shared" si="2"/>
        <v>S</v>
      </c>
      <c r="AD10" s="64" t="str">
        <f t="shared" si="2"/>
        <v>D</v>
      </c>
      <c r="AE10" s="64" t="str">
        <f t="shared" si="2"/>
        <v>L</v>
      </c>
      <c r="AF10" s="64" t="str">
        <f t="shared" si="2"/>
        <v>M</v>
      </c>
      <c r="AG10" s="64" t="str">
        <f t="shared" si="2"/>
        <v>M</v>
      </c>
      <c r="AH10" s="64" t="str">
        <f t="shared" si="2"/>
        <v>J</v>
      </c>
      <c r="AI10" s="64" t="str">
        <f>IF(AI11=29,MID("LMMJVSDL",WEEKDAY($K$4+AI$9-2,1),1),"X")</f>
        <v>V</v>
      </c>
      <c r="AJ10" s="64" t="str">
        <f>IF(AJ11=30,MID("LMMJVSDL",WEEKDAY($K$4+AJ$9-2,1),1),"X")</f>
        <v>S</v>
      </c>
      <c r="AK10" s="64" t="str">
        <f>IF(AK11=31,MID("LMMJVSDL",WEEKDAY($K$4+AK$9-2,1),1),"X")</f>
        <v>#N/A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3">G11+1</f>
        <v>44471</v>
      </c>
      <c r="I11" s="70">
        <f t="shared" si="3"/>
        <v>44472</v>
      </c>
      <c r="J11" s="70">
        <f t="shared" si="3"/>
        <v>44473</v>
      </c>
      <c r="K11" s="70">
        <f t="shared" si="3"/>
        <v>44474</v>
      </c>
      <c r="L11" s="70">
        <f t="shared" si="3"/>
        <v>44475</v>
      </c>
      <c r="M11" s="70">
        <f t="shared" si="3"/>
        <v>44476</v>
      </c>
      <c r="N11" s="70">
        <f t="shared" si="3"/>
        <v>44477</v>
      </c>
      <c r="O11" s="70">
        <f t="shared" si="3"/>
        <v>44478</v>
      </c>
      <c r="P11" s="70">
        <f t="shared" si="3"/>
        <v>44479</v>
      </c>
      <c r="Q11" s="70">
        <f t="shared" si="3"/>
        <v>44480</v>
      </c>
      <c r="R11" s="70">
        <f t="shared" si="3"/>
        <v>44481</v>
      </c>
      <c r="S11" s="70">
        <f t="shared" si="3"/>
        <v>44482</v>
      </c>
      <c r="T11" s="70">
        <f t="shared" si="3"/>
        <v>44483</v>
      </c>
      <c r="U11" s="70">
        <f t="shared" si="3"/>
        <v>44484</v>
      </c>
      <c r="V11" s="70">
        <f t="shared" si="3"/>
        <v>44485</v>
      </c>
      <c r="W11" s="70">
        <f t="shared" si="3"/>
        <v>44486</v>
      </c>
      <c r="X11" s="70">
        <f t="shared" si="3"/>
        <v>44487</v>
      </c>
      <c r="Y11" s="70">
        <f t="shared" si="3"/>
        <v>44488</v>
      </c>
      <c r="Z11" s="70">
        <f t="shared" si="3"/>
        <v>44489</v>
      </c>
      <c r="AA11" s="70">
        <f t="shared" si="3"/>
        <v>44490</v>
      </c>
      <c r="AB11" s="70">
        <f t="shared" si="3"/>
        <v>44491</v>
      </c>
      <c r="AC11" s="70">
        <f t="shared" si="3"/>
        <v>44492</v>
      </c>
      <c r="AD11" s="70">
        <f t="shared" si="3"/>
        <v>44493</v>
      </c>
      <c r="AE11" s="70">
        <f t="shared" si="3"/>
        <v>44494</v>
      </c>
      <c r="AF11" s="70">
        <f t="shared" si="3"/>
        <v>44495</v>
      </c>
      <c r="AG11" s="70">
        <f t="shared" si="3"/>
        <v>44496</v>
      </c>
      <c r="AH11" s="70">
        <f t="shared" si="3"/>
        <v>44497</v>
      </c>
      <c r="AI11" s="70">
        <f t="shared" ref="AI11:AK11" si="4">AI9</f>
        <v>29</v>
      </c>
      <c r="AJ11" s="71">
        <f t="shared" si="4"/>
        <v>30</v>
      </c>
      <c r="AK11" s="71" t="str">
        <f t="shared" si="4"/>
        <v>#N/A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112"/>
      <c r="H12" s="114"/>
      <c r="I12" s="114"/>
      <c r="J12" s="113"/>
      <c r="K12" s="113"/>
      <c r="L12" s="113"/>
      <c r="M12" s="113"/>
      <c r="N12" s="113"/>
      <c r="O12" s="114"/>
      <c r="P12" s="114"/>
      <c r="Q12" s="113"/>
      <c r="R12" s="113"/>
      <c r="S12" s="113"/>
      <c r="T12" s="113"/>
      <c r="U12" s="113"/>
      <c r="V12" s="114"/>
      <c r="W12" s="114"/>
      <c r="X12" s="115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5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6">B12+1</f>
        <v>2</v>
      </c>
      <c r="C13" s="74"/>
      <c r="D13" s="75"/>
      <c r="E13" s="74"/>
      <c r="F13" s="76"/>
      <c r="G13" s="112"/>
      <c r="H13" s="114"/>
      <c r="I13" s="114"/>
      <c r="J13" s="113"/>
      <c r="K13" s="113"/>
      <c r="L13" s="113"/>
      <c r="M13" s="113"/>
      <c r="N13" s="113"/>
      <c r="O13" s="114"/>
      <c r="P13" s="114"/>
      <c r="Q13" s="113"/>
      <c r="R13" s="113"/>
      <c r="S13" s="113"/>
      <c r="T13" s="113"/>
      <c r="U13" s="113"/>
      <c r="V13" s="114"/>
      <c r="W13" s="114"/>
      <c r="X13" s="115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>
        <f t="shared" si="5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6"/>
        <v>3</v>
      </c>
      <c r="C14" s="74"/>
      <c r="D14" s="75"/>
      <c r="E14" s="74"/>
      <c r="F14" s="76"/>
      <c r="G14" s="112"/>
      <c r="H14" s="114"/>
      <c r="I14" s="114"/>
      <c r="J14" s="113"/>
      <c r="K14" s="113"/>
      <c r="L14" s="113"/>
      <c r="M14" s="113"/>
      <c r="N14" s="113"/>
      <c r="O14" s="114"/>
      <c r="P14" s="114"/>
      <c r="Q14" s="113"/>
      <c r="R14" s="113"/>
      <c r="S14" s="113"/>
      <c r="T14" s="113"/>
      <c r="U14" s="113"/>
      <c r="V14" s="114"/>
      <c r="W14" s="114"/>
      <c r="X14" s="115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5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6"/>
        <v>4</v>
      </c>
      <c r="C15" s="74"/>
      <c r="D15" s="75"/>
      <c r="E15" s="74"/>
      <c r="F15" s="76"/>
      <c r="G15" s="112"/>
      <c r="H15" s="114"/>
      <c r="I15" s="114"/>
      <c r="J15" s="113"/>
      <c r="K15" s="113"/>
      <c r="L15" s="113"/>
      <c r="M15" s="113"/>
      <c r="N15" s="113"/>
      <c r="O15" s="114"/>
      <c r="P15" s="114"/>
      <c r="Q15" s="113"/>
      <c r="R15" s="113"/>
      <c r="S15" s="113"/>
      <c r="T15" s="113"/>
      <c r="U15" s="113"/>
      <c r="V15" s="114"/>
      <c r="W15" s="114"/>
      <c r="X15" s="115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9">
        <f t="shared" si="5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6"/>
        <v>5</v>
      </c>
      <c r="C16" s="74"/>
      <c r="D16" s="75"/>
      <c r="E16" s="74"/>
      <c r="F16" s="76"/>
      <c r="G16" s="112"/>
      <c r="H16" s="114"/>
      <c r="I16" s="114"/>
      <c r="J16" s="113"/>
      <c r="K16" s="113"/>
      <c r="L16" s="113"/>
      <c r="M16" s="113"/>
      <c r="N16" s="113"/>
      <c r="O16" s="114"/>
      <c r="P16" s="114"/>
      <c r="Q16" s="113"/>
      <c r="R16" s="113"/>
      <c r="S16" s="113"/>
      <c r="T16" s="113"/>
      <c r="U16" s="113"/>
      <c r="V16" s="114"/>
      <c r="W16" s="114"/>
      <c r="X16" s="115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>
        <f t="shared" si="5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6"/>
        <v>6</v>
      </c>
      <c r="C17" s="74"/>
      <c r="D17" s="75"/>
      <c r="E17" s="74"/>
      <c r="F17" s="76"/>
      <c r="G17" s="112"/>
      <c r="H17" s="114"/>
      <c r="I17" s="114"/>
      <c r="J17" s="113"/>
      <c r="K17" s="113"/>
      <c r="L17" s="113"/>
      <c r="M17" s="113"/>
      <c r="N17" s="113"/>
      <c r="O17" s="114"/>
      <c r="P17" s="114"/>
      <c r="Q17" s="113"/>
      <c r="R17" s="113"/>
      <c r="S17" s="113"/>
      <c r="T17" s="113"/>
      <c r="U17" s="113"/>
      <c r="V17" s="114"/>
      <c r="W17" s="114"/>
      <c r="X17" s="115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9">
        <f t="shared" si="5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6"/>
        <v>7</v>
      </c>
      <c r="C18" s="74"/>
      <c r="D18" s="75"/>
      <c r="E18" s="74"/>
      <c r="F18" s="76"/>
      <c r="G18" s="112"/>
      <c r="H18" s="114"/>
      <c r="I18" s="114"/>
      <c r="J18" s="113"/>
      <c r="K18" s="113"/>
      <c r="L18" s="113"/>
      <c r="M18" s="113"/>
      <c r="N18" s="113"/>
      <c r="O18" s="114"/>
      <c r="P18" s="114"/>
      <c r="Q18" s="113"/>
      <c r="R18" s="113"/>
      <c r="S18" s="113"/>
      <c r="T18" s="113"/>
      <c r="U18" s="113"/>
      <c r="V18" s="114"/>
      <c r="W18" s="114"/>
      <c r="X18" s="115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>
        <f t="shared" si="5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6"/>
        <v>8</v>
      </c>
      <c r="C19" s="74"/>
      <c r="D19" s="75"/>
      <c r="E19" s="74"/>
      <c r="F19" s="76"/>
      <c r="G19" s="112"/>
      <c r="H19" s="114"/>
      <c r="I19" s="114"/>
      <c r="J19" s="113"/>
      <c r="K19" s="113"/>
      <c r="L19" s="113"/>
      <c r="M19" s="113"/>
      <c r="N19" s="113"/>
      <c r="O19" s="114"/>
      <c r="P19" s="114"/>
      <c r="Q19" s="113"/>
      <c r="R19" s="113"/>
      <c r="S19" s="113"/>
      <c r="T19" s="113"/>
      <c r="U19" s="113"/>
      <c r="V19" s="114"/>
      <c r="W19" s="114"/>
      <c r="X19" s="115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9">
        <f t="shared" si="5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6"/>
        <v>9</v>
      </c>
      <c r="C20" s="74"/>
      <c r="D20" s="75"/>
      <c r="E20" s="74"/>
      <c r="F20" s="76"/>
      <c r="G20" s="112"/>
      <c r="H20" s="114"/>
      <c r="I20" s="114"/>
      <c r="J20" s="113"/>
      <c r="K20" s="113"/>
      <c r="L20" s="113"/>
      <c r="M20" s="113"/>
      <c r="N20" s="113"/>
      <c r="O20" s="114"/>
      <c r="P20" s="114"/>
      <c r="Q20" s="113"/>
      <c r="R20" s="113"/>
      <c r="S20" s="113"/>
      <c r="T20" s="113"/>
      <c r="U20" s="113"/>
      <c r="V20" s="114"/>
      <c r="W20" s="114"/>
      <c r="X20" s="115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9">
        <f t="shared" si="5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6"/>
        <v>10</v>
      </c>
      <c r="C21" s="74"/>
      <c r="D21" s="75"/>
      <c r="E21" s="74"/>
      <c r="F21" s="76"/>
      <c r="G21" s="112"/>
      <c r="H21" s="114"/>
      <c r="I21" s="114"/>
      <c r="J21" s="113"/>
      <c r="K21" s="113"/>
      <c r="L21" s="113"/>
      <c r="M21" s="113"/>
      <c r="N21" s="113"/>
      <c r="O21" s="114"/>
      <c r="P21" s="114"/>
      <c r="Q21" s="113"/>
      <c r="R21" s="113"/>
      <c r="S21" s="113"/>
      <c r="T21" s="113"/>
      <c r="U21" s="113"/>
      <c r="V21" s="114"/>
      <c r="W21" s="114"/>
      <c r="X21" s="115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9">
        <f t="shared" si="5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6"/>
        <v>11</v>
      </c>
      <c r="C22" s="74"/>
      <c r="D22" s="75"/>
      <c r="E22" s="74"/>
      <c r="F22" s="76"/>
      <c r="G22" s="112"/>
      <c r="H22" s="114"/>
      <c r="I22" s="114"/>
      <c r="J22" s="113"/>
      <c r="K22" s="113"/>
      <c r="L22" s="113"/>
      <c r="M22" s="113"/>
      <c r="N22" s="113"/>
      <c r="O22" s="114"/>
      <c r="P22" s="114"/>
      <c r="Q22" s="113"/>
      <c r="R22" s="113"/>
      <c r="S22" s="113"/>
      <c r="T22" s="113"/>
      <c r="U22" s="113"/>
      <c r="V22" s="114"/>
      <c r="W22" s="114"/>
      <c r="X22" s="115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>
        <f t="shared" si="5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6"/>
        <v>12</v>
      </c>
      <c r="C23" s="74"/>
      <c r="D23" s="75"/>
      <c r="E23" s="74"/>
      <c r="F23" s="76"/>
      <c r="G23" s="112"/>
      <c r="H23" s="114"/>
      <c r="I23" s="114"/>
      <c r="J23" s="113"/>
      <c r="K23" s="113"/>
      <c r="L23" s="113"/>
      <c r="M23" s="113"/>
      <c r="N23" s="113"/>
      <c r="O23" s="114"/>
      <c r="P23" s="114"/>
      <c r="Q23" s="113"/>
      <c r="R23" s="113"/>
      <c r="S23" s="113"/>
      <c r="T23" s="113"/>
      <c r="U23" s="113"/>
      <c r="V23" s="114"/>
      <c r="W23" s="114"/>
      <c r="X23" s="115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9">
        <f t="shared" si="5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6"/>
        <v>13</v>
      </c>
      <c r="C24" s="74"/>
      <c r="D24" s="75"/>
      <c r="E24" s="74"/>
      <c r="F24" s="76"/>
      <c r="G24" s="112"/>
      <c r="H24" s="114"/>
      <c r="I24" s="114"/>
      <c r="J24" s="113"/>
      <c r="K24" s="113"/>
      <c r="L24" s="113"/>
      <c r="M24" s="113"/>
      <c r="N24" s="113"/>
      <c r="O24" s="114"/>
      <c r="P24" s="114"/>
      <c r="Q24" s="113"/>
      <c r="R24" s="113"/>
      <c r="S24" s="113"/>
      <c r="T24" s="113"/>
      <c r="U24" s="113"/>
      <c r="V24" s="114"/>
      <c r="W24" s="114"/>
      <c r="X24" s="115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9">
        <f t="shared" si="5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6"/>
        <v>14</v>
      </c>
      <c r="C25" s="74"/>
      <c r="D25" s="75"/>
      <c r="E25" s="74"/>
      <c r="F25" s="76"/>
      <c r="G25" s="112"/>
      <c r="H25" s="114"/>
      <c r="I25" s="114"/>
      <c r="J25" s="113"/>
      <c r="K25" s="113"/>
      <c r="L25" s="113"/>
      <c r="M25" s="113"/>
      <c r="N25" s="113"/>
      <c r="O25" s="114"/>
      <c r="P25" s="114"/>
      <c r="Q25" s="113"/>
      <c r="R25" s="113"/>
      <c r="S25" s="113"/>
      <c r="T25" s="113"/>
      <c r="U25" s="113"/>
      <c r="V25" s="114"/>
      <c r="W25" s="114"/>
      <c r="X25" s="115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9">
        <f t="shared" si="5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6"/>
        <v>15</v>
      </c>
      <c r="C26" s="74"/>
      <c r="D26" s="75"/>
      <c r="E26" s="74"/>
      <c r="F26" s="76"/>
      <c r="G26" s="112"/>
      <c r="H26" s="114"/>
      <c r="I26" s="114"/>
      <c r="J26" s="113"/>
      <c r="K26" s="113"/>
      <c r="L26" s="113"/>
      <c r="M26" s="113"/>
      <c r="N26" s="113"/>
      <c r="O26" s="114"/>
      <c r="P26" s="114"/>
      <c r="Q26" s="113"/>
      <c r="R26" s="113"/>
      <c r="S26" s="113"/>
      <c r="T26" s="113"/>
      <c r="U26" s="113"/>
      <c r="V26" s="114"/>
      <c r="W26" s="114"/>
      <c r="X26" s="115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9">
        <f t="shared" si="5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6"/>
        <v>16</v>
      </c>
      <c r="C27" s="74"/>
      <c r="D27" s="75"/>
      <c r="E27" s="74"/>
      <c r="F27" s="76"/>
      <c r="G27" s="112"/>
      <c r="H27" s="114"/>
      <c r="I27" s="114"/>
      <c r="J27" s="113"/>
      <c r="K27" s="113"/>
      <c r="L27" s="113"/>
      <c r="M27" s="113"/>
      <c r="N27" s="113"/>
      <c r="O27" s="114"/>
      <c r="P27" s="114"/>
      <c r="Q27" s="113"/>
      <c r="R27" s="113"/>
      <c r="S27" s="113"/>
      <c r="T27" s="113"/>
      <c r="U27" s="113"/>
      <c r="V27" s="114"/>
      <c r="W27" s="114"/>
      <c r="X27" s="115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8"/>
      <c r="AL27" s="79">
        <f t="shared" si="5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6"/>
        <v>17</v>
      </c>
      <c r="C28" s="74"/>
      <c r="D28" s="75"/>
      <c r="E28" s="74"/>
      <c r="F28" s="76"/>
      <c r="G28" s="112"/>
      <c r="H28" s="114"/>
      <c r="I28" s="114"/>
      <c r="J28" s="113"/>
      <c r="K28" s="113"/>
      <c r="L28" s="113"/>
      <c r="M28" s="113"/>
      <c r="N28" s="113"/>
      <c r="O28" s="114"/>
      <c r="P28" s="114"/>
      <c r="Q28" s="113"/>
      <c r="R28" s="113"/>
      <c r="S28" s="113"/>
      <c r="T28" s="113"/>
      <c r="U28" s="113"/>
      <c r="V28" s="114"/>
      <c r="W28" s="114"/>
      <c r="X28" s="115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8"/>
      <c r="AL28" s="79">
        <f t="shared" si="5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6"/>
        <v>18</v>
      </c>
      <c r="C29" s="74"/>
      <c r="D29" s="75"/>
      <c r="E29" s="74"/>
      <c r="F29" s="76"/>
      <c r="G29" s="112"/>
      <c r="H29" s="114"/>
      <c r="I29" s="114"/>
      <c r="J29" s="113"/>
      <c r="K29" s="113"/>
      <c r="L29" s="113"/>
      <c r="M29" s="113"/>
      <c r="N29" s="113"/>
      <c r="O29" s="114"/>
      <c r="P29" s="114"/>
      <c r="Q29" s="113"/>
      <c r="R29" s="113"/>
      <c r="S29" s="113"/>
      <c r="T29" s="113"/>
      <c r="U29" s="113"/>
      <c r="V29" s="114"/>
      <c r="W29" s="114"/>
      <c r="X29" s="115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5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6"/>
        <v>19</v>
      </c>
      <c r="C30" s="74"/>
      <c r="D30" s="75"/>
      <c r="E30" s="74"/>
      <c r="F30" s="76"/>
      <c r="G30" s="112"/>
      <c r="H30" s="114"/>
      <c r="I30" s="114"/>
      <c r="J30" s="113"/>
      <c r="K30" s="113"/>
      <c r="L30" s="113"/>
      <c r="M30" s="113"/>
      <c r="N30" s="113"/>
      <c r="O30" s="114"/>
      <c r="P30" s="114"/>
      <c r="Q30" s="113"/>
      <c r="R30" s="113"/>
      <c r="S30" s="113"/>
      <c r="T30" s="113"/>
      <c r="U30" s="113"/>
      <c r="V30" s="114"/>
      <c r="W30" s="114"/>
      <c r="X30" s="115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6"/>
        <v>20</v>
      </c>
      <c r="C31" s="74"/>
      <c r="D31" s="75"/>
      <c r="E31" s="74"/>
      <c r="F31" s="76"/>
      <c r="G31" s="112"/>
      <c r="H31" s="114"/>
      <c r="I31" s="114"/>
      <c r="J31" s="113"/>
      <c r="K31" s="113"/>
      <c r="L31" s="113"/>
      <c r="M31" s="113"/>
      <c r="N31" s="113"/>
      <c r="O31" s="114"/>
      <c r="P31" s="114"/>
      <c r="Q31" s="113"/>
      <c r="R31" s="113"/>
      <c r="S31" s="113"/>
      <c r="T31" s="113"/>
      <c r="U31" s="113"/>
      <c r="V31" s="114"/>
      <c r="W31" s="114"/>
      <c r="X31" s="115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7">SUM(G12:G31)</f>
        <v>0</v>
      </c>
      <c r="H32" s="82">
        <f t="shared" si="7"/>
        <v>0</v>
      </c>
      <c r="I32" s="82">
        <f t="shared" si="7"/>
        <v>0</v>
      </c>
      <c r="J32" s="82">
        <f t="shared" si="7"/>
        <v>0</v>
      </c>
      <c r="K32" s="82">
        <f t="shared" si="7"/>
        <v>0</v>
      </c>
      <c r="L32" s="82">
        <f t="shared" si="7"/>
        <v>0</v>
      </c>
      <c r="M32" s="82">
        <f t="shared" si="7"/>
        <v>0</v>
      </c>
      <c r="N32" s="82">
        <f t="shared" si="7"/>
        <v>0</v>
      </c>
      <c r="O32" s="82">
        <f t="shared" si="7"/>
        <v>0</v>
      </c>
      <c r="P32" s="82">
        <f t="shared" si="7"/>
        <v>0</v>
      </c>
      <c r="Q32" s="82">
        <f t="shared" si="7"/>
        <v>0</v>
      </c>
      <c r="R32" s="82">
        <f t="shared" si="7"/>
        <v>0</v>
      </c>
      <c r="S32" s="82">
        <f t="shared" si="7"/>
        <v>0</v>
      </c>
      <c r="T32" s="82">
        <f t="shared" si="7"/>
        <v>0</v>
      </c>
      <c r="U32" s="82">
        <f t="shared" si="7"/>
        <v>0</v>
      </c>
      <c r="V32" s="82">
        <f t="shared" si="7"/>
        <v>0</v>
      </c>
      <c r="W32" s="82">
        <f t="shared" si="7"/>
        <v>0</v>
      </c>
      <c r="X32" s="82">
        <f t="shared" si="7"/>
        <v>0</v>
      </c>
      <c r="Y32" s="82">
        <f t="shared" si="7"/>
        <v>0</v>
      </c>
      <c r="Z32" s="82">
        <f t="shared" si="7"/>
        <v>0</v>
      </c>
      <c r="AA32" s="82">
        <f t="shared" si="7"/>
        <v>0</v>
      </c>
      <c r="AB32" s="82">
        <f t="shared" si="7"/>
        <v>0</v>
      </c>
      <c r="AC32" s="82">
        <f t="shared" si="7"/>
        <v>0</v>
      </c>
      <c r="AD32" s="82">
        <f t="shared" si="7"/>
        <v>0</v>
      </c>
      <c r="AE32" s="82">
        <f t="shared" si="7"/>
        <v>0</v>
      </c>
      <c r="AF32" s="82">
        <f t="shared" si="7"/>
        <v>0</v>
      </c>
      <c r="AG32" s="82">
        <f t="shared" si="7"/>
        <v>0</v>
      </c>
      <c r="AH32" s="82">
        <f t="shared" si="7"/>
        <v>0</v>
      </c>
      <c r="AI32" s="82">
        <f t="shared" si="7"/>
        <v>0</v>
      </c>
      <c r="AJ32" s="82">
        <f t="shared" si="7"/>
        <v>0</v>
      </c>
      <c r="AK32" s="82">
        <f t="shared" si="7"/>
        <v>0</v>
      </c>
      <c r="AL32" s="83">
        <f t="shared" si="7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8">IF(G32+G34&lt;=0,"",G32+G34)</f>
        <v/>
      </c>
      <c r="H36" s="82" t="str">
        <f t="shared" si="8"/>
        <v/>
      </c>
      <c r="I36" s="82" t="str">
        <f t="shared" si="8"/>
        <v/>
      </c>
      <c r="J36" s="82" t="str">
        <f t="shared" si="8"/>
        <v/>
      </c>
      <c r="K36" s="82" t="str">
        <f t="shared" si="8"/>
        <v/>
      </c>
      <c r="L36" s="82" t="str">
        <f t="shared" si="8"/>
        <v/>
      </c>
      <c r="M36" s="82" t="str">
        <f t="shared" si="8"/>
        <v/>
      </c>
      <c r="N36" s="82" t="str">
        <f t="shared" si="8"/>
        <v/>
      </c>
      <c r="O36" s="82" t="str">
        <f t="shared" si="8"/>
        <v/>
      </c>
      <c r="P36" s="82" t="str">
        <f t="shared" si="8"/>
        <v/>
      </c>
      <c r="Q36" s="82" t="str">
        <f t="shared" si="8"/>
        <v/>
      </c>
      <c r="R36" s="82" t="str">
        <f t="shared" si="8"/>
        <v/>
      </c>
      <c r="S36" s="82" t="str">
        <f t="shared" si="8"/>
        <v/>
      </c>
      <c r="T36" s="82" t="str">
        <f t="shared" si="8"/>
        <v/>
      </c>
      <c r="U36" s="82" t="str">
        <f t="shared" si="8"/>
        <v/>
      </c>
      <c r="V36" s="82" t="str">
        <f t="shared" si="8"/>
        <v/>
      </c>
      <c r="W36" s="82" t="str">
        <f t="shared" si="8"/>
        <v/>
      </c>
      <c r="X36" s="82" t="str">
        <f t="shared" si="8"/>
        <v/>
      </c>
      <c r="Y36" s="82" t="str">
        <f t="shared" si="8"/>
        <v/>
      </c>
      <c r="Z36" s="82" t="str">
        <f t="shared" si="8"/>
        <v/>
      </c>
      <c r="AA36" s="82" t="str">
        <f t="shared" si="8"/>
        <v/>
      </c>
      <c r="AB36" s="82" t="str">
        <f t="shared" si="8"/>
        <v/>
      </c>
      <c r="AC36" s="82" t="str">
        <f t="shared" si="8"/>
        <v/>
      </c>
      <c r="AD36" s="82" t="str">
        <f t="shared" si="8"/>
        <v/>
      </c>
      <c r="AE36" s="82" t="str">
        <f t="shared" si="8"/>
        <v/>
      </c>
      <c r="AF36" s="82" t="str">
        <f t="shared" si="8"/>
        <v/>
      </c>
      <c r="AG36" s="82" t="str">
        <f t="shared" si="8"/>
        <v/>
      </c>
      <c r="AH36" s="82" t="str">
        <f t="shared" si="8"/>
        <v/>
      </c>
      <c r="AI36" s="82" t="str">
        <f t="shared" si="8"/>
        <v/>
      </c>
      <c r="AJ36" s="82" t="str">
        <f t="shared" si="8"/>
        <v/>
      </c>
      <c r="AK36" s="82" t="str">
        <f t="shared" si="8"/>
        <v/>
      </c>
      <c r="AL36" s="82" t="str">
        <f t="shared" si="8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27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46174</v>
      </c>
      <c r="L4" s="30"/>
      <c r="M4" s="30"/>
      <c r="N4" s="50" t="s">
        <v>148</v>
      </c>
      <c r="O4" s="30"/>
      <c r="P4" s="49">
        <f>EOMONTH(K4,0)</f>
        <v>46203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L</v>
      </c>
      <c r="H10" s="64" t="str">
        <f t="shared" si="3"/>
        <v>M</v>
      </c>
      <c r="I10" s="64" t="str">
        <f t="shared" si="3"/>
        <v>M</v>
      </c>
      <c r="J10" s="64" t="str">
        <f t="shared" si="3"/>
        <v>J</v>
      </c>
      <c r="K10" s="64" t="str">
        <f t="shared" si="3"/>
        <v>V</v>
      </c>
      <c r="L10" s="64" t="str">
        <f t="shared" si="3"/>
        <v>S</v>
      </c>
      <c r="M10" s="64" t="str">
        <f t="shared" si="3"/>
        <v>D</v>
      </c>
      <c r="N10" s="64" t="str">
        <f t="shared" si="3"/>
        <v>L</v>
      </c>
      <c r="O10" s="64" t="str">
        <f t="shared" si="3"/>
        <v>M</v>
      </c>
      <c r="P10" s="64" t="str">
        <f t="shared" si="3"/>
        <v>M</v>
      </c>
      <c r="Q10" s="64" t="str">
        <f t="shared" si="3"/>
        <v>J</v>
      </c>
      <c r="R10" s="64" t="str">
        <f t="shared" si="3"/>
        <v>V</v>
      </c>
      <c r="S10" s="64" t="str">
        <f t="shared" si="3"/>
        <v>S</v>
      </c>
      <c r="T10" s="64" t="str">
        <f t="shared" si="3"/>
        <v>D</v>
      </c>
      <c r="U10" s="64" t="str">
        <f t="shared" si="3"/>
        <v>L</v>
      </c>
      <c r="V10" s="64" t="str">
        <f t="shared" si="3"/>
        <v>M</v>
      </c>
      <c r="W10" s="64" t="str">
        <f t="shared" si="3"/>
        <v>M</v>
      </c>
      <c r="X10" s="64" t="str">
        <f t="shared" si="3"/>
        <v>J</v>
      </c>
      <c r="Y10" s="64" t="str">
        <f t="shared" si="3"/>
        <v>V</v>
      </c>
      <c r="Z10" s="64" t="str">
        <f t="shared" si="3"/>
        <v>S</v>
      </c>
      <c r="AA10" s="64" t="str">
        <f t="shared" si="3"/>
        <v>D</v>
      </c>
      <c r="AB10" s="64" t="str">
        <f t="shared" si="3"/>
        <v>L</v>
      </c>
      <c r="AC10" s="64" t="str">
        <f t="shared" si="3"/>
        <v>M</v>
      </c>
      <c r="AD10" s="64" t="str">
        <f t="shared" si="3"/>
        <v>M</v>
      </c>
      <c r="AE10" s="64" t="str">
        <f t="shared" si="3"/>
        <v>J</v>
      </c>
      <c r="AF10" s="64" t="str">
        <f t="shared" si="3"/>
        <v>V</v>
      </c>
      <c r="AG10" s="64" t="str">
        <f t="shared" si="3"/>
        <v>S</v>
      </c>
      <c r="AH10" s="64" t="str">
        <f t="shared" si="3"/>
        <v>D</v>
      </c>
      <c r="AI10" s="64" t="str">
        <f>IF(AI11=29,MID("LMMJVSDL",WEEKDAY($K$4+AI$9-2,1),1),"X")</f>
        <v>L</v>
      </c>
      <c r="AJ10" s="64" t="str">
        <f>IF(AJ11=30,MID("LMMJVSDL",WEEKDAY($K$4+AJ$9-2,1),1),"X")</f>
        <v>M</v>
      </c>
      <c r="AK10" s="64" t="str">
        <f>IF(AK11=31,MID("LMMJVSDL",WEEKDAY($K$4+AK$9-2,1),1),"X")</f>
        <v>M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115"/>
      <c r="O12" s="113"/>
      <c r="P12" s="113"/>
      <c r="Q12" s="113"/>
      <c r="R12" s="113"/>
      <c r="S12" s="114"/>
      <c r="T12" s="114"/>
      <c r="U12" s="113"/>
      <c r="V12" s="113"/>
      <c r="W12" s="113"/>
      <c r="X12" s="113"/>
      <c r="Y12" s="113"/>
      <c r="Z12" s="114"/>
      <c r="AA12" s="114"/>
      <c r="AB12" s="113"/>
      <c r="AC12" s="113"/>
      <c r="AD12" s="112"/>
      <c r="AE12" s="113"/>
      <c r="AF12" s="113"/>
      <c r="AG12" s="114"/>
      <c r="AH12" s="114"/>
      <c r="AI12" s="115"/>
      <c r="AJ12" s="78"/>
      <c r="AK12" s="78"/>
      <c r="AL12" s="79">
        <f t="shared" ref="AL12:AL29" si="6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115"/>
      <c r="O13" s="113"/>
      <c r="P13" s="113"/>
      <c r="Q13" s="113"/>
      <c r="R13" s="113"/>
      <c r="S13" s="114"/>
      <c r="T13" s="114"/>
      <c r="U13" s="113"/>
      <c r="V13" s="113"/>
      <c r="W13" s="113"/>
      <c r="X13" s="113"/>
      <c r="Y13" s="113"/>
      <c r="Z13" s="114"/>
      <c r="AA13" s="114"/>
      <c r="AB13" s="113"/>
      <c r="AC13" s="113"/>
      <c r="AD13" s="112"/>
      <c r="AE13" s="113"/>
      <c r="AF13" s="113"/>
      <c r="AG13" s="114"/>
      <c r="AH13" s="114"/>
      <c r="AI13" s="115"/>
      <c r="AJ13" s="78"/>
      <c r="AK13" s="78"/>
      <c r="AL13" s="79">
        <f t="shared" si="6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115"/>
      <c r="O14" s="113"/>
      <c r="P14" s="113"/>
      <c r="Q14" s="113"/>
      <c r="R14" s="113"/>
      <c r="S14" s="114"/>
      <c r="T14" s="114"/>
      <c r="U14" s="113"/>
      <c r="V14" s="113"/>
      <c r="W14" s="113"/>
      <c r="X14" s="113"/>
      <c r="Y14" s="113"/>
      <c r="Z14" s="114"/>
      <c r="AA14" s="114"/>
      <c r="AB14" s="113"/>
      <c r="AC14" s="113"/>
      <c r="AD14" s="112"/>
      <c r="AE14" s="113"/>
      <c r="AF14" s="113"/>
      <c r="AG14" s="114"/>
      <c r="AH14" s="114"/>
      <c r="AI14" s="115"/>
      <c r="AJ14" s="78"/>
      <c r="AK14" s="78"/>
      <c r="AL14" s="79">
        <f t="shared" si="6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115"/>
      <c r="O15" s="113"/>
      <c r="P15" s="113"/>
      <c r="Q15" s="113"/>
      <c r="R15" s="113"/>
      <c r="S15" s="114"/>
      <c r="T15" s="114"/>
      <c r="U15" s="113"/>
      <c r="V15" s="113"/>
      <c r="W15" s="113"/>
      <c r="X15" s="113"/>
      <c r="Y15" s="113"/>
      <c r="Z15" s="114"/>
      <c r="AA15" s="114"/>
      <c r="AB15" s="113"/>
      <c r="AC15" s="113"/>
      <c r="AD15" s="112"/>
      <c r="AE15" s="113"/>
      <c r="AF15" s="113"/>
      <c r="AG15" s="114"/>
      <c r="AH15" s="114"/>
      <c r="AI15" s="115"/>
      <c r="AJ15" s="78"/>
      <c r="AK15" s="78"/>
      <c r="AL15" s="79">
        <f t="shared" si="6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115"/>
      <c r="O16" s="113"/>
      <c r="P16" s="113"/>
      <c r="Q16" s="113"/>
      <c r="R16" s="113"/>
      <c r="S16" s="114"/>
      <c r="T16" s="114"/>
      <c r="U16" s="113"/>
      <c r="V16" s="113"/>
      <c r="W16" s="113"/>
      <c r="X16" s="113"/>
      <c r="Y16" s="113"/>
      <c r="Z16" s="114"/>
      <c r="AA16" s="114"/>
      <c r="AB16" s="113"/>
      <c r="AC16" s="113"/>
      <c r="AD16" s="112"/>
      <c r="AE16" s="113"/>
      <c r="AF16" s="113"/>
      <c r="AG16" s="114"/>
      <c r="AH16" s="114"/>
      <c r="AI16" s="115"/>
      <c r="AJ16" s="78"/>
      <c r="AK16" s="78"/>
      <c r="AL16" s="79">
        <f t="shared" si="6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115"/>
      <c r="O17" s="113"/>
      <c r="P17" s="113"/>
      <c r="Q17" s="113"/>
      <c r="R17" s="113"/>
      <c r="S17" s="114"/>
      <c r="T17" s="114"/>
      <c r="U17" s="113"/>
      <c r="V17" s="113"/>
      <c r="W17" s="113"/>
      <c r="X17" s="113"/>
      <c r="Y17" s="113"/>
      <c r="Z17" s="114"/>
      <c r="AA17" s="114"/>
      <c r="AB17" s="113"/>
      <c r="AC17" s="113"/>
      <c r="AD17" s="112"/>
      <c r="AE17" s="113"/>
      <c r="AF17" s="113"/>
      <c r="AG17" s="114"/>
      <c r="AH17" s="114"/>
      <c r="AI17" s="115"/>
      <c r="AJ17" s="78"/>
      <c r="AK17" s="78"/>
      <c r="AL17" s="79">
        <f t="shared" si="6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115"/>
      <c r="O18" s="113"/>
      <c r="P18" s="113"/>
      <c r="Q18" s="113"/>
      <c r="R18" s="113"/>
      <c r="S18" s="114"/>
      <c r="T18" s="114"/>
      <c r="U18" s="113"/>
      <c r="V18" s="113"/>
      <c r="W18" s="113"/>
      <c r="X18" s="113"/>
      <c r="Y18" s="113"/>
      <c r="Z18" s="114"/>
      <c r="AA18" s="114"/>
      <c r="AB18" s="113"/>
      <c r="AC18" s="113"/>
      <c r="AD18" s="112"/>
      <c r="AE18" s="113"/>
      <c r="AF18" s="113"/>
      <c r="AG18" s="114"/>
      <c r="AH18" s="114"/>
      <c r="AI18" s="115"/>
      <c r="AJ18" s="78"/>
      <c r="AK18" s="78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115"/>
      <c r="O19" s="113"/>
      <c r="P19" s="113"/>
      <c r="Q19" s="113"/>
      <c r="R19" s="113"/>
      <c r="S19" s="114"/>
      <c r="T19" s="114"/>
      <c r="U19" s="113"/>
      <c r="V19" s="113"/>
      <c r="W19" s="113"/>
      <c r="X19" s="113"/>
      <c r="Y19" s="113"/>
      <c r="Z19" s="114"/>
      <c r="AA19" s="114"/>
      <c r="AB19" s="113"/>
      <c r="AC19" s="113"/>
      <c r="AD19" s="112"/>
      <c r="AE19" s="113"/>
      <c r="AF19" s="113"/>
      <c r="AG19" s="114"/>
      <c r="AH19" s="114"/>
      <c r="AI19" s="115"/>
      <c r="AJ19" s="78"/>
      <c r="AK19" s="78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115"/>
      <c r="O20" s="113"/>
      <c r="P20" s="113"/>
      <c r="Q20" s="113"/>
      <c r="R20" s="113"/>
      <c r="S20" s="114"/>
      <c r="T20" s="114"/>
      <c r="U20" s="113"/>
      <c r="V20" s="113"/>
      <c r="W20" s="113"/>
      <c r="X20" s="113"/>
      <c r="Y20" s="113"/>
      <c r="Z20" s="114"/>
      <c r="AA20" s="114"/>
      <c r="AB20" s="113"/>
      <c r="AC20" s="113"/>
      <c r="AD20" s="112"/>
      <c r="AE20" s="113"/>
      <c r="AF20" s="113"/>
      <c r="AG20" s="114"/>
      <c r="AH20" s="114"/>
      <c r="AI20" s="115"/>
      <c r="AJ20" s="78"/>
      <c r="AK20" s="78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115"/>
      <c r="O21" s="113"/>
      <c r="P21" s="113"/>
      <c r="Q21" s="113"/>
      <c r="R21" s="113"/>
      <c r="S21" s="114"/>
      <c r="T21" s="114"/>
      <c r="U21" s="113"/>
      <c r="V21" s="113"/>
      <c r="W21" s="113"/>
      <c r="X21" s="113"/>
      <c r="Y21" s="113"/>
      <c r="Z21" s="114"/>
      <c r="AA21" s="114"/>
      <c r="AB21" s="113"/>
      <c r="AC21" s="113"/>
      <c r="AD21" s="112"/>
      <c r="AE21" s="113"/>
      <c r="AF21" s="113"/>
      <c r="AG21" s="114"/>
      <c r="AH21" s="114"/>
      <c r="AI21" s="115"/>
      <c r="AJ21" s="78"/>
      <c r="AK21" s="78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115"/>
      <c r="O22" s="113"/>
      <c r="P22" s="113"/>
      <c r="Q22" s="113"/>
      <c r="R22" s="113"/>
      <c r="S22" s="114"/>
      <c r="T22" s="114"/>
      <c r="U22" s="113"/>
      <c r="V22" s="113"/>
      <c r="W22" s="113"/>
      <c r="X22" s="113"/>
      <c r="Y22" s="113"/>
      <c r="Z22" s="114"/>
      <c r="AA22" s="114"/>
      <c r="AB22" s="113"/>
      <c r="AC22" s="113"/>
      <c r="AD22" s="112"/>
      <c r="AE22" s="113"/>
      <c r="AF22" s="113"/>
      <c r="AG22" s="114"/>
      <c r="AH22" s="114"/>
      <c r="AI22" s="115"/>
      <c r="AJ22" s="78"/>
      <c r="AK22" s="78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115"/>
      <c r="O23" s="113"/>
      <c r="P23" s="113"/>
      <c r="Q23" s="113"/>
      <c r="R23" s="113"/>
      <c r="S23" s="114"/>
      <c r="T23" s="114"/>
      <c r="U23" s="113"/>
      <c r="V23" s="113"/>
      <c r="W23" s="113"/>
      <c r="X23" s="113"/>
      <c r="Y23" s="113"/>
      <c r="Z23" s="114"/>
      <c r="AA23" s="114"/>
      <c r="AB23" s="113"/>
      <c r="AC23" s="113"/>
      <c r="AD23" s="112"/>
      <c r="AE23" s="113"/>
      <c r="AF23" s="113"/>
      <c r="AG23" s="114"/>
      <c r="AH23" s="114"/>
      <c r="AI23" s="115"/>
      <c r="AJ23" s="78"/>
      <c r="AK23" s="78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115"/>
      <c r="O24" s="113"/>
      <c r="P24" s="113"/>
      <c r="Q24" s="113"/>
      <c r="R24" s="113"/>
      <c r="S24" s="114"/>
      <c r="T24" s="114"/>
      <c r="U24" s="113"/>
      <c r="V24" s="113"/>
      <c r="W24" s="113"/>
      <c r="X24" s="113"/>
      <c r="Y24" s="113"/>
      <c r="Z24" s="114"/>
      <c r="AA24" s="114"/>
      <c r="AB24" s="113"/>
      <c r="AC24" s="113"/>
      <c r="AD24" s="112"/>
      <c r="AE24" s="113"/>
      <c r="AF24" s="113"/>
      <c r="AG24" s="114"/>
      <c r="AH24" s="114"/>
      <c r="AI24" s="115"/>
      <c r="AJ24" s="78"/>
      <c r="AK24" s="78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115"/>
      <c r="O25" s="113"/>
      <c r="P25" s="113"/>
      <c r="Q25" s="113"/>
      <c r="R25" s="113"/>
      <c r="S25" s="114"/>
      <c r="T25" s="114"/>
      <c r="U25" s="113"/>
      <c r="V25" s="113"/>
      <c r="W25" s="113"/>
      <c r="X25" s="113"/>
      <c r="Y25" s="113"/>
      <c r="Z25" s="114"/>
      <c r="AA25" s="114"/>
      <c r="AB25" s="113"/>
      <c r="AC25" s="113"/>
      <c r="AD25" s="112"/>
      <c r="AE25" s="113"/>
      <c r="AF25" s="113"/>
      <c r="AG25" s="114"/>
      <c r="AH25" s="114"/>
      <c r="AI25" s="115"/>
      <c r="AJ25" s="78"/>
      <c r="AK25" s="78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115"/>
      <c r="O26" s="113"/>
      <c r="P26" s="113"/>
      <c r="Q26" s="113"/>
      <c r="R26" s="113"/>
      <c r="S26" s="114"/>
      <c r="T26" s="114"/>
      <c r="U26" s="113"/>
      <c r="V26" s="113"/>
      <c r="W26" s="113"/>
      <c r="X26" s="113"/>
      <c r="Y26" s="113"/>
      <c r="Z26" s="114"/>
      <c r="AA26" s="114"/>
      <c r="AB26" s="113"/>
      <c r="AC26" s="113"/>
      <c r="AD26" s="112"/>
      <c r="AE26" s="113"/>
      <c r="AF26" s="113"/>
      <c r="AG26" s="114"/>
      <c r="AH26" s="114"/>
      <c r="AI26" s="115"/>
      <c r="AJ26" s="78"/>
      <c r="AK26" s="78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115"/>
      <c r="O27" s="113"/>
      <c r="P27" s="113"/>
      <c r="Q27" s="113"/>
      <c r="R27" s="113"/>
      <c r="S27" s="114"/>
      <c r="T27" s="114"/>
      <c r="U27" s="113"/>
      <c r="V27" s="113"/>
      <c r="W27" s="113"/>
      <c r="X27" s="113"/>
      <c r="Y27" s="113"/>
      <c r="Z27" s="114"/>
      <c r="AA27" s="114"/>
      <c r="AB27" s="113"/>
      <c r="AC27" s="113"/>
      <c r="AD27" s="112"/>
      <c r="AE27" s="113"/>
      <c r="AF27" s="113"/>
      <c r="AG27" s="114"/>
      <c r="AH27" s="114"/>
      <c r="AI27" s="115"/>
      <c r="AJ27" s="77"/>
      <c r="AK27" s="78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115"/>
      <c r="O28" s="113"/>
      <c r="P28" s="113"/>
      <c r="Q28" s="113"/>
      <c r="R28" s="113"/>
      <c r="S28" s="114"/>
      <c r="T28" s="114"/>
      <c r="U28" s="113"/>
      <c r="V28" s="113"/>
      <c r="W28" s="113"/>
      <c r="X28" s="113"/>
      <c r="Y28" s="113"/>
      <c r="Z28" s="114"/>
      <c r="AA28" s="114"/>
      <c r="AB28" s="113"/>
      <c r="AC28" s="113"/>
      <c r="AD28" s="112"/>
      <c r="AE28" s="113"/>
      <c r="AF28" s="113"/>
      <c r="AG28" s="114"/>
      <c r="AH28" s="114"/>
      <c r="AI28" s="115"/>
      <c r="AJ28" s="77"/>
      <c r="AK28" s="78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115"/>
      <c r="O29" s="113"/>
      <c r="P29" s="113"/>
      <c r="Q29" s="113"/>
      <c r="R29" s="113"/>
      <c r="S29" s="114"/>
      <c r="T29" s="114"/>
      <c r="U29" s="113"/>
      <c r="V29" s="113"/>
      <c r="W29" s="113"/>
      <c r="X29" s="113"/>
      <c r="Y29" s="113"/>
      <c r="Z29" s="114"/>
      <c r="AA29" s="114"/>
      <c r="AB29" s="113"/>
      <c r="AC29" s="113"/>
      <c r="AD29" s="112"/>
      <c r="AE29" s="113"/>
      <c r="AF29" s="113"/>
      <c r="AG29" s="114"/>
      <c r="AH29" s="114"/>
      <c r="AI29" s="115"/>
      <c r="AJ29" s="77"/>
      <c r="AK29" s="78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115"/>
      <c r="O30" s="113"/>
      <c r="P30" s="113"/>
      <c r="Q30" s="113"/>
      <c r="R30" s="113"/>
      <c r="S30" s="114"/>
      <c r="T30" s="114"/>
      <c r="U30" s="113"/>
      <c r="V30" s="113"/>
      <c r="W30" s="113"/>
      <c r="X30" s="113"/>
      <c r="Y30" s="113"/>
      <c r="Z30" s="114"/>
      <c r="AA30" s="114"/>
      <c r="AB30" s="113"/>
      <c r="AC30" s="113"/>
      <c r="AD30" s="112"/>
      <c r="AE30" s="113"/>
      <c r="AF30" s="113"/>
      <c r="AG30" s="114"/>
      <c r="AH30" s="114"/>
      <c r="AI30" s="115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115"/>
      <c r="O31" s="113"/>
      <c r="P31" s="113"/>
      <c r="Q31" s="113"/>
      <c r="R31" s="113"/>
      <c r="S31" s="114"/>
      <c r="T31" s="114"/>
      <c r="U31" s="113"/>
      <c r="V31" s="113"/>
      <c r="W31" s="113"/>
      <c r="X31" s="113"/>
      <c r="Y31" s="113"/>
      <c r="Z31" s="114"/>
      <c r="AA31" s="114"/>
      <c r="AB31" s="113"/>
      <c r="AC31" s="113"/>
      <c r="AD31" s="112"/>
      <c r="AE31" s="113"/>
      <c r="AF31" s="113"/>
      <c r="AG31" s="114"/>
      <c r="AH31" s="114"/>
      <c r="AI31" s="115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82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0</v>
      </c>
      <c r="AA32" s="82">
        <f t="shared" si="8"/>
        <v>0</v>
      </c>
      <c r="AB32" s="82">
        <f t="shared" si="8"/>
        <v>0</v>
      </c>
      <c r="AC32" s="82">
        <f t="shared" si="8"/>
        <v>0</v>
      </c>
      <c r="AD32" s="82">
        <f t="shared" si="8"/>
        <v>0</v>
      </c>
      <c r="AE32" s="82">
        <f t="shared" si="8"/>
        <v>0</v>
      </c>
      <c r="AF32" s="82">
        <f t="shared" si="8"/>
        <v>0</v>
      </c>
      <c r="AG32" s="82">
        <f t="shared" si="8"/>
        <v>0</v>
      </c>
      <c r="AH32" s="82">
        <f t="shared" si="8"/>
        <v>0</v>
      </c>
      <c r="AI32" s="82">
        <f t="shared" si="8"/>
        <v>0</v>
      </c>
      <c r="AJ32" s="82">
        <f t="shared" si="8"/>
        <v>0</v>
      </c>
      <c r="AK32" s="82">
        <f t="shared" si="8"/>
        <v>0</v>
      </c>
      <c r="AL32" s="83">
        <f t="shared" si="8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 t="str">
        <f t="shared" si="9"/>
        <v/>
      </c>
      <c r="AA36" s="82" t="str">
        <f t="shared" si="9"/>
        <v/>
      </c>
      <c r="AB36" s="82" t="str">
        <f t="shared" si="9"/>
        <v/>
      </c>
      <c r="AC36" s="82" t="str">
        <f t="shared" si="9"/>
        <v/>
      </c>
      <c r="AD36" s="82" t="str">
        <f t="shared" si="9"/>
        <v/>
      </c>
      <c r="AE36" s="82" t="str">
        <f t="shared" si="9"/>
        <v/>
      </c>
      <c r="AF36" s="82" t="str">
        <f t="shared" si="9"/>
        <v/>
      </c>
      <c r="AG36" s="82" t="str">
        <f t="shared" si="9"/>
        <v/>
      </c>
      <c r="AH36" s="82" t="str">
        <f t="shared" si="9"/>
        <v/>
      </c>
      <c r="AI36" s="82" t="str">
        <f t="shared" si="9"/>
        <v/>
      </c>
      <c r="AJ36" s="82" t="str">
        <f t="shared" si="9"/>
        <v/>
      </c>
      <c r="AK36" s="82" t="str">
        <f t="shared" si="9"/>
        <v/>
      </c>
      <c r="AL36" s="82" t="str">
        <f t="shared" si="9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32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46204</v>
      </c>
      <c r="L4" s="30"/>
      <c r="M4" s="30"/>
      <c r="N4" s="50" t="s">
        <v>148</v>
      </c>
      <c r="O4" s="30"/>
      <c r="P4" s="49">
        <f>EOMONTH(K4,0)</f>
        <v>46234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M</v>
      </c>
      <c r="H10" s="64" t="str">
        <f t="shared" si="3"/>
        <v>J</v>
      </c>
      <c r="I10" s="64" t="str">
        <f t="shared" si="3"/>
        <v>V</v>
      </c>
      <c r="J10" s="64" t="str">
        <f t="shared" si="3"/>
        <v>S</v>
      </c>
      <c r="K10" s="64" t="str">
        <f t="shared" si="3"/>
        <v>D</v>
      </c>
      <c r="L10" s="64" t="str">
        <f t="shared" si="3"/>
        <v>L</v>
      </c>
      <c r="M10" s="64" t="str">
        <f t="shared" si="3"/>
        <v>M</v>
      </c>
      <c r="N10" s="64" t="str">
        <f t="shared" si="3"/>
        <v>M</v>
      </c>
      <c r="O10" s="64" t="str">
        <f t="shared" si="3"/>
        <v>J</v>
      </c>
      <c r="P10" s="64" t="str">
        <f t="shared" si="3"/>
        <v>V</v>
      </c>
      <c r="Q10" s="64" t="str">
        <f t="shared" si="3"/>
        <v>S</v>
      </c>
      <c r="R10" s="64" t="str">
        <f t="shared" si="3"/>
        <v>D</v>
      </c>
      <c r="S10" s="64" t="str">
        <f t="shared" si="3"/>
        <v>L</v>
      </c>
      <c r="T10" s="64" t="str">
        <f t="shared" si="3"/>
        <v>M</v>
      </c>
      <c r="U10" s="64" t="str">
        <f t="shared" si="3"/>
        <v>M</v>
      </c>
      <c r="V10" s="64" t="str">
        <f t="shared" si="3"/>
        <v>J</v>
      </c>
      <c r="W10" s="64" t="str">
        <f t="shared" si="3"/>
        <v>V</v>
      </c>
      <c r="X10" s="64" t="str">
        <f t="shared" si="3"/>
        <v>S</v>
      </c>
      <c r="Y10" s="64" t="str">
        <f t="shared" si="3"/>
        <v>D</v>
      </c>
      <c r="Z10" s="64" t="str">
        <f t="shared" si="3"/>
        <v>L</v>
      </c>
      <c r="AA10" s="64" t="str">
        <f t="shared" si="3"/>
        <v>M</v>
      </c>
      <c r="AB10" s="64" t="str">
        <f t="shared" si="3"/>
        <v>M</v>
      </c>
      <c r="AC10" s="64" t="str">
        <f t="shared" si="3"/>
        <v>J</v>
      </c>
      <c r="AD10" s="64" t="str">
        <f t="shared" si="3"/>
        <v>V</v>
      </c>
      <c r="AE10" s="64" t="str">
        <f t="shared" si="3"/>
        <v>S</v>
      </c>
      <c r="AF10" s="64" t="str">
        <f t="shared" si="3"/>
        <v>D</v>
      </c>
      <c r="AG10" s="64" t="str">
        <f t="shared" si="3"/>
        <v>L</v>
      </c>
      <c r="AH10" s="64" t="str">
        <f t="shared" si="3"/>
        <v>M</v>
      </c>
      <c r="AI10" s="64" t="str">
        <f>IF(AI11=29,MID("LMMJVSDL",WEEKDAY($K$4+AI$9-2,1),1),"X")</f>
        <v>M</v>
      </c>
      <c r="AJ10" s="64" t="str">
        <f>IF(AJ11=30,MID("LMMJVSDL",WEEKDAY($K$4+AJ$9-2,1),1),"X")</f>
        <v>J</v>
      </c>
      <c r="AK10" s="64" t="str">
        <f>IF(AK11=31,MID("LMMJVSDL",WEEKDAY($K$4+AK$9-2,1),1),"X")</f>
        <v>V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112"/>
      <c r="AE12" s="78"/>
      <c r="AF12" s="78"/>
      <c r="AG12" s="78"/>
      <c r="AH12" s="78"/>
      <c r="AI12" s="78"/>
      <c r="AJ12" s="78"/>
      <c r="AK12" s="78"/>
      <c r="AL12" s="79">
        <f t="shared" ref="AL12:AL29" si="6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112"/>
      <c r="AE13" s="78"/>
      <c r="AF13" s="78"/>
      <c r="AG13" s="78"/>
      <c r="AH13" s="78"/>
      <c r="AI13" s="78"/>
      <c r="AJ13" s="78"/>
      <c r="AK13" s="78"/>
      <c r="AL13" s="79">
        <f t="shared" si="6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112"/>
      <c r="AE14" s="78"/>
      <c r="AF14" s="78"/>
      <c r="AG14" s="78"/>
      <c r="AH14" s="78"/>
      <c r="AI14" s="78"/>
      <c r="AJ14" s="78"/>
      <c r="AK14" s="78"/>
      <c r="AL14" s="79">
        <f t="shared" si="6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112"/>
      <c r="AE15" s="78"/>
      <c r="AF15" s="78"/>
      <c r="AG15" s="78"/>
      <c r="AH15" s="78"/>
      <c r="AI15" s="78"/>
      <c r="AJ15" s="78"/>
      <c r="AK15" s="78"/>
      <c r="AL15" s="79">
        <f t="shared" si="6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112"/>
      <c r="AE16" s="78"/>
      <c r="AF16" s="78"/>
      <c r="AG16" s="78"/>
      <c r="AH16" s="78"/>
      <c r="AI16" s="78"/>
      <c r="AJ16" s="78"/>
      <c r="AK16" s="78"/>
      <c r="AL16" s="79">
        <f t="shared" si="6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112"/>
      <c r="AE17" s="78"/>
      <c r="AF17" s="78"/>
      <c r="AG17" s="78"/>
      <c r="AH17" s="78"/>
      <c r="AI17" s="78"/>
      <c r="AJ17" s="78"/>
      <c r="AK17" s="78"/>
      <c r="AL17" s="79">
        <f t="shared" si="6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112"/>
      <c r="AE18" s="78"/>
      <c r="AF18" s="78"/>
      <c r="AG18" s="78"/>
      <c r="AH18" s="78"/>
      <c r="AI18" s="78"/>
      <c r="AJ18" s="78"/>
      <c r="AK18" s="78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112"/>
      <c r="AE19" s="78"/>
      <c r="AF19" s="78"/>
      <c r="AG19" s="78"/>
      <c r="AH19" s="78"/>
      <c r="AI19" s="78"/>
      <c r="AJ19" s="78"/>
      <c r="AK19" s="78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112"/>
      <c r="AE20" s="78"/>
      <c r="AF20" s="78"/>
      <c r="AG20" s="78"/>
      <c r="AH20" s="78"/>
      <c r="AI20" s="78"/>
      <c r="AJ20" s="78"/>
      <c r="AK20" s="78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112"/>
      <c r="AE21" s="78"/>
      <c r="AF21" s="78"/>
      <c r="AG21" s="78"/>
      <c r="AH21" s="78"/>
      <c r="AI21" s="78"/>
      <c r="AJ21" s="78"/>
      <c r="AK21" s="78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112"/>
      <c r="AE22" s="78"/>
      <c r="AF22" s="78"/>
      <c r="AG22" s="78"/>
      <c r="AH22" s="78"/>
      <c r="AI22" s="78"/>
      <c r="AJ22" s="78"/>
      <c r="AK22" s="78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112"/>
      <c r="AE23" s="78"/>
      <c r="AF23" s="78"/>
      <c r="AG23" s="78"/>
      <c r="AH23" s="78"/>
      <c r="AI23" s="78"/>
      <c r="AJ23" s="78"/>
      <c r="AK23" s="78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112"/>
      <c r="AE24" s="78"/>
      <c r="AF24" s="78"/>
      <c r="AG24" s="78"/>
      <c r="AH24" s="78"/>
      <c r="AI24" s="78"/>
      <c r="AJ24" s="78"/>
      <c r="AK24" s="78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112"/>
      <c r="AE25" s="78"/>
      <c r="AF25" s="78"/>
      <c r="AG25" s="78"/>
      <c r="AH25" s="78"/>
      <c r="AI25" s="78"/>
      <c r="AJ25" s="78"/>
      <c r="AK25" s="78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112"/>
      <c r="AE26" s="78"/>
      <c r="AF26" s="78"/>
      <c r="AG26" s="78"/>
      <c r="AH26" s="78"/>
      <c r="AI26" s="78"/>
      <c r="AJ26" s="78"/>
      <c r="AK26" s="78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112"/>
      <c r="AE27" s="77"/>
      <c r="AF27" s="77"/>
      <c r="AG27" s="77"/>
      <c r="AH27" s="77"/>
      <c r="AI27" s="77"/>
      <c r="AJ27" s="77"/>
      <c r="AK27" s="78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112"/>
      <c r="AE28" s="77"/>
      <c r="AF28" s="77"/>
      <c r="AG28" s="77"/>
      <c r="AH28" s="77"/>
      <c r="AI28" s="77"/>
      <c r="AJ28" s="77"/>
      <c r="AK28" s="78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112"/>
      <c r="AE29" s="77"/>
      <c r="AF29" s="77"/>
      <c r="AG29" s="77"/>
      <c r="AH29" s="77"/>
      <c r="AI29" s="77"/>
      <c r="AJ29" s="77"/>
      <c r="AK29" s="78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112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112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82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0</v>
      </c>
      <c r="AA32" s="82">
        <f t="shared" si="8"/>
        <v>0</v>
      </c>
      <c r="AB32" s="82">
        <f t="shared" si="8"/>
        <v>0</v>
      </c>
      <c r="AC32" s="82">
        <f t="shared" si="8"/>
        <v>0</v>
      </c>
      <c r="AD32" s="82">
        <f t="shared" si="8"/>
        <v>0</v>
      </c>
      <c r="AE32" s="82">
        <f t="shared" si="8"/>
        <v>0</v>
      </c>
      <c r="AF32" s="82">
        <f t="shared" si="8"/>
        <v>0</v>
      </c>
      <c r="AG32" s="82">
        <f t="shared" si="8"/>
        <v>0</v>
      </c>
      <c r="AH32" s="82">
        <f t="shared" si="8"/>
        <v>0</v>
      </c>
      <c r="AI32" s="82">
        <f t="shared" si="8"/>
        <v>0</v>
      </c>
      <c r="AJ32" s="82">
        <f t="shared" si="8"/>
        <v>0</v>
      </c>
      <c r="AK32" s="82">
        <f t="shared" si="8"/>
        <v>0</v>
      </c>
      <c r="AL32" s="83">
        <f t="shared" si="8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 t="str">
        <f t="shared" si="9"/>
        <v/>
      </c>
      <c r="AA36" s="82" t="str">
        <f t="shared" si="9"/>
        <v/>
      </c>
      <c r="AB36" s="82" t="str">
        <f t="shared" si="9"/>
        <v/>
      </c>
      <c r="AC36" s="82" t="str">
        <f t="shared" si="9"/>
        <v/>
      </c>
      <c r="AD36" s="82" t="str">
        <f t="shared" si="9"/>
        <v/>
      </c>
      <c r="AE36" s="82" t="str">
        <f t="shared" si="9"/>
        <v/>
      </c>
      <c r="AF36" s="82" t="str">
        <f t="shared" si="9"/>
        <v/>
      </c>
      <c r="AG36" s="82" t="str">
        <f t="shared" si="9"/>
        <v/>
      </c>
      <c r="AH36" s="82" t="str">
        <f t="shared" si="9"/>
        <v/>
      </c>
      <c r="AI36" s="82" t="str">
        <f t="shared" si="9"/>
        <v/>
      </c>
      <c r="AJ36" s="82" t="str">
        <f t="shared" si="9"/>
        <v/>
      </c>
      <c r="AK36" s="82" t="str">
        <f t="shared" si="9"/>
        <v/>
      </c>
      <c r="AL36" s="82" t="str">
        <f t="shared" si="9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36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46235</v>
      </c>
      <c r="L4" s="30"/>
      <c r="M4" s="30"/>
      <c r="N4" s="50" t="s">
        <v>148</v>
      </c>
      <c r="O4" s="30"/>
      <c r="P4" s="49">
        <f>EOMONTH(K4,0)</f>
        <v>46265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S</v>
      </c>
      <c r="H10" s="64" t="str">
        <f t="shared" si="3"/>
        <v>D</v>
      </c>
      <c r="I10" s="64" t="str">
        <f t="shared" si="3"/>
        <v>L</v>
      </c>
      <c r="J10" s="64" t="str">
        <f t="shared" si="3"/>
        <v>M</v>
      </c>
      <c r="K10" s="64" t="str">
        <f t="shared" si="3"/>
        <v>M</v>
      </c>
      <c r="L10" s="64" t="str">
        <f t="shared" si="3"/>
        <v>J</v>
      </c>
      <c r="M10" s="64" t="str">
        <f t="shared" si="3"/>
        <v>V</v>
      </c>
      <c r="N10" s="64" t="str">
        <f t="shared" si="3"/>
        <v>S</v>
      </c>
      <c r="O10" s="64" t="str">
        <f t="shared" si="3"/>
        <v>D</v>
      </c>
      <c r="P10" s="64" t="str">
        <f t="shared" si="3"/>
        <v>L</v>
      </c>
      <c r="Q10" s="64" t="str">
        <f t="shared" si="3"/>
        <v>M</v>
      </c>
      <c r="R10" s="64" t="str">
        <f t="shared" si="3"/>
        <v>M</v>
      </c>
      <c r="S10" s="64" t="str">
        <f t="shared" si="3"/>
        <v>J</v>
      </c>
      <c r="T10" s="64" t="str">
        <f t="shared" si="3"/>
        <v>V</v>
      </c>
      <c r="U10" s="64" t="str">
        <f t="shared" si="3"/>
        <v>S</v>
      </c>
      <c r="V10" s="64" t="str">
        <f t="shared" si="3"/>
        <v>D</v>
      </c>
      <c r="W10" s="64" t="str">
        <f t="shared" si="3"/>
        <v>L</v>
      </c>
      <c r="X10" s="64" t="str">
        <f t="shared" si="3"/>
        <v>M</v>
      </c>
      <c r="Y10" s="64" t="str">
        <f t="shared" si="3"/>
        <v>M</v>
      </c>
      <c r="Z10" s="64" t="str">
        <f t="shared" si="3"/>
        <v>J</v>
      </c>
      <c r="AA10" s="64" t="str">
        <f t="shared" si="3"/>
        <v>V</v>
      </c>
      <c r="AB10" s="64" t="str">
        <f t="shared" si="3"/>
        <v>S</v>
      </c>
      <c r="AC10" s="64" t="str">
        <f t="shared" si="3"/>
        <v>D</v>
      </c>
      <c r="AD10" s="64" t="str">
        <f t="shared" si="3"/>
        <v>L</v>
      </c>
      <c r="AE10" s="64" t="str">
        <f t="shared" si="3"/>
        <v>M</v>
      </c>
      <c r="AF10" s="64" t="str">
        <f t="shared" si="3"/>
        <v>M</v>
      </c>
      <c r="AG10" s="64" t="str">
        <f t="shared" si="3"/>
        <v>J</v>
      </c>
      <c r="AH10" s="64" t="str">
        <f t="shared" si="3"/>
        <v>V</v>
      </c>
      <c r="AI10" s="64" t="str">
        <f>IF(AI11=29,MID("LMMJVSDL",WEEKDAY($K$4+AI$9-2,1),1),"X")</f>
        <v>S</v>
      </c>
      <c r="AJ10" s="64" t="str">
        <f>IF(AJ11=30,MID("LMMJVSDL",WEEKDAY($K$4+AJ$9-2,1),1),"X")</f>
        <v>D</v>
      </c>
      <c r="AK10" s="64" t="str">
        <f>IF(AK11=31,MID("LMMJVSDL",WEEKDAY($K$4+AK$9-2,1),1),"X")</f>
        <v>L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6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>
        <f t="shared" si="6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6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9">
        <f t="shared" si="6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>
        <f t="shared" si="6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9">
        <f t="shared" si="6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8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8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82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0</v>
      </c>
      <c r="AA32" s="82">
        <f t="shared" si="8"/>
        <v>0</v>
      </c>
      <c r="AB32" s="82">
        <f t="shared" si="8"/>
        <v>0</v>
      </c>
      <c r="AC32" s="82">
        <f t="shared" si="8"/>
        <v>0</v>
      </c>
      <c r="AD32" s="82">
        <f t="shared" si="8"/>
        <v>0</v>
      </c>
      <c r="AE32" s="82">
        <f t="shared" si="8"/>
        <v>0</v>
      </c>
      <c r="AF32" s="82">
        <f t="shared" si="8"/>
        <v>0</v>
      </c>
      <c r="AG32" s="82">
        <f t="shared" si="8"/>
        <v>0</v>
      </c>
      <c r="AH32" s="82">
        <f t="shared" si="8"/>
        <v>0</v>
      </c>
      <c r="AI32" s="82">
        <f t="shared" si="8"/>
        <v>0</v>
      </c>
      <c r="AJ32" s="82">
        <f t="shared" si="8"/>
        <v>0</v>
      </c>
      <c r="AK32" s="82">
        <f t="shared" si="8"/>
        <v>0</v>
      </c>
      <c r="AL32" s="83">
        <f t="shared" si="8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 t="str">
        <f t="shared" si="9"/>
        <v/>
      </c>
      <c r="AA36" s="82" t="str">
        <f t="shared" si="9"/>
        <v/>
      </c>
      <c r="AB36" s="82" t="str">
        <f t="shared" si="9"/>
        <v/>
      </c>
      <c r="AC36" s="82" t="str">
        <f t="shared" si="9"/>
        <v/>
      </c>
      <c r="AD36" s="82" t="str">
        <f t="shared" si="9"/>
        <v/>
      </c>
      <c r="AE36" s="82" t="str">
        <f t="shared" si="9"/>
        <v/>
      </c>
      <c r="AF36" s="82" t="str">
        <f t="shared" si="9"/>
        <v/>
      </c>
      <c r="AG36" s="82" t="str">
        <f t="shared" si="9"/>
        <v/>
      </c>
      <c r="AH36" s="82" t="str">
        <f t="shared" si="9"/>
        <v/>
      </c>
      <c r="AI36" s="82" t="str">
        <f t="shared" si="9"/>
        <v/>
      </c>
      <c r="AJ36" s="82" t="str">
        <f t="shared" si="9"/>
        <v/>
      </c>
      <c r="AK36" s="82" t="str">
        <f t="shared" si="9"/>
        <v/>
      </c>
      <c r="AL36" s="82" t="str">
        <f t="shared" si="9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40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46266</v>
      </c>
      <c r="L4" s="30"/>
      <c r="M4" s="30"/>
      <c r="N4" s="50" t="s">
        <v>148</v>
      </c>
      <c r="O4" s="30"/>
      <c r="P4" s="49">
        <f>EOMONTH(K4,0)</f>
        <v>46295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M</v>
      </c>
      <c r="H10" s="64" t="str">
        <f t="shared" si="3"/>
        <v>M</v>
      </c>
      <c r="I10" s="64" t="str">
        <f t="shared" si="3"/>
        <v>J</v>
      </c>
      <c r="J10" s="64" t="str">
        <f t="shared" si="3"/>
        <v>V</v>
      </c>
      <c r="K10" s="64" t="str">
        <f t="shared" si="3"/>
        <v>S</v>
      </c>
      <c r="L10" s="64" t="str">
        <f t="shared" si="3"/>
        <v>D</v>
      </c>
      <c r="M10" s="64" t="str">
        <f t="shared" si="3"/>
        <v>L</v>
      </c>
      <c r="N10" s="64" t="str">
        <f t="shared" si="3"/>
        <v>M</v>
      </c>
      <c r="O10" s="64" t="str">
        <f t="shared" si="3"/>
        <v>M</v>
      </c>
      <c r="P10" s="64" t="str">
        <f t="shared" si="3"/>
        <v>J</v>
      </c>
      <c r="Q10" s="64" t="str">
        <f t="shared" si="3"/>
        <v>V</v>
      </c>
      <c r="R10" s="64" t="str">
        <f t="shared" si="3"/>
        <v>S</v>
      </c>
      <c r="S10" s="64" t="str">
        <f t="shared" si="3"/>
        <v>D</v>
      </c>
      <c r="T10" s="64" t="str">
        <f t="shared" si="3"/>
        <v>L</v>
      </c>
      <c r="U10" s="64" t="str">
        <f t="shared" si="3"/>
        <v>M</v>
      </c>
      <c r="V10" s="64" t="str">
        <f t="shared" si="3"/>
        <v>M</v>
      </c>
      <c r="W10" s="64" t="str">
        <f t="shared" si="3"/>
        <v>J</v>
      </c>
      <c r="X10" s="64" t="str">
        <f t="shared" si="3"/>
        <v>V</v>
      </c>
      <c r="Y10" s="64" t="str">
        <f t="shared" si="3"/>
        <v>S</v>
      </c>
      <c r="Z10" s="64" t="str">
        <f t="shared" si="3"/>
        <v>D</v>
      </c>
      <c r="AA10" s="64" t="str">
        <f t="shared" si="3"/>
        <v>L</v>
      </c>
      <c r="AB10" s="64" t="str">
        <f t="shared" si="3"/>
        <v>M</v>
      </c>
      <c r="AC10" s="64" t="str">
        <f t="shared" si="3"/>
        <v>M</v>
      </c>
      <c r="AD10" s="64" t="str">
        <f t="shared" si="3"/>
        <v>J</v>
      </c>
      <c r="AE10" s="64" t="str">
        <f t="shared" si="3"/>
        <v>V</v>
      </c>
      <c r="AF10" s="64" t="str">
        <f t="shared" si="3"/>
        <v>S</v>
      </c>
      <c r="AG10" s="64" t="str">
        <f t="shared" si="3"/>
        <v>D</v>
      </c>
      <c r="AH10" s="64" t="str">
        <f t="shared" si="3"/>
        <v>L</v>
      </c>
      <c r="AI10" s="64" t="str">
        <f>IF(AI11=29,MID("LMMJVSDL",WEEKDAY($K$4+AI$9-2,1),1),"X")</f>
        <v>M</v>
      </c>
      <c r="AJ10" s="64" t="str">
        <f>IF(AJ11=30,MID("LMMJVSDL",WEEKDAY($K$4+AJ$9-2,1),1),"X")</f>
        <v>M</v>
      </c>
      <c r="AK10" s="64" t="str">
        <f>IF(AK11=31,MID("LMMJVSDL",WEEKDAY($K$4+AK$9-2,1),1),"X")</f>
        <v>J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115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6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115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>
        <f t="shared" si="6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115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9">
        <f t="shared" si="6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115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9">
        <f t="shared" si="6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115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>
        <f t="shared" si="6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115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9">
        <f t="shared" si="6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115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115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115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115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115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115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115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115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115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115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8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115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8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115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8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115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115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82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0</v>
      </c>
      <c r="AA32" s="82">
        <f t="shared" si="8"/>
        <v>0</v>
      </c>
      <c r="AB32" s="82">
        <f t="shared" si="8"/>
        <v>0</v>
      </c>
      <c r="AC32" s="82">
        <f t="shared" si="8"/>
        <v>0</v>
      </c>
      <c r="AD32" s="82">
        <f t="shared" si="8"/>
        <v>0</v>
      </c>
      <c r="AE32" s="82">
        <f t="shared" si="8"/>
        <v>0</v>
      </c>
      <c r="AF32" s="82">
        <f t="shared" si="8"/>
        <v>0</v>
      </c>
      <c r="AG32" s="82">
        <f t="shared" si="8"/>
        <v>0</v>
      </c>
      <c r="AH32" s="82">
        <f t="shared" si="8"/>
        <v>0</v>
      </c>
      <c r="AI32" s="82">
        <f t="shared" si="8"/>
        <v>0</v>
      </c>
      <c r="AJ32" s="82">
        <f t="shared" si="8"/>
        <v>0</v>
      </c>
      <c r="AK32" s="82">
        <f t="shared" si="8"/>
        <v>0</v>
      </c>
      <c r="AL32" s="83">
        <f t="shared" si="8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 t="str">
        <f t="shared" si="9"/>
        <v/>
      </c>
      <c r="AA36" s="82" t="str">
        <f t="shared" si="9"/>
        <v/>
      </c>
      <c r="AB36" s="82" t="str">
        <f t="shared" si="9"/>
        <v/>
      </c>
      <c r="AC36" s="82" t="str">
        <f t="shared" si="9"/>
        <v/>
      </c>
      <c r="AD36" s="82" t="str">
        <f t="shared" si="9"/>
        <v/>
      </c>
      <c r="AE36" s="82" t="str">
        <f t="shared" si="9"/>
        <v/>
      </c>
      <c r="AF36" s="82" t="str">
        <f t="shared" si="9"/>
        <v/>
      </c>
      <c r="AG36" s="82" t="str">
        <f t="shared" si="9"/>
        <v/>
      </c>
      <c r="AH36" s="82" t="str">
        <f t="shared" si="9"/>
        <v/>
      </c>
      <c r="AI36" s="82" t="str">
        <f t="shared" si="9"/>
        <v/>
      </c>
      <c r="AJ36" s="82" t="str">
        <f t="shared" si="9"/>
        <v/>
      </c>
      <c r="AK36" s="82" t="str">
        <f t="shared" si="9"/>
        <v/>
      </c>
      <c r="AL36" s="82" t="str">
        <f t="shared" si="9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44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46296</v>
      </c>
      <c r="L4" s="30"/>
      <c r="M4" s="30"/>
      <c r="N4" s="50" t="s">
        <v>148</v>
      </c>
      <c r="O4" s="30"/>
      <c r="P4" s="49">
        <f>EOMONTH(K4,0)</f>
        <v>46326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J</v>
      </c>
      <c r="H10" s="64" t="str">
        <f t="shared" si="3"/>
        <v>V</v>
      </c>
      <c r="I10" s="64" t="str">
        <f t="shared" si="3"/>
        <v>S</v>
      </c>
      <c r="J10" s="64" t="str">
        <f t="shared" si="3"/>
        <v>D</v>
      </c>
      <c r="K10" s="64" t="str">
        <f t="shared" si="3"/>
        <v>L</v>
      </c>
      <c r="L10" s="64" t="str">
        <f t="shared" si="3"/>
        <v>M</v>
      </c>
      <c r="M10" s="64" t="str">
        <f t="shared" si="3"/>
        <v>M</v>
      </c>
      <c r="N10" s="64" t="str">
        <f t="shared" si="3"/>
        <v>J</v>
      </c>
      <c r="O10" s="64" t="str">
        <f t="shared" si="3"/>
        <v>V</v>
      </c>
      <c r="P10" s="64" t="str">
        <f t="shared" si="3"/>
        <v>S</v>
      </c>
      <c r="Q10" s="64" t="str">
        <f t="shared" si="3"/>
        <v>D</v>
      </c>
      <c r="R10" s="64" t="str">
        <f t="shared" si="3"/>
        <v>L</v>
      </c>
      <c r="S10" s="64" t="str">
        <f t="shared" si="3"/>
        <v>M</v>
      </c>
      <c r="T10" s="64" t="str">
        <f t="shared" si="3"/>
        <v>M</v>
      </c>
      <c r="U10" s="64" t="str">
        <f t="shared" si="3"/>
        <v>J</v>
      </c>
      <c r="V10" s="64" t="str">
        <f t="shared" si="3"/>
        <v>V</v>
      </c>
      <c r="W10" s="64" t="str">
        <f t="shared" si="3"/>
        <v>S</v>
      </c>
      <c r="X10" s="64" t="str">
        <f t="shared" si="3"/>
        <v>D</v>
      </c>
      <c r="Y10" s="64" t="str">
        <f t="shared" si="3"/>
        <v>L</v>
      </c>
      <c r="Z10" s="64" t="str">
        <f t="shared" si="3"/>
        <v>M</v>
      </c>
      <c r="AA10" s="64" t="str">
        <f t="shared" si="3"/>
        <v>M</v>
      </c>
      <c r="AB10" s="64" t="str">
        <f t="shared" si="3"/>
        <v>J</v>
      </c>
      <c r="AC10" s="64" t="str">
        <f t="shared" si="3"/>
        <v>V</v>
      </c>
      <c r="AD10" s="64" t="str">
        <f t="shared" si="3"/>
        <v>S</v>
      </c>
      <c r="AE10" s="64" t="str">
        <f t="shared" si="3"/>
        <v>D</v>
      </c>
      <c r="AF10" s="64" t="str">
        <f t="shared" si="3"/>
        <v>L</v>
      </c>
      <c r="AG10" s="64" t="str">
        <f t="shared" si="3"/>
        <v>M</v>
      </c>
      <c r="AH10" s="64" t="str">
        <f t="shared" si="3"/>
        <v>M</v>
      </c>
      <c r="AI10" s="64" t="str">
        <f>IF(AI11=29,MID("LMMJVSDL",WEEKDAY($K$4+AI$9-2,1),1),"X")</f>
        <v>J</v>
      </c>
      <c r="AJ10" s="64" t="str">
        <f>IF(AJ11=30,MID("LMMJVSDL",WEEKDAY($K$4+AJ$9-2,1),1),"X")</f>
        <v>V</v>
      </c>
      <c r="AK10" s="64" t="str">
        <f>IF(AK11=31,MID("LMMJVSDL",WEEKDAY($K$4+AK$9-2,1),1),"X")</f>
        <v>S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112"/>
      <c r="S12" s="113"/>
      <c r="T12" s="113"/>
      <c r="U12" s="113"/>
      <c r="V12" s="113"/>
      <c r="W12" s="114"/>
      <c r="X12" s="114"/>
      <c r="Y12" s="113"/>
      <c r="Z12" s="113"/>
      <c r="AA12" s="113"/>
      <c r="AB12" s="113"/>
      <c r="AC12" s="113"/>
      <c r="AD12" s="114"/>
      <c r="AE12" s="114"/>
      <c r="AF12" s="115"/>
      <c r="AG12" s="78"/>
      <c r="AH12" s="78"/>
      <c r="AI12" s="78"/>
      <c r="AJ12" s="78"/>
      <c r="AK12" s="78"/>
      <c r="AL12" s="79">
        <f t="shared" ref="AL12:AL29" si="6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112"/>
      <c r="S13" s="113"/>
      <c r="T13" s="113"/>
      <c r="U13" s="113"/>
      <c r="V13" s="113"/>
      <c r="W13" s="114"/>
      <c r="X13" s="114"/>
      <c r="Y13" s="113"/>
      <c r="Z13" s="113"/>
      <c r="AA13" s="113"/>
      <c r="AB13" s="113"/>
      <c r="AC13" s="113"/>
      <c r="AD13" s="114"/>
      <c r="AE13" s="114"/>
      <c r="AF13" s="115"/>
      <c r="AG13" s="78"/>
      <c r="AH13" s="78"/>
      <c r="AI13" s="78"/>
      <c r="AJ13" s="78"/>
      <c r="AK13" s="78"/>
      <c r="AL13" s="79">
        <f t="shared" si="6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112"/>
      <c r="S14" s="113"/>
      <c r="T14" s="113"/>
      <c r="U14" s="113"/>
      <c r="V14" s="113"/>
      <c r="W14" s="114"/>
      <c r="X14" s="114"/>
      <c r="Y14" s="113"/>
      <c r="Z14" s="113"/>
      <c r="AA14" s="113"/>
      <c r="AB14" s="113"/>
      <c r="AC14" s="113"/>
      <c r="AD14" s="114"/>
      <c r="AE14" s="114"/>
      <c r="AF14" s="115"/>
      <c r="AG14" s="78"/>
      <c r="AH14" s="78"/>
      <c r="AI14" s="78"/>
      <c r="AJ14" s="78"/>
      <c r="AK14" s="78"/>
      <c r="AL14" s="79">
        <f t="shared" si="6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112"/>
      <c r="S15" s="113"/>
      <c r="T15" s="113"/>
      <c r="U15" s="113"/>
      <c r="V15" s="113"/>
      <c r="W15" s="114"/>
      <c r="X15" s="114"/>
      <c r="Y15" s="113"/>
      <c r="Z15" s="113"/>
      <c r="AA15" s="113"/>
      <c r="AB15" s="113"/>
      <c r="AC15" s="113"/>
      <c r="AD15" s="114"/>
      <c r="AE15" s="114"/>
      <c r="AF15" s="115"/>
      <c r="AG15" s="78"/>
      <c r="AH15" s="78"/>
      <c r="AI15" s="78"/>
      <c r="AJ15" s="78"/>
      <c r="AK15" s="78"/>
      <c r="AL15" s="79">
        <f t="shared" si="6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112"/>
      <c r="S16" s="113"/>
      <c r="T16" s="113"/>
      <c r="U16" s="113"/>
      <c r="V16" s="113"/>
      <c r="W16" s="114"/>
      <c r="X16" s="114"/>
      <c r="Y16" s="113"/>
      <c r="Z16" s="113"/>
      <c r="AA16" s="113"/>
      <c r="AB16" s="113"/>
      <c r="AC16" s="113"/>
      <c r="AD16" s="114"/>
      <c r="AE16" s="114"/>
      <c r="AF16" s="115"/>
      <c r="AG16" s="78"/>
      <c r="AH16" s="78"/>
      <c r="AI16" s="78"/>
      <c r="AJ16" s="78"/>
      <c r="AK16" s="78"/>
      <c r="AL16" s="79">
        <f t="shared" si="6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112"/>
      <c r="S17" s="113"/>
      <c r="T17" s="113"/>
      <c r="U17" s="113"/>
      <c r="V17" s="113"/>
      <c r="W17" s="114"/>
      <c r="X17" s="114"/>
      <c r="Y17" s="113"/>
      <c r="Z17" s="113"/>
      <c r="AA17" s="113"/>
      <c r="AB17" s="113"/>
      <c r="AC17" s="113"/>
      <c r="AD17" s="114"/>
      <c r="AE17" s="114"/>
      <c r="AF17" s="115"/>
      <c r="AG17" s="78"/>
      <c r="AH17" s="78"/>
      <c r="AI17" s="78"/>
      <c r="AJ17" s="78"/>
      <c r="AK17" s="78"/>
      <c r="AL17" s="79">
        <f t="shared" si="6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112"/>
      <c r="S18" s="113"/>
      <c r="T18" s="113"/>
      <c r="U18" s="113"/>
      <c r="V18" s="113"/>
      <c r="W18" s="114"/>
      <c r="X18" s="114"/>
      <c r="Y18" s="113"/>
      <c r="Z18" s="113"/>
      <c r="AA18" s="113"/>
      <c r="AB18" s="113"/>
      <c r="AC18" s="113"/>
      <c r="AD18" s="114"/>
      <c r="AE18" s="114"/>
      <c r="AF18" s="115"/>
      <c r="AG18" s="78"/>
      <c r="AH18" s="78"/>
      <c r="AI18" s="78"/>
      <c r="AJ18" s="78"/>
      <c r="AK18" s="78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112"/>
      <c r="S19" s="113"/>
      <c r="T19" s="113"/>
      <c r="U19" s="113"/>
      <c r="V19" s="113"/>
      <c r="W19" s="114"/>
      <c r="X19" s="114"/>
      <c r="Y19" s="113"/>
      <c r="Z19" s="113"/>
      <c r="AA19" s="113"/>
      <c r="AB19" s="113"/>
      <c r="AC19" s="113"/>
      <c r="AD19" s="114"/>
      <c r="AE19" s="114"/>
      <c r="AF19" s="115"/>
      <c r="AG19" s="78"/>
      <c r="AH19" s="78"/>
      <c r="AI19" s="78"/>
      <c r="AJ19" s="78"/>
      <c r="AK19" s="78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112"/>
      <c r="S20" s="113"/>
      <c r="T20" s="113"/>
      <c r="U20" s="113"/>
      <c r="V20" s="113"/>
      <c r="W20" s="114"/>
      <c r="X20" s="114"/>
      <c r="Y20" s="113"/>
      <c r="Z20" s="113"/>
      <c r="AA20" s="113"/>
      <c r="AB20" s="113"/>
      <c r="AC20" s="113"/>
      <c r="AD20" s="114"/>
      <c r="AE20" s="114"/>
      <c r="AF20" s="115"/>
      <c r="AG20" s="78"/>
      <c r="AH20" s="78"/>
      <c r="AI20" s="78"/>
      <c r="AJ20" s="78"/>
      <c r="AK20" s="78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112"/>
      <c r="S21" s="113"/>
      <c r="T21" s="113"/>
      <c r="U21" s="113"/>
      <c r="V21" s="113"/>
      <c r="W21" s="114"/>
      <c r="X21" s="114"/>
      <c r="Y21" s="113"/>
      <c r="Z21" s="113"/>
      <c r="AA21" s="113"/>
      <c r="AB21" s="113"/>
      <c r="AC21" s="113"/>
      <c r="AD21" s="114"/>
      <c r="AE21" s="114"/>
      <c r="AF21" s="115"/>
      <c r="AG21" s="78"/>
      <c r="AH21" s="78"/>
      <c r="AI21" s="78"/>
      <c r="AJ21" s="78"/>
      <c r="AK21" s="78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12"/>
      <c r="S22" s="113"/>
      <c r="T22" s="113"/>
      <c r="U22" s="113"/>
      <c r="V22" s="113"/>
      <c r="W22" s="114"/>
      <c r="X22" s="114"/>
      <c r="Y22" s="113"/>
      <c r="Z22" s="113"/>
      <c r="AA22" s="113"/>
      <c r="AB22" s="113"/>
      <c r="AC22" s="113"/>
      <c r="AD22" s="114"/>
      <c r="AE22" s="114"/>
      <c r="AF22" s="115"/>
      <c r="AG22" s="78"/>
      <c r="AH22" s="78"/>
      <c r="AI22" s="78"/>
      <c r="AJ22" s="78"/>
      <c r="AK22" s="78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112"/>
      <c r="S23" s="113"/>
      <c r="T23" s="113"/>
      <c r="U23" s="113"/>
      <c r="V23" s="113"/>
      <c r="W23" s="114"/>
      <c r="X23" s="114"/>
      <c r="Y23" s="113"/>
      <c r="Z23" s="113"/>
      <c r="AA23" s="113"/>
      <c r="AB23" s="113"/>
      <c r="AC23" s="113"/>
      <c r="AD23" s="114"/>
      <c r="AE23" s="114"/>
      <c r="AF23" s="115"/>
      <c r="AG23" s="78"/>
      <c r="AH23" s="78"/>
      <c r="AI23" s="78"/>
      <c r="AJ23" s="78"/>
      <c r="AK23" s="78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112"/>
      <c r="S24" s="113"/>
      <c r="T24" s="113"/>
      <c r="U24" s="113"/>
      <c r="V24" s="113"/>
      <c r="W24" s="114"/>
      <c r="X24" s="114"/>
      <c r="Y24" s="113"/>
      <c r="Z24" s="113"/>
      <c r="AA24" s="113"/>
      <c r="AB24" s="113"/>
      <c r="AC24" s="113"/>
      <c r="AD24" s="114"/>
      <c r="AE24" s="114"/>
      <c r="AF24" s="115"/>
      <c r="AG24" s="78"/>
      <c r="AH24" s="78"/>
      <c r="AI24" s="78"/>
      <c r="AJ24" s="78"/>
      <c r="AK24" s="78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112"/>
      <c r="S25" s="113"/>
      <c r="T25" s="113"/>
      <c r="U25" s="113"/>
      <c r="V25" s="113"/>
      <c r="W25" s="114"/>
      <c r="X25" s="114"/>
      <c r="Y25" s="113"/>
      <c r="Z25" s="113"/>
      <c r="AA25" s="113"/>
      <c r="AB25" s="113"/>
      <c r="AC25" s="113"/>
      <c r="AD25" s="114"/>
      <c r="AE25" s="114"/>
      <c r="AF25" s="115"/>
      <c r="AG25" s="78"/>
      <c r="AH25" s="78"/>
      <c r="AI25" s="78"/>
      <c r="AJ25" s="78"/>
      <c r="AK25" s="78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112"/>
      <c r="S26" s="113"/>
      <c r="T26" s="113"/>
      <c r="U26" s="113"/>
      <c r="V26" s="113"/>
      <c r="W26" s="114"/>
      <c r="X26" s="114"/>
      <c r="Y26" s="113"/>
      <c r="Z26" s="113"/>
      <c r="AA26" s="113"/>
      <c r="AB26" s="113"/>
      <c r="AC26" s="113"/>
      <c r="AD26" s="114"/>
      <c r="AE26" s="114"/>
      <c r="AF26" s="115"/>
      <c r="AG26" s="78"/>
      <c r="AH26" s="78"/>
      <c r="AI26" s="78"/>
      <c r="AJ26" s="78"/>
      <c r="AK26" s="78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112"/>
      <c r="S27" s="113"/>
      <c r="T27" s="113"/>
      <c r="U27" s="113"/>
      <c r="V27" s="113"/>
      <c r="W27" s="114"/>
      <c r="X27" s="114"/>
      <c r="Y27" s="113"/>
      <c r="Z27" s="113"/>
      <c r="AA27" s="113"/>
      <c r="AB27" s="113"/>
      <c r="AC27" s="113"/>
      <c r="AD27" s="114"/>
      <c r="AE27" s="114"/>
      <c r="AF27" s="115"/>
      <c r="AG27" s="77"/>
      <c r="AH27" s="77"/>
      <c r="AI27" s="77"/>
      <c r="AJ27" s="77"/>
      <c r="AK27" s="78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112"/>
      <c r="S28" s="113"/>
      <c r="T28" s="113"/>
      <c r="U28" s="113"/>
      <c r="V28" s="113"/>
      <c r="W28" s="114"/>
      <c r="X28" s="114"/>
      <c r="Y28" s="113"/>
      <c r="Z28" s="113"/>
      <c r="AA28" s="113"/>
      <c r="AB28" s="113"/>
      <c r="AC28" s="113"/>
      <c r="AD28" s="114"/>
      <c r="AE28" s="114"/>
      <c r="AF28" s="115"/>
      <c r="AG28" s="77"/>
      <c r="AH28" s="77"/>
      <c r="AI28" s="77"/>
      <c r="AJ28" s="77"/>
      <c r="AK28" s="78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112"/>
      <c r="S29" s="113"/>
      <c r="T29" s="113"/>
      <c r="U29" s="113"/>
      <c r="V29" s="113"/>
      <c r="W29" s="114"/>
      <c r="X29" s="114"/>
      <c r="Y29" s="113"/>
      <c r="Z29" s="113"/>
      <c r="AA29" s="113"/>
      <c r="AB29" s="113"/>
      <c r="AC29" s="113"/>
      <c r="AD29" s="114"/>
      <c r="AE29" s="114"/>
      <c r="AF29" s="115"/>
      <c r="AG29" s="77"/>
      <c r="AH29" s="77"/>
      <c r="AI29" s="77"/>
      <c r="AJ29" s="77"/>
      <c r="AK29" s="78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112"/>
      <c r="S30" s="113"/>
      <c r="T30" s="113"/>
      <c r="U30" s="113"/>
      <c r="V30" s="113"/>
      <c r="W30" s="114"/>
      <c r="X30" s="114"/>
      <c r="Y30" s="113"/>
      <c r="Z30" s="113"/>
      <c r="AA30" s="113"/>
      <c r="AB30" s="113"/>
      <c r="AC30" s="113"/>
      <c r="AD30" s="114"/>
      <c r="AE30" s="114"/>
      <c r="AF30" s="115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112"/>
      <c r="S31" s="113"/>
      <c r="T31" s="113"/>
      <c r="U31" s="113"/>
      <c r="V31" s="113"/>
      <c r="W31" s="114"/>
      <c r="X31" s="114"/>
      <c r="Y31" s="113"/>
      <c r="Z31" s="113"/>
      <c r="AA31" s="113"/>
      <c r="AB31" s="113"/>
      <c r="AC31" s="113"/>
      <c r="AD31" s="114"/>
      <c r="AE31" s="114"/>
      <c r="AF31" s="115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82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0</v>
      </c>
      <c r="AA32" s="82">
        <f t="shared" si="8"/>
        <v>0</v>
      </c>
      <c r="AB32" s="82">
        <f t="shared" si="8"/>
        <v>0</v>
      </c>
      <c r="AC32" s="82">
        <f t="shared" si="8"/>
        <v>0</v>
      </c>
      <c r="AD32" s="82">
        <f t="shared" si="8"/>
        <v>0</v>
      </c>
      <c r="AE32" s="82">
        <f t="shared" si="8"/>
        <v>0</v>
      </c>
      <c r="AF32" s="82">
        <f t="shared" si="8"/>
        <v>0</v>
      </c>
      <c r="AG32" s="82">
        <f t="shared" si="8"/>
        <v>0</v>
      </c>
      <c r="AH32" s="82">
        <f t="shared" si="8"/>
        <v>0</v>
      </c>
      <c r="AI32" s="82">
        <f t="shared" si="8"/>
        <v>0</v>
      </c>
      <c r="AJ32" s="82">
        <f t="shared" si="8"/>
        <v>0</v>
      </c>
      <c r="AK32" s="82">
        <f t="shared" si="8"/>
        <v>0</v>
      </c>
      <c r="AL32" s="83">
        <f t="shared" si="8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 t="str">
        <f t="shared" si="9"/>
        <v/>
      </c>
      <c r="AA36" s="82" t="str">
        <f t="shared" si="9"/>
        <v/>
      </c>
      <c r="AB36" s="82" t="str">
        <f t="shared" si="9"/>
        <v/>
      </c>
      <c r="AC36" s="82" t="str">
        <f t="shared" si="9"/>
        <v/>
      </c>
      <c r="AD36" s="82" t="str">
        <f t="shared" si="9"/>
        <v/>
      </c>
      <c r="AE36" s="82" t="str">
        <f t="shared" si="9"/>
        <v/>
      </c>
      <c r="AF36" s="82" t="str">
        <f t="shared" si="9"/>
        <v/>
      </c>
      <c r="AG36" s="82" t="str">
        <f t="shared" si="9"/>
        <v/>
      </c>
      <c r="AH36" s="82" t="str">
        <f t="shared" si="9"/>
        <v/>
      </c>
      <c r="AI36" s="82" t="str">
        <f t="shared" si="9"/>
        <v/>
      </c>
      <c r="AJ36" s="82" t="str">
        <f t="shared" si="9"/>
        <v/>
      </c>
      <c r="AK36" s="82" t="str">
        <f t="shared" si="9"/>
        <v/>
      </c>
      <c r="AL36" s="82" t="str">
        <f t="shared" si="9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48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46327</v>
      </c>
      <c r="L4" s="30"/>
      <c r="M4" s="30"/>
      <c r="N4" s="50" t="s">
        <v>148</v>
      </c>
      <c r="O4" s="30"/>
      <c r="P4" s="49">
        <f>EOMONTH(K4,0)</f>
        <v>46356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>IF(H2&lt;&gt;"02",+AI9+1,"X")</f>
        <v>30</v>
      </c>
      <c r="AK9" s="58" t="str">
        <f>IF(LOOKUP(H2,#REF!)=31,31,"X")</f>
        <v>#N/A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2">MID("LMMJVSDL",WEEKDAY($K$4+G$9-2,1),1)</f>
        <v>D</v>
      </c>
      <c r="H10" s="64" t="str">
        <f t="shared" si="2"/>
        <v>L</v>
      </c>
      <c r="I10" s="64" t="str">
        <f t="shared" si="2"/>
        <v>M</v>
      </c>
      <c r="J10" s="64" t="str">
        <f t="shared" si="2"/>
        <v>M</v>
      </c>
      <c r="K10" s="64" t="str">
        <f t="shared" si="2"/>
        <v>J</v>
      </c>
      <c r="L10" s="64" t="str">
        <f t="shared" si="2"/>
        <v>V</v>
      </c>
      <c r="M10" s="64" t="str">
        <f t="shared" si="2"/>
        <v>S</v>
      </c>
      <c r="N10" s="64" t="str">
        <f t="shared" si="2"/>
        <v>D</v>
      </c>
      <c r="O10" s="64" t="str">
        <f t="shared" si="2"/>
        <v>L</v>
      </c>
      <c r="P10" s="64" t="str">
        <f t="shared" si="2"/>
        <v>M</v>
      </c>
      <c r="Q10" s="64" t="str">
        <f t="shared" si="2"/>
        <v>M</v>
      </c>
      <c r="R10" s="64" t="str">
        <f t="shared" si="2"/>
        <v>J</v>
      </c>
      <c r="S10" s="64" t="str">
        <f t="shared" si="2"/>
        <v>V</v>
      </c>
      <c r="T10" s="64" t="str">
        <f t="shared" si="2"/>
        <v>S</v>
      </c>
      <c r="U10" s="64" t="str">
        <f t="shared" si="2"/>
        <v>D</v>
      </c>
      <c r="V10" s="64" t="str">
        <f t="shared" si="2"/>
        <v>L</v>
      </c>
      <c r="W10" s="64" t="str">
        <f t="shared" si="2"/>
        <v>M</v>
      </c>
      <c r="X10" s="64" t="str">
        <f t="shared" si="2"/>
        <v>M</v>
      </c>
      <c r="Y10" s="64" t="str">
        <f t="shared" si="2"/>
        <v>J</v>
      </c>
      <c r="Z10" s="64" t="str">
        <f t="shared" si="2"/>
        <v>V</v>
      </c>
      <c r="AA10" s="64" t="str">
        <f t="shared" si="2"/>
        <v>S</v>
      </c>
      <c r="AB10" s="64" t="str">
        <f t="shared" si="2"/>
        <v>D</v>
      </c>
      <c r="AC10" s="64" t="str">
        <f t="shared" si="2"/>
        <v>L</v>
      </c>
      <c r="AD10" s="64" t="str">
        <f t="shared" si="2"/>
        <v>M</v>
      </c>
      <c r="AE10" s="64" t="str">
        <f t="shared" si="2"/>
        <v>M</v>
      </c>
      <c r="AF10" s="64" t="str">
        <f t="shared" si="2"/>
        <v>J</v>
      </c>
      <c r="AG10" s="64" t="str">
        <f t="shared" si="2"/>
        <v>V</v>
      </c>
      <c r="AH10" s="64" t="str">
        <f t="shared" si="2"/>
        <v>S</v>
      </c>
      <c r="AI10" s="64" t="str">
        <f>IF(AI11=29,MID("LMMJVSDL",WEEKDAY($K$4+AI$9-2,1),1),"X")</f>
        <v>D</v>
      </c>
      <c r="AJ10" s="64" t="str">
        <f>IF(AJ11=30,MID("LMMJVSDL",WEEKDAY($K$4+AJ$9-2,1),1),"X")</f>
        <v>L</v>
      </c>
      <c r="AK10" s="64" t="str">
        <f>IF(AK11=31,MID("LMMJVSDL",WEEKDAY($K$4+AK$9-2,1),1),"X")</f>
        <v>#N/A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3">G11+1</f>
        <v>44471</v>
      </c>
      <c r="I11" s="70">
        <f t="shared" si="3"/>
        <v>44472</v>
      </c>
      <c r="J11" s="70">
        <f t="shared" si="3"/>
        <v>44473</v>
      </c>
      <c r="K11" s="70">
        <f t="shared" si="3"/>
        <v>44474</v>
      </c>
      <c r="L11" s="70">
        <f t="shared" si="3"/>
        <v>44475</v>
      </c>
      <c r="M11" s="70">
        <f t="shared" si="3"/>
        <v>44476</v>
      </c>
      <c r="N11" s="70">
        <f t="shared" si="3"/>
        <v>44477</v>
      </c>
      <c r="O11" s="70">
        <f t="shared" si="3"/>
        <v>44478</v>
      </c>
      <c r="P11" s="70">
        <f t="shared" si="3"/>
        <v>44479</v>
      </c>
      <c r="Q11" s="70">
        <f t="shared" si="3"/>
        <v>44480</v>
      </c>
      <c r="R11" s="70">
        <f t="shared" si="3"/>
        <v>44481</v>
      </c>
      <c r="S11" s="70">
        <f t="shared" si="3"/>
        <v>44482</v>
      </c>
      <c r="T11" s="70">
        <f t="shared" si="3"/>
        <v>44483</v>
      </c>
      <c r="U11" s="70">
        <f t="shared" si="3"/>
        <v>44484</v>
      </c>
      <c r="V11" s="70">
        <f t="shared" si="3"/>
        <v>44485</v>
      </c>
      <c r="W11" s="70">
        <f t="shared" si="3"/>
        <v>44486</v>
      </c>
      <c r="X11" s="70">
        <f t="shared" si="3"/>
        <v>44487</v>
      </c>
      <c r="Y11" s="70">
        <f t="shared" si="3"/>
        <v>44488</v>
      </c>
      <c r="Z11" s="70">
        <f t="shared" si="3"/>
        <v>44489</v>
      </c>
      <c r="AA11" s="70">
        <f t="shared" si="3"/>
        <v>44490</v>
      </c>
      <c r="AB11" s="70">
        <f t="shared" si="3"/>
        <v>44491</v>
      </c>
      <c r="AC11" s="70">
        <f t="shared" si="3"/>
        <v>44492</v>
      </c>
      <c r="AD11" s="70">
        <f t="shared" si="3"/>
        <v>44493</v>
      </c>
      <c r="AE11" s="70">
        <f t="shared" si="3"/>
        <v>44494</v>
      </c>
      <c r="AF11" s="70">
        <f t="shared" si="3"/>
        <v>44495</v>
      </c>
      <c r="AG11" s="70">
        <f t="shared" si="3"/>
        <v>44496</v>
      </c>
      <c r="AH11" s="70">
        <f t="shared" si="3"/>
        <v>44497</v>
      </c>
      <c r="AI11" s="70">
        <f t="shared" ref="AI11:AK11" si="4">AI9</f>
        <v>29</v>
      </c>
      <c r="AJ11" s="71">
        <f t="shared" si="4"/>
        <v>30</v>
      </c>
      <c r="AK11" s="71" t="str">
        <f t="shared" si="4"/>
        <v>#N/A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115"/>
      <c r="AD12" s="78"/>
      <c r="AE12" s="78"/>
      <c r="AF12" s="78"/>
      <c r="AG12" s="78"/>
      <c r="AH12" s="78"/>
      <c r="AI12" s="78"/>
      <c r="AJ12" s="78"/>
      <c r="AK12" s="78"/>
      <c r="AL12" s="79">
        <f t="shared" ref="AL12:AL29" si="5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6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115"/>
      <c r="AD13" s="78"/>
      <c r="AE13" s="78"/>
      <c r="AF13" s="78"/>
      <c r="AG13" s="78"/>
      <c r="AH13" s="78"/>
      <c r="AI13" s="78"/>
      <c r="AJ13" s="78"/>
      <c r="AK13" s="78"/>
      <c r="AL13" s="79">
        <f t="shared" si="5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6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115"/>
      <c r="AD14" s="78"/>
      <c r="AE14" s="78"/>
      <c r="AF14" s="78"/>
      <c r="AG14" s="78"/>
      <c r="AH14" s="78"/>
      <c r="AI14" s="78"/>
      <c r="AJ14" s="78"/>
      <c r="AK14" s="78"/>
      <c r="AL14" s="79">
        <f t="shared" si="5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6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115"/>
      <c r="AD15" s="78"/>
      <c r="AE15" s="78"/>
      <c r="AF15" s="78"/>
      <c r="AG15" s="78"/>
      <c r="AH15" s="78"/>
      <c r="AI15" s="78"/>
      <c r="AJ15" s="78"/>
      <c r="AK15" s="78"/>
      <c r="AL15" s="79">
        <f t="shared" si="5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6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115"/>
      <c r="AD16" s="78"/>
      <c r="AE16" s="78"/>
      <c r="AF16" s="78"/>
      <c r="AG16" s="78"/>
      <c r="AH16" s="78"/>
      <c r="AI16" s="78"/>
      <c r="AJ16" s="78"/>
      <c r="AK16" s="78"/>
      <c r="AL16" s="79">
        <f t="shared" si="5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6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115"/>
      <c r="AD17" s="78"/>
      <c r="AE17" s="78"/>
      <c r="AF17" s="78"/>
      <c r="AG17" s="78"/>
      <c r="AH17" s="78"/>
      <c r="AI17" s="78"/>
      <c r="AJ17" s="78"/>
      <c r="AK17" s="78"/>
      <c r="AL17" s="79">
        <f t="shared" si="5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6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115"/>
      <c r="AD18" s="78"/>
      <c r="AE18" s="78"/>
      <c r="AF18" s="78"/>
      <c r="AG18" s="78"/>
      <c r="AH18" s="78"/>
      <c r="AI18" s="78"/>
      <c r="AJ18" s="78"/>
      <c r="AK18" s="78"/>
      <c r="AL18" s="79">
        <f t="shared" si="5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6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115"/>
      <c r="AD19" s="78"/>
      <c r="AE19" s="78"/>
      <c r="AF19" s="78"/>
      <c r="AG19" s="78"/>
      <c r="AH19" s="78"/>
      <c r="AI19" s="78"/>
      <c r="AJ19" s="78"/>
      <c r="AK19" s="78"/>
      <c r="AL19" s="79">
        <f t="shared" si="5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6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115"/>
      <c r="AD20" s="78"/>
      <c r="AE20" s="78"/>
      <c r="AF20" s="78"/>
      <c r="AG20" s="78"/>
      <c r="AH20" s="78"/>
      <c r="AI20" s="78"/>
      <c r="AJ20" s="78"/>
      <c r="AK20" s="78"/>
      <c r="AL20" s="79">
        <f t="shared" si="5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6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115"/>
      <c r="AD21" s="78"/>
      <c r="AE21" s="78"/>
      <c r="AF21" s="78"/>
      <c r="AG21" s="78"/>
      <c r="AH21" s="78"/>
      <c r="AI21" s="78"/>
      <c r="AJ21" s="78"/>
      <c r="AK21" s="78"/>
      <c r="AL21" s="79">
        <f t="shared" si="5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6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115"/>
      <c r="AD22" s="78"/>
      <c r="AE22" s="78"/>
      <c r="AF22" s="78"/>
      <c r="AG22" s="78"/>
      <c r="AH22" s="78"/>
      <c r="AI22" s="78"/>
      <c r="AJ22" s="78"/>
      <c r="AK22" s="78"/>
      <c r="AL22" s="79">
        <f t="shared" si="5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6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115"/>
      <c r="AD23" s="78"/>
      <c r="AE23" s="78"/>
      <c r="AF23" s="78"/>
      <c r="AG23" s="78"/>
      <c r="AH23" s="78"/>
      <c r="AI23" s="78"/>
      <c r="AJ23" s="78"/>
      <c r="AK23" s="78"/>
      <c r="AL23" s="79">
        <f t="shared" si="5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6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115"/>
      <c r="AD24" s="78"/>
      <c r="AE24" s="78"/>
      <c r="AF24" s="78"/>
      <c r="AG24" s="78"/>
      <c r="AH24" s="78"/>
      <c r="AI24" s="78"/>
      <c r="AJ24" s="78"/>
      <c r="AK24" s="78"/>
      <c r="AL24" s="79">
        <f t="shared" si="5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6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115"/>
      <c r="AD25" s="78"/>
      <c r="AE25" s="78"/>
      <c r="AF25" s="78"/>
      <c r="AG25" s="78"/>
      <c r="AH25" s="78"/>
      <c r="AI25" s="78"/>
      <c r="AJ25" s="78"/>
      <c r="AK25" s="78"/>
      <c r="AL25" s="79">
        <f t="shared" si="5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6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115"/>
      <c r="AD26" s="78"/>
      <c r="AE26" s="78"/>
      <c r="AF26" s="78"/>
      <c r="AG26" s="78"/>
      <c r="AH26" s="78"/>
      <c r="AI26" s="78"/>
      <c r="AJ26" s="78"/>
      <c r="AK26" s="78"/>
      <c r="AL26" s="79">
        <f t="shared" si="5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6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115"/>
      <c r="AD27" s="77"/>
      <c r="AE27" s="77"/>
      <c r="AF27" s="77"/>
      <c r="AG27" s="77"/>
      <c r="AH27" s="77"/>
      <c r="AI27" s="77"/>
      <c r="AJ27" s="77"/>
      <c r="AK27" s="78"/>
      <c r="AL27" s="79">
        <f t="shared" si="5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6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115"/>
      <c r="AD28" s="77"/>
      <c r="AE28" s="77"/>
      <c r="AF28" s="77"/>
      <c r="AG28" s="77"/>
      <c r="AH28" s="77"/>
      <c r="AI28" s="77"/>
      <c r="AJ28" s="77"/>
      <c r="AK28" s="78"/>
      <c r="AL28" s="79">
        <f t="shared" si="5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6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115"/>
      <c r="AD29" s="77"/>
      <c r="AE29" s="77"/>
      <c r="AF29" s="77"/>
      <c r="AG29" s="77"/>
      <c r="AH29" s="77"/>
      <c r="AI29" s="77"/>
      <c r="AJ29" s="77"/>
      <c r="AK29" s="78"/>
      <c r="AL29" s="79">
        <f t="shared" si="5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6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115"/>
      <c r="AD30" s="77"/>
      <c r="AE30" s="77"/>
      <c r="AF30" s="77"/>
      <c r="AG30" s="77"/>
      <c r="AH30" s="77"/>
      <c r="AI30" s="77"/>
      <c r="AJ30" s="77"/>
      <c r="AK30" s="78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6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115"/>
      <c r="AD31" s="77"/>
      <c r="AE31" s="77"/>
      <c r="AF31" s="77"/>
      <c r="AG31" s="77"/>
      <c r="AH31" s="77"/>
      <c r="AI31" s="77"/>
      <c r="AJ31" s="77"/>
      <c r="AK31" s="78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7">SUM(G12:G31)</f>
        <v>0</v>
      </c>
      <c r="H32" s="82">
        <f t="shared" si="7"/>
        <v>0</v>
      </c>
      <c r="I32" s="82">
        <f t="shared" si="7"/>
        <v>0</v>
      </c>
      <c r="J32" s="82">
        <f t="shared" si="7"/>
        <v>0</v>
      </c>
      <c r="K32" s="82">
        <f t="shared" si="7"/>
        <v>0</v>
      </c>
      <c r="L32" s="82">
        <f t="shared" si="7"/>
        <v>0</v>
      </c>
      <c r="M32" s="82">
        <f t="shared" si="7"/>
        <v>0</v>
      </c>
      <c r="N32" s="82">
        <f t="shared" si="7"/>
        <v>0</v>
      </c>
      <c r="O32" s="82">
        <f t="shared" si="7"/>
        <v>0</v>
      </c>
      <c r="P32" s="82">
        <f t="shared" si="7"/>
        <v>0</v>
      </c>
      <c r="Q32" s="82">
        <f t="shared" si="7"/>
        <v>0</v>
      </c>
      <c r="R32" s="82">
        <f t="shared" si="7"/>
        <v>0</v>
      </c>
      <c r="S32" s="82">
        <f t="shared" si="7"/>
        <v>0</v>
      </c>
      <c r="T32" s="82">
        <f t="shared" si="7"/>
        <v>0</v>
      </c>
      <c r="U32" s="82">
        <f t="shared" si="7"/>
        <v>0</v>
      </c>
      <c r="V32" s="82">
        <f t="shared" si="7"/>
        <v>0</v>
      </c>
      <c r="W32" s="82">
        <f t="shared" si="7"/>
        <v>0</v>
      </c>
      <c r="X32" s="82">
        <f t="shared" si="7"/>
        <v>0</v>
      </c>
      <c r="Y32" s="82">
        <f t="shared" si="7"/>
        <v>0</v>
      </c>
      <c r="Z32" s="82">
        <f t="shared" si="7"/>
        <v>0</v>
      </c>
      <c r="AA32" s="82">
        <f t="shared" si="7"/>
        <v>0</v>
      </c>
      <c r="AB32" s="82">
        <f t="shared" si="7"/>
        <v>0</v>
      </c>
      <c r="AC32" s="82">
        <f t="shared" si="7"/>
        <v>0</v>
      </c>
      <c r="AD32" s="82">
        <f t="shared" si="7"/>
        <v>0</v>
      </c>
      <c r="AE32" s="82">
        <f t="shared" si="7"/>
        <v>0</v>
      </c>
      <c r="AF32" s="82">
        <f t="shared" si="7"/>
        <v>0</v>
      </c>
      <c r="AG32" s="82">
        <f t="shared" si="7"/>
        <v>0</v>
      </c>
      <c r="AH32" s="82">
        <f t="shared" si="7"/>
        <v>0</v>
      </c>
      <c r="AI32" s="82">
        <f t="shared" si="7"/>
        <v>0</v>
      </c>
      <c r="AJ32" s="82">
        <f t="shared" si="7"/>
        <v>0</v>
      </c>
      <c r="AK32" s="82">
        <f t="shared" si="7"/>
        <v>0</v>
      </c>
      <c r="AL32" s="83">
        <f t="shared" si="7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8">IF(G32+G34&lt;=0,"",G32+G34)</f>
        <v/>
      </c>
      <c r="H36" s="82" t="str">
        <f t="shared" si="8"/>
        <v/>
      </c>
      <c r="I36" s="82" t="str">
        <f t="shared" si="8"/>
        <v/>
      </c>
      <c r="J36" s="82" t="str">
        <f t="shared" si="8"/>
        <v/>
      </c>
      <c r="K36" s="82" t="str">
        <f t="shared" si="8"/>
        <v/>
      </c>
      <c r="L36" s="82" t="str">
        <f t="shared" si="8"/>
        <v/>
      </c>
      <c r="M36" s="82" t="str">
        <f t="shared" si="8"/>
        <v/>
      </c>
      <c r="N36" s="82" t="str">
        <f t="shared" si="8"/>
        <v/>
      </c>
      <c r="O36" s="82" t="str">
        <f t="shared" si="8"/>
        <v/>
      </c>
      <c r="P36" s="82" t="str">
        <f t="shared" si="8"/>
        <v/>
      </c>
      <c r="Q36" s="82" t="str">
        <f t="shared" si="8"/>
        <v/>
      </c>
      <c r="R36" s="82" t="str">
        <f t="shared" si="8"/>
        <v/>
      </c>
      <c r="S36" s="82" t="str">
        <f t="shared" si="8"/>
        <v/>
      </c>
      <c r="T36" s="82" t="str">
        <f t="shared" si="8"/>
        <v/>
      </c>
      <c r="U36" s="82" t="str">
        <f t="shared" si="8"/>
        <v/>
      </c>
      <c r="V36" s="82" t="str">
        <f t="shared" si="8"/>
        <v/>
      </c>
      <c r="W36" s="82" t="str">
        <f t="shared" si="8"/>
        <v/>
      </c>
      <c r="X36" s="82" t="str">
        <f t="shared" si="8"/>
        <v/>
      </c>
      <c r="Y36" s="82" t="str">
        <f t="shared" si="8"/>
        <v/>
      </c>
      <c r="Z36" s="82" t="str">
        <f t="shared" si="8"/>
        <v/>
      </c>
      <c r="AA36" s="82" t="str">
        <f t="shared" si="8"/>
        <v/>
      </c>
      <c r="AB36" s="82" t="str">
        <f t="shared" si="8"/>
        <v/>
      </c>
      <c r="AC36" s="82" t="str">
        <f t="shared" si="8"/>
        <v/>
      </c>
      <c r="AD36" s="82" t="str">
        <f t="shared" si="8"/>
        <v/>
      </c>
      <c r="AE36" s="82" t="str">
        <f t="shared" si="8"/>
        <v/>
      </c>
      <c r="AF36" s="82" t="str">
        <f t="shared" si="8"/>
        <v/>
      </c>
      <c r="AG36" s="82" t="str">
        <f t="shared" si="8"/>
        <v/>
      </c>
      <c r="AH36" s="82" t="str">
        <f t="shared" si="8"/>
        <v/>
      </c>
      <c r="AI36" s="82" t="str">
        <f t="shared" si="8"/>
        <v/>
      </c>
      <c r="AJ36" s="82" t="str">
        <f t="shared" si="8"/>
        <v/>
      </c>
      <c r="AK36" s="82" t="str">
        <f t="shared" si="8"/>
        <v/>
      </c>
      <c r="AL36" s="82" t="str">
        <f t="shared" si="8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5"/>
      <c r="B1" s="26" t="s">
        <v>140</v>
      </c>
      <c r="C1" s="27"/>
      <c r="D1" s="27"/>
      <c r="E1" s="27"/>
      <c r="F1" s="27"/>
      <c r="G1" s="28"/>
      <c r="H1" s="29" t="s">
        <v>141</v>
      </c>
      <c r="I1" s="30"/>
      <c r="J1" s="30"/>
      <c r="K1" s="31"/>
      <c r="L1" s="29" t="s">
        <v>142</v>
      </c>
      <c r="M1" s="31"/>
      <c r="N1" s="32"/>
      <c r="O1" s="32"/>
      <c r="P1" s="32" t="s">
        <v>143</v>
      </c>
      <c r="Q1" s="32"/>
      <c r="R1" s="32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33"/>
      <c r="AM1" s="34"/>
      <c r="AN1" s="35"/>
      <c r="AO1" s="35"/>
      <c r="AP1" s="35"/>
      <c r="AQ1" s="35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5"/>
      <c r="B2" s="36"/>
      <c r="G2" s="28"/>
      <c r="H2" s="37" t="s">
        <v>52</v>
      </c>
      <c r="I2" s="30"/>
      <c r="J2" s="30"/>
      <c r="K2" s="31"/>
      <c r="L2" s="38">
        <f>YEAR(P2)</f>
        <v>2026</v>
      </c>
      <c r="M2" s="31"/>
      <c r="N2" s="39" t="s">
        <v>144</v>
      </c>
      <c r="O2" s="30"/>
      <c r="P2" s="40">
        <f>TODAY()</f>
        <v>46090</v>
      </c>
      <c r="Q2" s="30"/>
      <c r="R2" s="31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33"/>
      <c r="AM2" s="34"/>
      <c r="AN2" s="35"/>
      <c r="AO2" s="35"/>
      <c r="AP2" s="35"/>
      <c r="AQ2" s="35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5"/>
      <c r="B3" s="41" t="s">
        <v>145</v>
      </c>
      <c r="C3" s="42"/>
      <c r="D3" s="43" t="s">
        <v>136</v>
      </c>
      <c r="E3" s="44"/>
      <c r="F3" s="4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3"/>
      <c r="AM3" s="34"/>
      <c r="AN3" s="35"/>
      <c r="AO3" s="35"/>
      <c r="AP3" s="35"/>
      <c r="AQ3" s="35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5"/>
      <c r="B4" s="45" t="s">
        <v>146</v>
      </c>
      <c r="C4" s="46"/>
      <c r="D4" s="47" t="str">
        <f t="array" ref="D4">INDIRECT("Recursos!b"&amp;MATCH($D$3,Recursos!A:A,0))</f>
        <v>Consultor de Procesos RPA</v>
      </c>
      <c r="E4" s="44"/>
      <c r="F4" s="4"/>
      <c r="G4" s="25"/>
      <c r="H4" s="48" t="s">
        <v>147</v>
      </c>
      <c r="I4" s="30"/>
      <c r="J4" s="30"/>
      <c r="K4" s="49">
        <f>VLOOKUP(H2,Data_Fecha,2,FALSE)</f>
        <v>46357</v>
      </c>
      <c r="L4" s="30"/>
      <c r="M4" s="30"/>
      <c r="N4" s="50" t="s">
        <v>148</v>
      </c>
      <c r="O4" s="30"/>
      <c r="P4" s="49">
        <f>EOMONTH(K4,0)</f>
        <v>46387</v>
      </c>
      <c r="Q4" s="30"/>
      <c r="R4" s="31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3"/>
      <c r="AM4" s="34"/>
      <c r="AN4" s="35"/>
      <c r="AO4" s="35"/>
      <c r="AP4" s="35"/>
      <c r="AQ4" s="35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5"/>
      <c r="B5" s="51" t="s">
        <v>149</v>
      </c>
      <c r="C5" s="46"/>
      <c r="D5" s="52">
        <f t="array" ref="D5">INDIRECT("Recursos!c"&amp;MATCH($D$3,Recursos!A:A,0))</f>
        <v>6867929</v>
      </c>
      <c r="E5" s="44"/>
      <c r="F5" s="104" t="s">
        <v>54</v>
      </c>
      <c r="G5" s="10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3"/>
      <c r="AM5" s="34"/>
      <c r="AN5" s="35"/>
      <c r="AO5" s="35"/>
      <c r="AP5" s="35"/>
      <c r="AQ5" s="35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5"/>
      <c r="B6" s="51" t="s">
        <v>150</v>
      </c>
      <c r="C6" s="46"/>
      <c r="D6" s="47" t="str">
        <f t="array" ref="D6">IF(ISERROR(INDIRECT("Recursos!d"&amp;MATCH($D$3,Recursos!A:A,0))),"",(INDIRECT("Recursos!d"&amp;MATCH($D$3,Recursos!A:A,0))))</f>
        <v>Operaciones</v>
      </c>
      <c r="E6" s="44"/>
      <c r="F6" s="104" t="s">
        <v>160</v>
      </c>
      <c r="G6" s="10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3"/>
      <c r="AM6" s="34"/>
      <c r="AN6" s="35"/>
      <c r="AO6" s="35"/>
      <c r="AP6" s="35"/>
      <c r="AQ6" s="35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5"/>
      <c r="B7" s="53" t="s">
        <v>151</v>
      </c>
      <c r="C7" s="54"/>
      <c r="D7" s="47" t="str">
        <f t="array" ref="D7">INDIRECT("Recursos!f"&amp;MATCH($D$3,Recursos!A:A,0))</f>
        <v>Rosalba Sulbarán</v>
      </c>
      <c r="E7" s="44"/>
      <c r="F7" s="4"/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5"/>
      <c r="AM7" s="34"/>
      <c r="AN7" s="35"/>
      <c r="AO7" s="35"/>
      <c r="AP7" s="35"/>
      <c r="AQ7" s="35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5"/>
      <c r="B8" s="25"/>
      <c r="C8" s="25"/>
      <c r="D8" s="25"/>
      <c r="E8" s="25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33"/>
      <c r="AM8" s="34"/>
      <c r="AN8" s="35"/>
      <c r="AO8" s="35"/>
      <c r="AP8" s="35"/>
      <c r="AQ8" s="35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5"/>
      <c r="B9" s="25"/>
      <c r="C9" s="25"/>
      <c r="D9" s="25"/>
      <c r="E9" s="25"/>
      <c r="F9" s="25"/>
      <c r="G9" s="56">
        <v>1.0</v>
      </c>
      <c r="H9" s="57">
        <f t="shared" ref="H9:AH9" si="1">+G9+1</f>
        <v>2</v>
      </c>
      <c r="I9" s="57">
        <f t="shared" si="1"/>
        <v>3</v>
      </c>
      <c r="J9" s="57">
        <f t="shared" si="1"/>
        <v>4</v>
      </c>
      <c r="K9" s="57">
        <f t="shared" si="1"/>
        <v>5</v>
      </c>
      <c r="L9" s="57">
        <f t="shared" si="1"/>
        <v>6</v>
      </c>
      <c r="M9" s="57">
        <f t="shared" si="1"/>
        <v>7</v>
      </c>
      <c r="N9" s="57">
        <f t="shared" si="1"/>
        <v>8</v>
      </c>
      <c r="O9" s="57">
        <f t="shared" si="1"/>
        <v>9</v>
      </c>
      <c r="P9" s="57">
        <f t="shared" si="1"/>
        <v>10</v>
      </c>
      <c r="Q9" s="57">
        <f t="shared" si="1"/>
        <v>11</v>
      </c>
      <c r="R9" s="57">
        <f t="shared" si="1"/>
        <v>12</v>
      </c>
      <c r="S9" s="57">
        <f t="shared" si="1"/>
        <v>13</v>
      </c>
      <c r="T9" s="57">
        <f t="shared" si="1"/>
        <v>14</v>
      </c>
      <c r="U9" s="57">
        <f t="shared" si="1"/>
        <v>15</v>
      </c>
      <c r="V9" s="57">
        <f t="shared" si="1"/>
        <v>16</v>
      </c>
      <c r="W9" s="57">
        <f t="shared" si="1"/>
        <v>17</v>
      </c>
      <c r="X9" s="57">
        <f t="shared" si="1"/>
        <v>18</v>
      </c>
      <c r="Y9" s="57">
        <f t="shared" si="1"/>
        <v>19</v>
      </c>
      <c r="Z9" s="57">
        <f t="shared" si="1"/>
        <v>20</v>
      </c>
      <c r="AA9" s="57">
        <f t="shared" si="1"/>
        <v>21</v>
      </c>
      <c r="AB9" s="57">
        <f t="shared" si="1"/>
        <v>22</v>
      </c>
      <c r="AC9" s="57">
        <f t="shared" si="1"/>
        <v>23</v>
      </c>
      <c r="AD9" s="57">
        <f t="shared" si="1"/>
        <v>24</v>
      </c>
      <c r="AE9" s="57">
        <f t="shared" si="1"/>
        <v>25</v>
      </c>
      <c r="AF9" s="57">
        <f t="shared" si="1"/>
        <v>26</v>
      </c>
      <c r="AG9" s="57">
        <f t="shared" si="1"/>
        <v>27</v>
      </c>
      <c r="AH9" s="57">
        <f t="shared" si="1"/>
        <v>28</v>
      </c>
      <c r="AI9" s="57">
        <f>IF(H2&lt;&gt;"02",+AH9+1,"X")</f>
        <v>29</v>
      </c>
      <c r="AJ9" s="57">
        <f t="shared" ref="AJ9:AK9" si="2">IF(H2&lt;&gt;"02",+AI9+1,"X")</f>
        <v>30</v>
      </c>
      <c r="AK9" s="57">
        <f t="shared" si="2"/>
        <v>31</v>
      </c>
      <c r="AL9" s="59"/>
      <c r="AM9" s="34"/>
      <c r="AN9" s="35"/>
      <c r="AO9" s="35"/>
      <c r="AP9" s="35"/>
      <c r="AQ9" s="35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5"/>
      <c r="B10" s="60" t="s">
        <v>0</v>
      </c>
      <c r="C10" s="61" t="s">
        <v>152</v>
      </c>
      <c r="D10" s="62" t="s">
        <v>153</v>
      </c>
      <c r="E10" s="62" t="s">
        <v>154</v>
      </c>
      <c r="F10" s="62" t="s">
        <v>155</v>
      </c>
      <c r="G10" s="63" t="str">
        <f t="shared" ref="G10:AH10" si="3">MID("LMMJVSDL",WEEKDAY($K$4+G$9-2,1),1)</f>
        <v>M</v>
      </c>
      <c r="H10" s="64" t="str">
        <f t="shared" si="3"/>
        <v>M</v>
      </c>
      <c r="I10" s="64" t="str">
        <f t="shared" si="3"/>
        <v>J</v>
      </c>
      <c r="J10" s="64" t="str">
        <f t="shared" si="3"/>
        <v>V</v>
      </c>
      <c r="K10" s="64" t="str">
        <f t="shared" si="3"/>
        <v>S</v>
      </c>
      <c r="L10" s="64" t="str">
        <f t="shared" si="3"/>
        <v>D</v>
      </c>
      <c r="M10" s="64" t="str">
        <f t="shared" si="3"/>
        <v>L</v>
      </c>
      <c r="N10" s="64" t="str">
        <f t="shared" si="3"/>
        <v>M</v>
      </c>
      <c r="O10" s="64" t="str">
        <f t="shared" si="3"/>
        <v>M</v>
      </c>
      <c r="P10" s="64" t="str">
        <f t="shared" si="3"/>
        <v>J</v>
      </c>
      <c r="Q10" s="64" t="str">
        <f t="shared" si="3"/>
        <v>V</v>
      </c>
      <c r="R10" s="64" t="str">
        <f t="shared" si="3"/>
        <v>S</v>
      </c>
      <c r="S10" s="64" t="str">
        <f t="shared" si="3"/>
        <v>D</v>
      </c>
      <c r="T10" s="64" t="str">
        <f t="shared" si="3"/>
        <v>L</v>
      </c>
      <c r="U10" s="64" t="str">
        <f t="shared" si="3"/>
        <v>M</v>
      </c>
      <c r="V10" s="64" t="str">
        <f t="shared" si="3"/>
        <v>M</v>
      </c>
      <c r="W10" s="64" t="str">
        <f t="shared" si="3"/>
        <v>J</v>
      </c>
      <c r="X10" s="64" t="str">
        <f t="shared" si="3"/>
        <v>V</v>
      </c>
      <c r="Y10" s="64" t="str">
        <f t="shared" si="3"/>
        <v>S</v>
      </c>
      <c r="Z10" s="64" t="str">
        <f t="shared" si="3"/>
        <v>D</v>
      </c>
      <c r="AA10" s="64" t="str">
        <f t="shared" si="3"/>
        <v>L</v>
      </c>
      <c r="AB10" s="64" t="str">
        <f t="shared" si="3"/>
        <v>M</v>
      </c>
      <c r="AC10" s="64" t="str">
        <f t="shared" si="3"/>
        <v>M</v>
      </c>
      <c r="AD10" s="64" t="str">
        <f t="shared" si="3"/>
        <v>J</v>
      </c>
      <c r="AE10" s="64" t="str">
        <f t="shared" si="3"/>
        <v>V</v>
      </c>
      <c r="AF10" s="64" t="str">
        <f t="shared" si="3"/>
        <v>S</v>
      </c>
      <c r="AG10" s="64" t="str">
        <f t="shared" si="3"/>
        <v>D</v>
      </c>
      <c r="AH10" s="64" t="str">
        <f t="shared" si="3"/>
        <v>L</v>
      </c>
      <c r="AI10" s="64" t="str">
        <f>IF(AI11=29,MID("LMMJVSDL",WEEKDAY($K$4+AI$9-2,1),1),"X")</f>
        <v>M</v>
      </c>
      <c r="AJ10" s="64" t="str">
        <f>IF(AJ11=30,MID("LMMJVSDL",WEEKDAY($K$4+AJ$9-2,1),1),"X")</f>
        <v>M</v>
      </c>
      <c r="AK10" s="64" t="str">
        <f>IF(AK11=31,MID("LMMJVSDL",WEEKDAY($K$4+AK$9-2,1),1),"X")</f>
        <v>J</v>
      </c>
      <c r="AL10" s="65" t="s">
        <v>156</v>
      </c>
      <c r="AM10" s="34"/>
      <c r="AN10" s="35"/>
      <c r="AO10" s="35"/>
      <c r="AP10" s="35"/>
      <c r="AQ10" s="35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5"/>
      <c r="B11" s="66"/>
      <c r="C11" s="67"/>
      <c r="D11" s="68"/>
      <c r="E11" s="68"/>
      <c r="F11" s="68"/>
      <c r="G11" s="69">
        <v>44470.0</v>
      </c>
      <c r="H11" s="70">
        <f t="shared" ref="H11:AH11" si="4">G11+1</f>
        <v>44471</v>
      </c>
      <c r="I11" s="70">
        <f t="shared" si="4"/>
        <v>44472</v>
      </c>
      <c r="J11" s="70">
        <f t="shared" si="4"/>
        <v>44473</v>
      </c>
      <c r="K11" s="70">
        <f t="shared" si="4"/>
        <v>44474</v>
      </c>
      <c r="L11" s="70">
        <f t="shared" si="4"/>
        <v>44475</v>
      </c>
      <c r="M11" s="70">
        <f t="shared" si="4"/>
        <v>44476</v>
      </c>
      <c r="N11" s="70">
        <f t="shared" si="4"/>
        <v>44477</v>
      </c>
      <c r="O11" s="70">
        <f t="shared" si="4"/>
        <v>44478</v>
      </c>
      <c r="P11" s="70">
        <f t="shared" si="4"/>
        <v>44479</v>
      </c>
      <c r="Q11" s="70">
        <f t="shared" si="4"/>
        <v>44480</v>
      </c>
      <c r="R11" s="70">
        <f t="shared" si="4"/>
        <v>44481</v>
      </c>
      <c r="S11" s="70">
        <f t="shared" si="4"/>
        <v>44482</v>
      </c>
      <c r="T11" s="70">
        <f t="shared" si="4"/>
        <v>44483</v>
      </c>
      <c r="U11" s="70">
        <f t="shared" si="4"/>
        <v>44484</v>
      </c>
      <c r="V11" s="70">
        <f t="shared" si="4"/>
        <v>44485</v>
      </c>
      <c r="W11" s="70">
        <f t="shared" si="4"/>
        <v>44486</v>
      </c>
      <c r="X11" s="70">
        <f t="shared" si="4"/>
        <v>44487</v>
      </c>
      <c r="Y11" s="70">
        <f t="shared" si="4"/>
        <v>44488</v>
      </c>
      <c r="Z11" s="70">
        <f t="shared" si="4"/>
        <v>44489</v>
      </c>
      <c r="AA11" s="70">
        <f t="shared" si="4"/>
        <v>44490</v>
      </c>
      <c r="AB11" s="70">
        <f t="shared" si="4"/>
        <v>44491</v>
      </c>
      <c r="AC11" s="70">
        <f t="shared" si="4"/>
        <v>44492</v>
      </c>
      <c r="AD11" s="70">
        <f t="shared" si="4"/>
        <v>44493</v>
      </c>
      <c r="AE11" s="70">
        <f t="shared" si="4"/>
        <v>44494</v>
      </c>
      <c r="AF11" s="70">
        <f t="shared" si="4"/>
        <v>44495</v>
      </c>
      <c r="AG11" s="70">
        <f t="shared" si="4"/>
        <v>44496</v>
      </c>
      <c r="AH11" s="70">
        <f t="shared" si="4"/>
        <v>44497</v>
      </c>
      <c r="AI11" s="70">
        <f t="shared" ref="AI11:AK11" si="5">AI9</f>
        <v>29</v>
      </c>
      <c r="AJ11" s="71">
        <f t="shared" si="5"/>
        <v>30</v>
      </c>
      <c r="AK11" s="71">
        <f t="shared" si="5"/>
        <v>31</v>
      </c>
      <c r="AL11" s="72"/>
      <c r="AM11" s="34"/>
      <c r="AN11" s="35"/>
      <c r="AO11" s="35"/>
      <c r="AP11" s="35"/>
      <c r="AQ11" s="35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5"/>
      <c r="B12" s="73">
        <v>1.0</v>
      </c>
      <c r="C12" s="74"/>
      <c r="D12" s="75"/>
      <c r="E12" s="74"/>
      <c r="F12" s="76"/>
      <c r="G12" s="77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105"/>
      <c r="AE12" s="105"/>
      <c r="AF12" s="78"/>
      <c r="AG12" s="78"/>
      <c r="AH12" s="78"/>
      <c r="AI12" s="78"/>
      <c r="AJ12" s="78"/>
      <c r="AK12" s="105"/>
      <c r="AL12" s="79">
        <f t="shared" ref="AL12:AL29" si="6">SUM(G12:AK12)</f>
        <v>0</v>
      </c>
      <c r="AM12" s="34"/>
      <c r="AN12" s="35"/>
      <c r="AO12" s="35"/>
      <c r="AP12" s="35"/>
      <c r="AQ12" s="35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5"/>
      <c r="B13" s="73">
        <f t="shared" ref="B13:B31" si="7">B12+1</f>
        <v>2</v>
      </c>
      <c r="C13" s="74"/>
      <c r="D13" s="75"/>
      <c r="E13" s="74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105"/>
      <c r="AE13" s="105"/>
      <c r="AF13" s="78"/>
      <c r="AG13" s="78"/>
      <c r="AH13" s="78"/>
      <c r="AI13" s="78"/>
      <c r="AJ13" s="78"/>
      <c r="AK13" s="105"/>
      <c r="AL13" s="79">
        <f t="shared" si="6"/>
        <v>0</v>
      </c>
      <c r="AM13" s="3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5"/>
      <c r="B14" s="73">
        <f t="shared" si="7"/>
        <v>3</v>
      </c>
      <c r="C14" s="74"/>
      <c r="D14" s="75"/>
      <c r="E14" s="74"/>
      <c r="F14" s="76"/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105"/>
      <c r="AE14" s="105"/>
      <c r="AF14" s="78"/>
      <c r="AG14" s="78"/>
      <c r="AH14" s="78"/>
      <c r="AI14" s="78"/>
      <c r="AJ14" s="78"/>
      <c r="AK14" s="105"/>
      <c r="AL14" s="79">
        <f t="shared" si="6"/>
        <v>0</v>
      </c>
      <c r="AM14" s="3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5"/>
      <c r="B15" s="73">
        <f t="shared" si="7"/>
        <v>4</v>
      </c>
      <c r="C15" s="74"/>
      <c r="D15" s="75"/>
      <c r="E15" s="74"/>
      <c r="F15" s="76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105"/>
      <c r="AE15" s="105"/>
      <c r="AF15" s="78"/>
      <c r="AG15" s="78"/>
      <c r="AH15" s="78"/>
      <c r="AI15" s="78"/>
      <c r="AJ15" s="78"/>
      <c r="AK15" s="105"/>
      <c r="AL15" s="79">
        <f t="shared" si="6"/>
        <v>0</v>
      </c>
      <c r="AM15" s="3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5"/>
      <c r="B16" s="73">
        <f t="shared" si="7"/>
        <v>5</v>
      </c>
      <c r="C16" s="74"/>
      <c r="D16" s="75"/>
      <c r="E16" s="74"/>
      <c r="F16" s="76"/>
      <c r="G16" s="7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105"/>
      <c r="AE16" s="105"/>
      <c r="AF16" s="78"/>
      <c r="AG16" s="78"/>
      <c r="AH16" s="78"/>
      <c r="AI16" s="78"/>
      <c r="AJ16" s="78"/>
      <c r="AK16" s="105"/>
      <c r="AL16" s="79">
        <f t="shared" si="6"/>
        <v>0</v>
      </c>
      <c r="AM16" s="3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5"/>
      <c r="B17" s="73">
        <f t="shared" si="7"/>
        <v>6</v>
      </c>
      <c r="C17" s="74"/>
      <c r="D17" s="75"/>
      <c r="E17" s="74"/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105"/>
      <c r="AE17" s="105"/>
      <c r="AF17" s="78"/>
      <c r="AG17" s="78"/>
      <c r="AH17" s="78"/>
      <c r="AI17" s="78"/>
      <c r="AJ17" s="78"/>
      <c r="AK17" s="105"/>
      <c r="AL17" s="79">
        <f t="shared" si="6"/>
        <v>0</v>
      </c>
      <c r="AM17" s="3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5"/>
      <c r="B18" s="73">
        <f t="shared" si="7"/>
        <v>7</v>
      </c>
      <c r="C18" s="74"/>
      <c r="D18" s="75"/>
      <c r="E18" s="74"/>
      <c r="F18" s="76"/>
      <c r="G18" s="7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105"/>
      <c r="AE18" s="105"/>
      <c r="AF18" s="78"/>
      <c r="AG18" s="78"/>
      <c r="AH18" s="78"/>
      <c r="AI18" s="78"/>
      <c r="AJ18" s="78"/>
      <c r="AK18" s="105"/>
      <c r="AL18" s="79">
        <f t="shared" si="6"/>
        <v>0</v>
      </c>
      <c r="AM18" s="34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5"/>
      <c r="B19" s="73">
        <f t="shared" si="7"/>
        <v>8</v>
      </c>
      <c r="C19" s="74"/>
      <c r="D19" s="75"/>
      <c r="E19" s="74"/>
      <c r="F19" s="76"/>
      <c r="G19" s="7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105"/>
      <c r="AE19" s="105"/>
      <c r="AF19" s="78"/>
      <c r="AG19" s="78"/>
      <c r="AH19" s="78"/>
      <c r="AI19" s="78"/>
      <c r="AJ19" s="78"/>
      <c r="AK19" s="105"/>
      <c r="AL19" s="79">
        <f t="shared" si="6"/>
        <v>0</v>
      </c>
      <c r="AM19" s="34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5"/>
      <c r="B20" s="73">
        <f t="shared" si="7"/>
        <v>9</v>
      </c>
      <c r="C20" s="74"/>
      <c r="D20" s="75"/>
      <c r="E20" s="74"/>
      <c r="F20" s="76"/>
      <c r="G20" s="7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105"/>
      <c r="AE20" s="105"/>
      <c r="AF20" s="78"/>
      <c r="AG20" s="78"/>
      <c r="AH20" s="78"/>
      <c r="AI20" s="78"/>
      <c r="AJ20" s="78"/>
      <c r="AK20" s="105"/>
      <c r="AL20" s="79">
        <f t="shared" si="6"/>
        <v>0</v>
      </c>
      <c r="AM20" s="34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5"/>
      <c r="B21" s="73">
        <f t="shared" si="7"/>
        <v>10</v>
      </c>
      <c r="C21" s="74"/>
      <c r="D21" s="75"/>
      <c r="E21" s="74"/>
      <c r="F21" s="76"/>
      <c r="G21" s="7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105"/>
      <c r="AE21" s="105"/>
      <c r="AF21" s="78"/>
      <c r="AG21" s="78"/>
      <c r="AH21" s="78"/>
      <c r="AI21" s="78"/>
      <c r="AJ21" s="78"/>
      <c r="AK21" s="105"/>
      <c r="AL21" s="79">
        <f t="shared" si="6"/>
        <v>0</v>
      </c>
      <c r="AM21" s="3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5"/>
      <c r="B22" s="73">
        <f t="shared" si="7"/>
        <v>11</v>
      </c>
      <c r="C22" s="74"/>
      <c r="D22" s="75"/>
      <c r="E22" s="74"/>
      <c r="F22" s="76"/>
      <c r="G22" s="7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105"/>
      <c r="AE22" s="105"/>
      <c r="AF22" s="78"/>
      <c r="AG22" s="78"/>
      <c r="AH22" s="78"/>
      <c r="AI22" s="78"/>
      <c r="AJ22" s="78"/>
      <c r="AK22" s="105"/>
      <c r="AL22" s="79">
        <f t="shared" si="6"/>
        <v>0</v>
      </c>
      <c r="AM22" s="34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5"/>
      <c r="B23" s="73">
        <f t="shared" si="7"/>
        <v>12</v>
      </c>
      <c r="C23" s="74"/>
      <c r="D23" s="75"/>
      <c r="E23" s="74"/>
      <c r="F23" s="76"/>
      <c r="G23" s="7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105"/>
      <c r="AE23" s="105"/>
      <c r="AF23" s="78"/>
      <c r="AG23" s="78"/>
      <c r="AH23" s="78"/>
      <c r="AI23" s="78"/>
      <c r="AJ23" s="78"/>
      <c r="AK23" s="105"/>
      <c r="AL23" s="79">
        <f t="shared" si="6"/>
        <v>0</v>
      </c>
      <c r="AM23" s="34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5"/>
      <c r="B24" s="73">
        <f t="shared" si="7"/>
        <v>13</v>
      </c>
      <c r="C24" s="74"/>
      <c r="D24" s="75"/>
      <c r="E24" s="74"/>
      <c r="F24" s="76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105"/>
      <c r="AE24" s="105"/>
      <c r="AF24" s="78"/>
      <c r="AG24" s="78"/>
      <c r="AH24" s="78"/>
      <c r="AI24" s="78"/>
      <c r="AJ24" s="78"/>
      <c r="AK24" s="105"/>
      <c r="AL24" s="79">
        <f t="shared" si="6"/>
        <v>0</v>
      </c>
      <c r="AM24" s="34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5"/>
      <c r="B25" s="73">
        <f t="shared" si="7"/>
        <v>14</v>
      </c>
      <c r="C25" s="74"/>
      <c r="D25" s="75"/>
      <c r="E25" s="74"/>
      <c r="F25" s="76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105"/>
      <c r="AE25" s="105"/>
      <c r="AF25" s="78"/>
      <c r="AG25" s="78"/>
      <c r="AH25" s="78"/>
      <c r="AI25" s="78"/>
      <c r="AJ25" s="78"/>
      <c r="AK25" s="105"/>
      <c r="AL25" s="79">
        <f t="shared" si="6"/>
        <v>0</v>
      </c>
      <c r="AM25" s="34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5"/>
      <c r="B26" s="73">
        <f t="shared" si="7"/>
        <v>15</v>
      </c>
      <c r="C26" s="74"/>
      <c r="D26" s="75"/>
      <c r="E26" s="74"/>
      <c r="F26" s="76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105"/>
      <c r="AE26" s="105"/>
      <c r="AF26" s="78"/>
      <c r="AG26" s="78"/>
      <c r="AH26" s="78"/>
      <c r="AI26" s="78"/>
      <c r="AJ26" s="78"/>
      <c r="AK26" s="105"/>
      <c r="AL26" s="79">
        <f t="shared" si="6"/>
        <v>0</v>
      </c>
      <c r="AM26" s="34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5"/>
      <c r="B27" s="73">
        <f t="shared" si="7"/>
        <v>16</v>
      </c>
      <c r="C27" s="74"/>
      <c r="D27" s="75"/>
      <c r="E27" s="74"/>
      <c r="F27" s="76"/>
      <c r="G27" s="77"/>
      <c r="H27" s="77"/>
      <c r="I27" s="77"/>
      <c r="J27" s="77"/>
      <c r="K27" s="77"/>
      <c r="L27" s="77"/>
      <c r="M27" s="78"/>
      <c r="N27" s="78"/>
      <c r="O27" s="78"/>
      <c r="P27" s="78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105"/>
      <c r="AE27" s="105"/>
      <c r="AF27" s="77"/>
      <c r="AG27" s="77"/>
      <c r="AH27" s="77"/>
      <c r="AI27" s="77"/>
      <c r="AJ27" s="77"/>
      <c r="AK27" s="105"/>
      <c r="AL27" s="79">
        <f t="shared" si="6"/>
        <v>0</v>
      </c>
      <c r="AM27" s="34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5"/>
      <c r="B28" s="73">
        <f t="shared" si="7"/>
        <v>17</v>
      </c>
      <c r="C28" s="74"/>
      <c r="D28" s="75"/>
      <c r="E28" s="74"/>
      <c r="F28" s="76"/>
      <c r="G28" s="77"/>
      <c r="H28" s="77"/>
      <c r="I28" s="77"/>
      <c r="J28" s="77"/>
      <c r="K28" s="77"/>
      <c r="L28" s="77"/>
      <c r="M28" s="78"/>
      <c r="N28" s="78"/>
      <c r="O28" s="78"/>
      <c r="P28" s="78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105"/>
      <c r="AE28" s="105"/>
      <c r="AF28" s="77"/>
      <c r="AG28" s="77"/>
      <c r="AH28" s="77"/>
      <c r="AI28" s="77"/>
      <c r="AJ28" s="77"/>
      <c r="AK28" s="105"/>
      <c r="AL28" s="79">
        <f t="shared" si="6"/>
        <v>0</v>
      </c>
      <c r="AM28" s="34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5"/>
      <c r="B29" s="73">
        <f t="shared" si="7"/>
        <v>18</v>
      </c>
      <c r="C29" s="74"/>
      <c r="D29" s="75"/>
      <c r="E29" s="74"/>
      <c r="F29" s="76"/>
      <c r="G29" s="77"/>
      <c r="H29" s="77"/>
      <c r="I29" s="77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105"/>
      <c r="AE29" s="105"/>
      <c r="AF29" s="77"/>
      <c r="AG29" s="77"/>
      <c r="AH29" s="77"/>
      <c r="AI29" s="77"/>
      <c r="AJ29" s="77"/>
      <c r="AK29" s="105"/>
      <c r="AL29" s="79">
        <f t="shared" si="6"/>
        <v>0</v>
      </c>
      <c r="AM29" s="34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5"/>
      <c r="B30" s="73">
        <f t="shared" si="7"/>
        <v>19</v>
      </c>
      <c r="C30" s="74"/>
      <c r="D30" s="75"/>
      <c r="E30" s="74"/>
      <c r="F30" s="76"/>
      <c r="G30" s="77"/>
      <c r="H30" s="77"/>
      <c r="I30" s="77"/>
      <c r="J30" s="77"/>
      <c r="K30" s="77"/>
      <c r="L30" s="77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105"/>
      <c r="AE30" s="105"/>
      <c r="AF30" s="77"/>
      <c r="AG30" s="77"/>
      <c r="AH30" s="77"/>
      <c r="AI30" s="77"/>
      <c r="AJ30" s="77"/>
      <c r="AK30" s="105"/>
      <c r="AL30" s="79"/>
      <c r="AM30" s="34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5"/>
      <c r="B31" s="73">
        <f t="shared" si="7"/>
        <v>20</v>
      </c>
      <c r="C31" s="74"/>
      <c r="D31" s="75"/>
      <c r="E31" s="74"/>
      <c r="F31" s="76"/>
      <c r="G31" s="77"/>
      <c r="H31" s="77"/>
      <c r="I31" s="77"/>
      <c r="J31" s="77"/>
      <c r="K31" s="77"/>
      <c r="L31" s="77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105"/>
      <c r="AE31" s="105"/>
      <c r="AF31" s="77"/>
      <c r="AG31" s="77"/>
      <c r="AH31" s="77"/>
      <c r="AI31" s="77"/>
      <c r="AJ31" s="77"/>
      <c r="AK31" s="105"/>
      <c r="AL31" s="79">
        <f>SUM(G31:AK31)</f>
        <v>0</v>
      </c>
      <c r="AM31" s="34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5"/>
      <c r="B32" s="80"/>
      <c r="C32" s="81" t="str">
        <f>IF(MIN(G32:X32)&lt;8,"EL TOTAL DE HORAS DIARIAS DEBE SER MÍNIMO 8 ---&gt;","CORRECTO")</f>
        <v>EL TOTAL DE HORAS DIARIAS DEBE SER MÍNIMO 8 ---&gt;</v>
      </c>
      <c r="D32" s="30"/>
      <c r="E32" s="30"/>
      <c r="F32" s="31"/>
      <c r="G32" s="82">
        <f t="shared" ref="G32:AL32" si="8">SUM(G12:G31)</f>
        <v>0</v>
      </c>
      <c r="H32" s="82">
        <f t="shared" si="8"/>
        <v>0</v>
      </c>
      <c r="I32" s="82">
        <f t="shared" si="8"/>
        <v>0</v>
      </c>
      <c r="J32" s="82">
        <f t="shared" si="8"/>
        <v>0</v>
      </c>
      <c r="K32" s="82">
        <f t="shared" si="8"/>
        <v>0</v>
      </c>
      <c r="L32" s="82">
        <f t="shared" si="8"/>
        <v>0</v>
      </c>
      <c r="M32" s="82">
        <f t="shared" si="8"/>
        <v>0</v>
      </c>
      <c r="N32" s="82">
        <f t="shared" si="8"/>
        <v>0</v>
      </c>
      <c r="O32" s="82">
        <f t="shared" si="8"/>
        <v>0</v>
      </c>
      <c r="P32" s="82">
        <f t="shared" si="8"/>
        <v>0</v>
      </c>
      <c r="Q32" s="82">
        <f t="shared" si="8"/>
        <v>0</v>
      </c>
      <c r="R32" s="82">
        <f t="shared" si="8"/>
        <v>0</v>
      </c>
      <c r="S32" s="82">
        <f t="shared" si="8"/>
        <v>0</v>
      </c>
      <c r="T32" s="82">
        <f t="shared" si="8"/>
        <v>0</v>
      </c>
      <c r="U32" s="82">
        <f t="shared" si="8"/>
        <v>0</v>
      </c>
      <c r="V32" s="82">
        <f t="shared" si="8"/>
        <v>0</v>
      </c>
      <c r="W32" s="82">
        <f t="shared" si="8"/>
        <v>0</v>
      </c>
      <c r="X32" s="82">
        <f t="shared" si="8"/>
        <v>0</v>
      </c>
      <c r="Y32" s="82">
        <f t="shared" si="8"/>
        <v>0</v>
      </c>
      <c r="Z32" s="82">
        <f t="shared" si="8"/>
        <v>0</v>
      </c>
      <c r="AA32" s="82">
        <f t="shared" si="8"/>
        <v>0</v>
      </c>
      <c r="AB32" s="82">
        <f t="shared" si="8"/>
        <v>0</v>
      </c>
      <c r="AC32" s="82">
        <f t="shared" si="8"/>
        <v>0</v>
      </c>
      <c r="AD32" s="82">
        <f t="shared" si="8"/>
        <v>0</v>
      </c>
      <c r="AE32" s="82">
        <f t="shared" si="8"/>
        <v>0</v>
      </c>
      <c r="AF32" s="82">
        <f t="shared" si="8"/>
        <v>0</v>
      </c>
      <c r="AG32" s="82">
        <f t="shared" si="8"/>
        <v>0</v>
      </c>
      <c r="AH32" s="82">
        <f t="shared" si="8"/>
        <v>0</v>
      </c>
      <c r="AI32" s="82">
        <f t="shared" si="8"/>
        <v>0</v>
      </c>
      <c r="AJ32" s="82">
        <f t="shared" si="8"/>
        <v>0</v>
      </c>
      <c r="AK32" s="82">
        <f t="shared" si="8"/>
        <v>0</v>
      </c>
      <c r="AL32" s="83">
        <f t="shared" si="8"/>
        <v>0</v>
      </c>
      <c r="AM32" s="3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5"/>
      <c r="B33" s="25"/>
      <c r="C33" s="25"/>
      <c r="D33" s="25"/>
      <c r="E33" s="25"/>
      <c r="F33" s="84"/>
      <c r="G33" s="85"/>
      <c r="H33" s="85"/>
      <c r="I33" s="85"/>
      <c r="J33" s="85"/>
      <c r="K33" s="85"/>
      <c r="L33" s="85"/>
      <c r="M33" s="85"/>
      <c r="N33" s="85"/>
      <c r="O33" s="85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6"/>
      <c r="AM33" s="3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5"/>
      <c r="B34" s="25"/>
      <c r="C34" s="25"/>
      <c r="D34" s="25"/>
      <c r="E34" s="25"/>
      <c r="F34" s="87" t="s">
        <v>157</v>
      </c>
      <c r="G34" s="88"/>
      <c r="H34" s="88"/>
      <c r="I34" s="88"/>
      <c r="J34" s="88"/>
      <c r="K34" s="88"/>
      <c r="L34" s="88"/>
      <c r="M34" s="88"/>
      <c r="N34" s="88"/>
      <c r="O34" s="88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9"/>
      <c r="AM34" s="34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5"/>
      <c r="B35" s="25"/>
      <c r="C35" s="25"/>
      <c r="D35" s="25"/>
      <c r="E35" s="25"/>
      <c r="F35" s="90"/>
      <c r="G35" s="85"/>
      <c r="H35" s="85"/>
      <c r="I35" s="85"/>
      <c r="J35" s="85"/>
      <c r="K35" s="85"/>
      <c r="L35" s="85"/>
      <c r="M35" s="85"/>
      <c r="N35" s="85"/>
      <c r="O35" s="8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6"/>
      <c r="AM35" s="34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5"/>
      <c r="B36" s="25"/>
      <c r="C36" s="25"/>
      <c r="D36" s="25"/>
      <c r="E36" s="25"/>
      <c r="F36" s="87" t="s">
        <v>158</v>
      </c>
      <c r="G36" s="82" t="str">
        <f t="shared" ref="G36:AL36" si="9">IF(G32+G34&lt;=0,"",G32+G34)</f>
        <v/>
      </c>
      <c r="H36" s="82" t="str">
        <f t="shared" si="9"/>
        <v/>
      </c>
      <c r="I36" s="82" t="str">
        <f t="shared" si="9"/>
        <v/>
      </c>
      <c r="J36" s="82" t="str">
        <f t="shared" si="9"/>
        <v/>
      </c>
      <c r="K36" s="82" t="str">
        <f t="shared" si="9"/>
        <v/>
      </c>
      <c r="L36" s="82" t="str">
        <f t="shared" si="9"/>
        <v/>
      </c>
      <c r="M36" s="82" t="str">
        <f t="shared" si="9"/>
        <v/>
      </c>
      <c r="N36" s="82" t="str">
        <f t="shared" si="9"/>
        <v/>
      </c>
      <c r="O36" s="82" t="str">
        <f t="shared" si="9"/>
        <v/>
      </c>
      <c r="P36" s="82" t="str">
        <f t="shared" si="9"/>
        <v/>
      </c>
      <c r="Q36" s="82" t="str">
        <f t="shared" si="9"/>
        <v/>
      </c>
      <c r="R36" s="82" t="str">
        <f t="shared" si="9"/>
        <v/>
      </c>
      <c r="S36" s="82" t="str">
        <f t="shared" si="9"/>
        <v/>
      </c>
      <c r="T36" s="82" t="str">
        <f t="shared" si="9"/>
        <v/>
      </c>
      <c r="U36" s="82" t="str">
        <f t="shared" si="9"/>
        <v/>
      </c>
      <c r="V36" s="82" t="str">
        <f t="shared" si="9"/>
        <v/>
      </c>
      <c r="W36" s="82" t="str">
        <f t="shared" si="9"/>
        <v/>
      </c>
      <c r="X36" s="82" t="str">
        <f t="shared" si="9"/>
        <v/>
      </c>
      <c r="Y36" s="82" t="str">
        <f t="shared" si="9"/>
        <v/>
      </c>
      <c r="Z36" s="82" t="str">
        <f t="shared" si="9"/>
        <v/>
      </c>
      <c r="AA36" s="82" t="str">
        <f t="shared" si="9"/>
        <v/>
      </c>
      <c r="AB36" s="82" t="str">
        <f t="shared" si="9"/>
        <v/>
      </c>
      <c r="AC36" s="82" t="str">
        <f t="shared" si="9"/>
        <v/>
      </c>
      <c r="AD36" s="82" t="str">
        <f t="shared" si="9"/>
        <v/>
      </c>
      <c r="AE36" s="82" t="str">
        <f t="shared" si="9"/>
        <v/>
      </c>
      <c r="AF36" s="82" t="str">
        <f t="shared" si="9"/>
        <v/>
      </c>
      <c r="AG36" s="82" t="str">
        <f t="shared" si="9"/>
        <v/>
      </c>
      <c r="AH36" s="82" t="str">
        <f t="shared" si="9"/>
        <v/>
      </c>
      <c r="AI36" s="82" t="str">
        <f t="shared" si="9"/>
        <v/>
      </c>
      <c r="AJ36" s="82" t="str">
        <f t="shared" si="9"/>
        <v/>
      </c>
      <c r="AK36" s="82" t="str">
        <f t="shared" si="9"/>
        <v/>
      </c>
      <c r="AL36" s="82" t="str">
        <f t="shared" si="9"/>
        <v/>
      </c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9"/>
    </row>
    <row r="37" ht="12.0" customHeight="1">
      <c r="A37" s="25"/>
      <c r="B37" s="25"/>
      <c r="C37" s="25"/>
      <c r="D37" s="25"/>
      <c r="E37" s="25"/>
      <c r="F37" s="84"/>
      <c r="G37" s="85"/>
      <c r="H37" s="85"/>
      <c r="I37" s="85"/>
      <c r="J37" s="85"/>
      <c r="K37" s="85"/>
      <c r="L37" s="85"/>
      <c r="M37" s="85"/>
      <c r="N37" s="85"/>
      <c r="O37" s="85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6"/>
      <c r="AM37" s="34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5"/>
      <c r="B38" s="91" t="s">
        <v>159</v>
      </c>
      <c r="C38" s="42"/>
      <c r="D38" s="92"/>
      <c r="E38" s="92"/>
      <c r="F38" s="93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5"/>
      <c r="AM38" s="3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5"/>
      <c r="B39" s="96"/>
      <c r="C39" s="97"/>
      <c r="D39" s="97"/>
      <c r="E39" s="97"/>
      <c r="F39" s="36"/>
      <c r="AL39" s="98"/>
      <c r="AM39" s="3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5"/>
      <c r="B40" s="96"/>
      <c r="C40" s="97"/>
      <c r="D40" s="97"/>
      <c r="E40" s="97"/>
      <c r="F40" s="36"/>
      <c r="AL40" s="98"/>
      <c r="AM40" s="34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5"/>
      <c r="B41" s="99"/>
      <c r="C41" s="100"/>
      <c r="D41" s="100"/>
      <c r="E41" s="100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3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E11 AF10:AJ31 AK10:AK11">
    <cfRule type="expression" dxfId="4" priority="2" stopIfTrue="1">
      <formula>G$10="S"</formula>
    </cfRule>
  </conditionalFormatting>
  <conditionalFormatting sqref="G10:AC31 AD10:AE11 AF10:AJ31 AK10:AK11">
    <cfRule type="expression" dxfId="4" priority="3" stopIfTrue="1">
      <formula>G$10="D"</formula>
    </cfRule>
  </conditionalFormatting>
  <conditionalFormatting sqref="G12:K12 N12:P12 T12:V12">
    <cfRule type="expression" dxfId="4" priority="4" stopIfTrue="1">
      <formula>#REF!="S"</formula>
    </cfRule>
  </conditionalFormatting>
  <conditionalFormatting sqref="G12:K12 N12:P12 T12:V12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J12:AJ26">
    <cfRule type="expression" dxfId="4" priority="8" stopIfTrue="1">
      <formula>#REF!="S"</formula>
    </cfRule>
  </conditionalFormatting>
  <conditionalFormatting sqref="AJ12:AJ26">
    <cfRule type="expression" dxfId="4" priority="9" stopIfTrue="1">
      <formula>#REF!="D"</formula>
    </cfRule>
  </conditionalFormatting>
  <conditionalFormatting sqref="AH12">
    <cfRule type="expression" dxfId="4" priority="10" stopIfTrue="1">
      <formula>#REF!="S"</formula>
    </cfRule>
  </conditionalFormatting>
  <conditionalFormatting sqref="AH12">
    <cfRule type="expression" dxfId="4" priority="11" stopIfTrue="1">
      <formula>#REF!="D"</formula>
    </cfRule>
  </conditionalFormatting>
  <conditionalFormatting sqref="AI12">
    <cfRule type="expression" dxfId="4" priority="12" stopIfTrue="1">
      <formula>#REF!="S"</formula>
    </cfRule>
  </conditionalFormatting>
  <conditionalFormatting sqref="AI12">
    <cfRule type="expression" dxfId="4" priority="13" stopIfTrue="1">
      <formula>#REF!="D"</formula>
    </cfRule>
  </conditionalFormatting>
  <conditionalFormatting sqref="AK11">
    <cfRule type="expression" dxfId="4" priority="14">
      <formula>$AK$10="X"</formula>
    </cfRule>
  </conditionalFormatting>
  <conditionalFormatting sqref="S21:T21 S25:T26">
    <cfRule type="expression" dxfId="4" priority="15" stopIfTrue="1">
      <formula>#REF!="S"</formula>
    </cfRule>
  </conditionalFormatting>
  <conditionalFormatting sqref="S21:T21 S25:T26">
    <cfRule type="expression" dxfId="4" priority="16" stopIfTrue="1">
      <formula>#REF!="D"</formula>
    </cfRule>
  </conditionalFormatting>
  <conditionalFormatting sqref="I12:J12 N12:P12 V12">
    <cfRule type="expression" dxfId="4" priority="17" stopIfTrue="1">
      <formula>#REF!="S"</formula>
    </cfRule>
  </conditionalFormatting>
  <conditionalFormatting sqref="I12:J12 N12:P12 V12">
    <cfRule type="expression" dxfId="4" priority="18" stopIfTrue="1">
      <formula>#REF!="D"</formula>
    </cfRule>
  </conditionalFormatting>
  <conditionalFormatting sqref="S12">
    <cfRule type="expression" dxfId="4" priority="19" stopIfTrue="1">
      <formula>#REF!="S"</formula>
    </cfRule>
  </conditionalFormatting>
  <conditionalFormatting sqref="S12">
    <cfRule type="expression" dxfId="4" priority="20" stopIfTrue="1">
      <formula>#REF!="D"</formula>
    </cfRule>
  </conditionalFormatting>
  <conditionalFormatting sqref="AB12:AC12">
    <cfRule type="expression" dxfId="4" priority="21" stopIfTrue="1">
      <formula>#REF!="S"</formula>
    </cfRule>
  </conditionalFormatting>
  <conditionalFormatting sqref="AB12:AC12">
    <cfRule type="expression" dxfId="4" priority="22" stopIfTrue="1">
      <formula>#REF!="D"</formula>
    </cfRule>
  </conditionalFormatting>
  <conditionalFormatting sqref="AB21:AC26">
    <cfRule type="expression" dxfId="4" priority="23" stopIfTrue="1">
      <formula>#REF!="S"</formula>
    </cfRule>
  </conditionalFormatting>
  <conditionalFormatting sqref="AB21:AC26">
    <cfRule type="expression" dxfId="4" priority="24" stopIfTrue="1">
      <formula>#REF!="D"</formula>
    </cfRule>
  </conditionalFormatting>
  <conditionalFormatting sqref="R12">
    <cfRule type="expression" dxfId="4" priority="25" stopIfTrue="1">
      <formula>#REF!="S"</formula>
    </cfRule>
  </conditionalFormatting>
  <conditionalFormatting sqref="R12">
    <cfRule type="expression" dxfId="4" priority="26" stopIfTrue="1">
      <formula>#REF!="D"</formula>
    </cfRule>
  </conditionalFormatting>
  <conditionalFormatting sqref="AF12">
    <cfRule type="expression" dxfId="4" priority="27" stopIfTrue="1">
      <formula>#REF!="S"</formula>
    </cfRule>
  </conditionalFormatting>
  <conditionalFormatting sqref="AF12">
    <cfRule type="expression" dxfId="4" priority="28" stopIfTrue="1">
      <formula>#REF!="D"</formula>
    </cfRule>
  </conditionalFormatting>
  <conditionalFormatting sqref="AG12">
    <cfRule type="expression" dxfId="4" priority="29" stopIfTrue="1">
      <formula>#REF!="S"</formula>
    </cfRule>
  </conditionalFormatting>
  <conditionalFormatting sqref="AG12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Z21 Z25:Z26">
    <cfRule type="expression" dxfId="4" priority="33" stopIfTrue="1">
      <formula>#REF!="S"</formula>
    </cfRule>
  </conditionalFormatting>
  <conditionalFormatting sqref="Z21 Z25:Z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21 AA25:AA26">
    <cfRule type="expression" dxfId="4" priority="37" stopIfTrue="1">
      <formula>#REF!="S"</formula>
    </cfRule>
  </conditionalFormatting>
  <conditionalFormatting sqref="AA21 AA25:AA26">
    <cfRule type="expression" dxfId="4" priority="38" stopIfTrue="1">
      <formula>#REF!="D"</formula>
    </cfRule>
  </conditionalFormatting>
  <conditionalFormatting sqref="W12:X12">
    <cfRule type="expression" dxfId="4" priority="39" stopIfTrue="1">
      <formula>#REF!="S"</formula>
    </cfRule>
  </conditionalFormatting>
  <conditionalFormatting sqref="W12:X12">
    <cfRule type="expression" dxfId="4" priority="40" stopIfTrue="1">
      <formula>#REF!="D"</formula>
    </cfRule>
  </conditionalFormatting>
  <conditionalFormatting sqref="Z12">
    <cfRule type="expression" dxfId="4" priority="41" stopIfTrue="1">
      <formula>#REF!="S"</formula>
    </cfRule>
  </conditionalFormatting>
  <conditionalFormatting sqref="Z12">
    <cfRule type="expression" dxfId="4" priority="42" stopIfTrue="1">
      <formula>#REF!="D"</formula>
    </cfRule>
  </conditionalFormatting>
  <conditionalFormatting sqref="Z12">
    <cfRule type="expression" dxfId="4" priority="43" stopIfTrue="1">
      <formula>#REF!="S"</formula>
    </cfRule>
  </conditionalFormatting>
  <conditionalFormatting sqref="Z12">
    <cfRule type="expression" dxfId="4" priority="44" stopIfTrue="1">
      <formula>#REF!="D"</formula>
    </cfRule>
  </conditionalFormatting>
  <conditionalFormatting sqref="AA12">
    <cfRule type="expression" dxfId="4" priority="45" stopIfTrue="1">
      <formula>#REF!="S"</formula>
    </cfRule>
  </conditionalFormatting>
  <conditionalFormatting sqref="AA12">
    <cfRule type="expression" dxfId="4" priority="46" stopIfTrue="1">
      <formula>#REF!="D"</formula>
    </cfRule>
  </conditionalFormatting>
  <conditionalFormatting sqref="AA12">
    <cfRule type="expression" dxfId="4" priority="47" stopIfTrue="1">
      <formula>#REF!="S"</formula>
    </cfRule>
  </conditionalFormatting>
  <conditionalFormatting sqref="AA12">
    <cfRule type="expression" dxfId="4" priority="48" stopIfTrue="1">
      <formula>#REF!="D"</formula>
    </cfRule>
  </conditionalFormatting>
  <conditionalFormatting sqref="M12">
    <cfRule type="expression" dxfId="4" priority="49" stopIfTrue="1">
      <formula>#REF!="S"</formula>
    </cfRule>
  </conditionalFormatting>
  <conditionalFormatting sqref="M12">
    <cfRule type="expression" dxfId="4" priority="50" stopIfTrue="1">
      <formula>#REF!="D"</formula>
    </cfRule>
  </conditionalFormatting>
  <conditionalFormatting sqref="L12">
    <cfRule type="expression" dxfId="4" priority="51" stopIfTrue="1">
      <formula>#REF!="S"</formula>
    </cfRule>
  </conditionalFormatting>
  <conditionalFormatting sqref="L12">
    <cfRule type="expression" dxfId="4" priority="52" stopIfTrue="1">
      <formula>#REF!="D"</formula>
    </cfRule>
  </conditionalFormatting>
  <conditionalFormatting sqref="L12">
    <cfRule type="expression" dxfId="4" priority="53" stopIfTrue="1">
      <formula>#REF!="S"</formula>
    </cfRule>
  </conditionalFormatting>
  <conditionalFormatting sqref="L12">
    <cfRule type="expression" dxfId="4" priority="54" stopIfTrue="1">
      <formula>#REF!="D"</formula>
    </cfRule>
  </conditionalFormatting>
  <conditionalFormatting sqref="R13">
    <cfRule type="expression" dxfId="4" priority="55" stopIfTrue="1">
      <formula>#REF!="S"</formula>
    </cfRule>
  </conditionalFormatting>
  <conditionalFormatting sqref="R13">
    <cfRule type="expression" dxfId="4" priority="56" stopIfTrue="1">
      <formula>#REF!="D"</formula>
    </cfRule>
  </conditionalFormatting>
  <conditionalFormatting sqref="T13 T16">
    <cfRule type="expression" dxfId="4" priority="57" stopIfTrue="1">
      <formula>#REF!="S"</formula>
    </cfRule>
  </conditionalFormatting>
  <conditionalFormatting sqref="T13 T16">
    <cfRule type="expression" dxfId="4" priority="58" stopIfTrue="1">
      <formula>#REF!="D"</formula>
    </cfRule>
  </conditionalFormatting>
  <conditionalFormatting sqref="S13 S16">
    <cfRule type="expression" dxfId="4" priority="59" stopIfTrue="1">
      <formula>#REF!="S"</formula>
    </cfRule>
  </conditionalFormatting>
  <conditionalFormatting sqref="S13 S16">
    <cfRule type="expression" dxfId="4" priority="60" stopIfTrue="1">
      <formula>#REF!="D"</formula>
    </cfRule>
  </conditionalFormatting>
  <conditionalFormatting sqref="Y12">
    <cfRule type="expression" dxfId="4" priority="61" stopIfTrue="1">
      <formula>#REF!="S"</formula>
    </cfRule>
  </conditionalFormatting>
  <conditionalFormatting sqref="Y12">
    <cfRule type="expression" dxfId="4" priority="62" stopIfTrue="1">
      <formula>#REF!="D"</formula>
    </cfRule>
  </conditionalFormatting>
  <conditionalFormatting sqref="U13:V13 U16:V16 U25:V26 V21">
    <cfRule type="expression" dxfId="4" priority="63" stopIfTrue="1">
      <formula>#REF!="S"</formula>
    </cfRule>
  </conditionalFormatting>
  <conditionalFormatting sqref="U13:V13 U16:V16 U25:V26 V21">
    <cfRule type="expression" dxfId="4" priority="64" stopIfTrue="1">
      <formula>#REF!="D"</formula>
    </cfRule>
  </conditionalFormatting>
  <conditionalFormatting sqref="V13 V16 V21 V25:V26">
    <cfRule type="expression" dxfId="4" priority="65" stopIfTrue="1">
      <formula>#REF!="S"</formula>
    </cfRule>
  </conditionalFormatting>
  <conditionalFormatting sqref="V13 V16 V21 V25:V26">
    <cfRule type="expression" dxfId="4" priority="66" stopIfTrue="1">
      <formula>#REF!="D"</formula>
    </cfRule>
  </conditionalFormatting>
  <conditionalFormatting sqref="W13 W16:X16 W21:X21 W25:X26">
    <cfRule type="expression" dxfId="4" priority="67" stopIfTrue="1">
      <formula>#REF!="S"</formula>
    </cfRule>
  </conditionalFormatting>
  <conditionalFormatting sqref="W13 W16:X16 W21:X21 W25:X26">
    <cfRule type="expression" dxfId="4" priority="68" stopIfTrue="1">
      <formula>#REF!="D"</formula>
    </cfRule>
  </conditionalFormatting>
  <conditionalFormatting sqref="Y21 Y25:Y26">
    <cfRule type="expression" dxfId="4" priority="69" stopIfTrue="1">
      <formula>#REF!="S"</formula>
    </cfRule>
  </conditionalFormatting>
  <conditionalFormatting sqref="Y21 Y25:Y26">
    <cfRule type="expression" dxfId="4" priority="70" stopIfTrue="1">
      <formula>#REF!="D"</formula>
    </cfRule>
  </conditionalFormatting>
  <conditionalFormatting sqref="AC17:AC20">
    <cfRule type="expression" dxfId="4" priority="71" stopIfTrue="1">
      <formula>#REF!="S"</formula>
    </cfRule>
  </conditionalFormatting>
  <conditionalFormatting sqref="AC17:AC20">
    <cfRule type="expression" dxfId="4" priority="72" stopIfTrue="1">
      <formula>#REF!="D"</formula>
    </cfRule>
  </conditionalFormatting>
  <conditionalFormatting sqref="X13">
    <cfRule type="expression" dxfId="4" priority="73" stopIfTrue="1">
      <formula>#REF!="S"</formula>
    </cfRule>
  </conditionalFormatting>
  <conditionalFormatting sqref="X13">
    <cfRule type="expression" dxfId="4" priority="74" stopIfTrue="1">
      <formula>#REF!="D"</formula>
    </cfRule>
  </conditionalFormatting>
  <conditionalFormatting sqref="G12:H12">
    <cfRule type="expression" dxfId="4" priority="75" stopIfTrue="1">
      <formula>#REF!="S"</formula>
    </cfRule>
  </conditionalFormatting>
  <conditionalFormatting sqref="G12:H12">
    <cfRule type="expression" dxfId="4" priority="76" stopIfTrue="1">
      <formula>#REF!="D"</formula>
    </cfRule>
  </conditionalFormatting>
  <conditionalFormatting sqref="P13">
    <cfRule type="expression" dxfId="4" priority="77" stopIfTrue="1">
      <formula>#REF!="S"</formula>
    </cfRule>
  </conditionalFormatting>
  <conditionalFormatting sqref="P13">
    <cfRule type="expression" dxfId="4" priority="78" stopIfTrue="1">
      <formula>#REF!="D"</formula>
    </cfRule>
  </conditionalFormatting>
  <conditionalFormatting sqref="P13">
    <cfRule type="expression" dxfId="4" priority="79" stopIfTrue="1">
      <formula>#REF!="S"</formula>
    </cfRule>
  </conditionalFormatting>
  <conditionalFormatting sqref="P13">
    <cfRule type="expression" dxfId="4" priority="80" stopIfTrue="1">
      <formula>#REF!="D"</formula>
    </cfRule>
  </conditionalFormatting>
  <conditionalFormatting sqref="AH13:AH26">
    <cfRule type="expression" dxfId="4" priority="81" stopIfTrue="1">
      <formula>#REF!="S"</formula>
    </cfRule>
  </conditionalFormatting>
  <conditionalFormatting sqref="AH13:AH26">
    <cfRule type="expression" dxfId="4" priority="82" stopIfTrue="1">
      <formula>#REF!="D"</formula>
    </cfRule>
  </conditionalFormatting>
  <conditionalFormatting sqref="AI13:AI26">
    <cfRule type="expression" dxfId="4" priority="83" stopIfTrue="1">
      <formula>#REF!="S"</formula>
    </cfRule>
  </conditionalFormatting>
  <conditionalFormatting sqref="AI13:AI26">
    <cfRule type="expression" dxfId="4" priority="84" stopIfTrue="1">
      <formula>#REF!="D"</formula>
    </cfRule>
  </conditionalFormatting>
  <conditionalFormatting sqref="AF13:AF26">
    <cfRule type="expression" dxfId="4" priority="85" stopIfTrue="1">
      <formula>#REF!="S"</formula>
    </cfRule>
  </conditionalFormatting>
  <conditionalFormatting sqref="AF13:AF26">
    <cfRule type="expression" dxfId="4" priority="86" stopIfTrue="1">
      <formula>#REF!="D"</formula>
    </cfRule>
  </conditionalFormatting>
  <conditionalFormatting sqref="AG13:AG26">
    <cfRule type="expression" dxfId="4" priority="87" stopIfTrue="1">
      <formula>#REF!="S"</formula>
    </cfRule>
  </conditionalFormatting>
  <conditionalFormatting sqref="AG13:AG26">
    <cfRule type="expression" dxfId="4" priority="88" stopIfTrue="1">
      <formula>#REF!="D"</formula>
    </cfRule>
  </conditionalFormatting>
  <conditionalFormatting sqref="AB13:AC16">
    <cfRule type="expression" dxfId="4" priority="89" stopIfTrue="1">
      <formula>#REF!="S"</formula>
    </cfRule>
  </conditionalFormatting>
  <conditionalFormatting sqref="AB13:AC16">
    <cfRule type="expression" dxfId="4" priority="90" stopIfTrue="1">
      <formula>#REF!="D"</formula>
    </cfRule>
  </conditionalFormatting>
  <conditionalFormatting sqref="Z13:Z14 Z16">
    <cfRule type="expression" dxfId="4" priority="91" stopIfTrue="1">
      <formula>#REF!="S"</formula>
    </cfRule>
  </conditionalFormatting>
  <conditionalFormatting sqref="Z13:Z14 Z16">
    <cfRule type="expression" dxfId="4" priority="92" stopIfTrue="1">
      <formula>#REF!="D"</formula>
    </cfRule>
  </conditionalFormatting>
  <conditionalFormatting sqref="Z13:Z14 Z16">
    <cfRule type="expression" dxfId="4" priority="93" stopIfTrue="1">
      <formula>#REF!="S"</formula>
    </cfRule>
  </conditionalFormatting>
  <conditionalFormatting sqref="Z13:Z14 Z16">
    <cfRule type="expression" dxfId="4" priority="94" stopIfTrue="1">
      <formula>#REF!="D"</formula>
    </cfRule>
  </conditionalFormatting>
  <conditionalFormatting sqref="AA13:AA16">
    <cfRule type="expression" dxfId="4" priority="95" stopIfTrue="1">
      <formula>#REF!="S"</formula>
    </cfRule>
  </conditionalFormatting>
  <conditionalFormatting sqref="AA13:AA16">
    <cfRule type="expression" dxfId="4" priority="96" stopIfTrue="1">
      <formula>#REF!="D"</formula>
    </cfRule>
  </conditionalFormatting>
  <conditionalFormatting sqref="AA13:AA16">
    <cfRule type="expression" dxfId="4" priority="97" stopIfTrue="1">
      <formula>#REF!="S"</formula>
    </cfRule>
  </conditionalFormatting>
  <conditionalFormatting sqref="AA13:AA16">
    <cfRule type="expression" dxfId="4" priority="98" stopIfTrue="1">
      <formula>#REF!="D"</formula>
    </cfRule>
  </conditionalFormatting>
  <conditionalFormatting sqref="Y13 Y16">
    <cfRule type="expression" dxfId="4" priority="99" stopIfTrue="1">
      <formula>#REF!="S"</formula>
    </cfRule>
  </conditionalFormatting>
  <conditionalFormatting sqref="Y13 Y16">
    <cfRule type="expression" dxfId="4" priority="100" stopIfTrue="1">
      <formula>#REF!="D"</formula>
    </cfRule>
  </conditionalFormatting>
  <conditionalFormatting sqref="N13:O13">
    <cfRule type="expression" dxfId="4" priority="101" stopIfTrue="1">
      <formula>#REF!="S"</formula>
    </cfRule>
  </conditionalFormatting>
  <conditionalFormatting sqref="N13:O13">
    <cfRule type="expression" dxfId="4" priority="102" stopIfTrue="1">
      <formula>#REF!="D"</formula>
    </cfRule>
  </conditionalFormatting>
  <conditionalFormatting sqref="N13:O13">
    <cfRule type="expression" dxfId="4" priority="103" stopIfTrue="1">
      <formula>#REF!="S"</formula>
    </cfRule>
  </conditionalFormatting>
  <conditionalFormatting sqref="N13:O13">
    <cfRule type="expression" dxfId="4" priority="104" stopIfTrue="1">
      <formula>#REF!="D"</formula>
    </cfRule>
  </conditionalFormatting>
  <conditionalFormatting sqref="M13">
    <cfRule type="expression" dxfId="4" priority="105" stopIfTrue="1">
      <formula>#REF!="S"</formula>
    </cfRule>
  </conditionalFormatting>
  <conditionalFormatting sqref="M13">
    <cfRule type="expression" dxfId="4" priority="106" stopIfTrue="1">
      <formula>#REF!="D"</formula>
    </cfRule>
  </conditionalFormatting>
  <conditionalFormatting sqref="L13">
    <cfRule type="expression" dxfId="4" priority="107" stopIfTrue="1">
      <formula>#REF!="S"</formula>
    </cfRule>
  </conditionalFormatting>
  <conditionalFormatting sqref="L13">
    <cfRule type="expression" dxfId="4" priority="108" stopIfTrue="1">
      <formula>#REF!="D"</formula>
    </cfRule>
  </conditionalFormatting>
  <conditionalFormatting sqref="L13">
    <cfRule type="expression" dxfId="4" priority="109" stopIfTrue="1">
      <formula>#REF!="S"</formula>
    </cfRule>
  </conditionalFormatting>
  <conditionalFormatting sqref="L13">
    <cfRule type="expression" dxfId="4" priority="110" stopIfTrue="1">
      <formula>#REF!="D"</formula>
    </cfRule>
  </conditionalFormatting>
  <conditionalFormatting sqref="G16:J16 N16:R16">
    <cfRule type="expression" dxfId="4" priority="111" stopIfTrue="1">
      <formula>#REF!="S"</formula>
    </cfRule>
  </conditionalFormatting>
  <conditionalFormatting sqref="G16:J16 N16:R16">
    <cfRule type="expression" dxfId="4" priority="112" stopIfTrue="1">
      <formula>#REF!="D"</formula>
    </cfRule>
  </conditionalFormatting>
  <conditionalFormatting sqref="G16:J16 N16:O16">
    <cfRule type="expression" dxfId="4" priority="113" stopIfTrue="1">
      <formula>#REF!="S"</formula>
    </cfRule>
  </conditionalFormatting>
  <conditionalFormatting sqref="G16:J16 N16:O16">
    <cfRule type="expression" dxfId="4" priority="114" stopIfTrue="1">
      <formula>#REF!="D"</formula>
    </cfRule>
  </conditionalFormatting>
  <conditionalFormatting sqref="G16:J16 N16:R16">
    <cfRule type="expression" dxfId="4" priority="115" stopIfTrue="1">
      <formula>#REF!="S"</formula>
    </cfRule>
  </conditionalFormatting>
  <conditionalFormatting sqref="G16:J16 N16:R16">
    <cfRule type="expression" dxfId="4" priority="116" stopIfTrue="1">
      <formula>#REF!="D"</formula>
    </cfRule>
  </conditionalFormatting>
  <conditionalFormatting sqref="K16">
    <cfRule type="expression" dxfId="4" priority="117" stopIfTrue="1">
      <formula>#REF!="S"</formula>
    </cfRule>
  </conditionalFormatting>
  <conditionalFormatting sqref="K16">
    <cfRule type="expression" dxfId="4" priority="118" stopIfTrue="1">
      <formula>#REF!="D"</formula>
    </cfRule>
  </conditionalFormatting>
  <conditionalFormatting sqref="K16">
    <cfRule type="expression" dxfId="4" priority="119" stopIfTrue="1">
      <formula>#REF!="S"</formula>
    </cfRule>
  </conditionalFormatting>
  <conditionalFormatting sqref="K16">
    <cfRule type="expression" dxfId="4" priority="120" stopIfTrue="1">
      <formula>#REF!="D"</formula>
    </cfRule>
  </conditionalFormatting>
  <conditionalFormatting sqref="K16">
    <cfRule type="expression" dxfId="4" priority="121" stopIfTrue="1">
      <formula>#REF!="S"</formula>
    </cfRule>
  </conditionalFormatting>
  <conditionalFormatting sqref="K16">
    <cfRule type="expression" dxfId="4" priority="122" stopIfTrue="1">
      <formula>#REF!="D"</formula>
    </cfRule>
  </conditionalFormatting>
  <conditionalFormatting sqref="L16">
    <cfRule type="expression" dxfId="4" priority="123" stopIfTrue="1">
      <formula>#REF!="S"</formula>
    </cfRule>
  </conditionalFormatting>
  <conditionalFormatting sqref="L16">
    <cfRule type="expression" dxfId="4" priority="124" stopIfTrue="1">
      <formula>#REF!="D"</formula>
    </cfRule>
  </conditionalFormatting>
  <conditionalFormatting sqref="L16">
    <cfRule type="expression" dxfId="4" priority="125" stopIfTrue="1">
      <formula>#REF!="S"</formula>
    </cfRule>
  </conditionalFormatting>
  <conditionalFormatting sqref="L16">
    <cfRule type="expression" dxfId="4" priority="126" stopIfTrue="1">
      <formula>#REF!="D"</formula>
    </cfRule>
  </conditionalFormatting>
  <conditionalFormatting sqref="M16">
    <cfRule type="expression" dxfId="4" priority="127" stopIfTrue="1">
      <formula>#REF!="S"</formula>
    </cfRule>
  </conditionalFormatting>
  <conditionalFormatting sqref="M16">
    <cfRule type="expression" dxfId="4" priority="128" stopIfTrue="1">
      <formula>#REF!="D"</formula>
    </cfRule>
  </conditionalFormatting>
  <conditionalFormatting sqref="M16">
    <cfRule type="expression" dxfId="4" priority="129" stopIfTrue="1">
      <formula>#REF!="S"</formula>
    </cfRule>
  </conditionalFormatting>
  <conditionalFormatting sqref="M16">
    <cfRule type="expression" dxfId="4" priority="130" stopIfTrue="1">
      <formula>#REF!="D"</formula>
    </cfRule>
  </conditionalFormatting>
  <conditionalFormatting sqref="G21:R21 G22:I24 G25:R26">
    <cfRule type="expression" dxfId="4" priority="131" stopIfTrue="1">
      <formula>#REF!="S"</formula>
    </cfRule>
  </conditionalFormatting>
  <conditionalFormatting sqref="G21:R21 G22:I24 G25:R26">
    <cfRule type="expression" dxfId="4" priority="132" stopIfTrue="1">
      <formula>#REF!="D"</formula>
    </cfRule>
  </conditionalFormatting>
  <conditionalFormatting sqref="G13:J13">
    <cfRule type="expression" dxfId="4" priority="133" stopIfTrue="1">
      <formula>#REF!="S"</formula>
    </cfRule>
  </conditionalFormatting>
  <conditionalFormatting sqref="G13:J13">
    <cfRule type="expression" dxfId="4" priority="134" stopIfTrue="1">
      <formula>#REF!="D"</formula>
    </cfRule>
  </conditionalFormatting>
  <conditionalFormatting sqref="G13:J13">
    <cfRule type="expression" dxfId="4" priority="135" stopIfTrue="1">
      <formula>#REF!="S"</formula>
    </cfRule>
  </conditionalFormatting>
  <conditionalFormatting sqref="G13:J13">
    <cfRule type="expression" dxfId="4" priority="136" stopIfTrue="1">
      <formula>#REF!="D"</formula>
    </cfRule>
  </conditionalFormatting>
  <conditionalFormatting sqref="G13:J13">
    <cfRule type="expression" dxfId="4" priority="137" stopIfTrue="1">
      <formula>#REF!="S"</formula>
    </cfRule>
  </conditionalFormatting>
  <conditionalFormatting sqref="G13:J13">
    <cfRule type="expression" dxfId="4" priority="138" stopIfTrue="1">
      <formula>#REF!="D"</formula>
    </cfRule>
  </conditionalFormatting>
  <conditionalFormatting sqref="K13">
    <cfRule type="expression" dxfId="4" priority="139" stopIfTrue="1">
      <formula>#REF!="S"</formula>
    </cfRule>
  </conditionalFormatting>
  <conditionalFormatting sqref="K13">
    <cfRule type="expression" dxfId="4" priority="140" stopIfTrue="1">
      <formula>#REF!="D"</formula>
    </cfRule>
  </conditionalFormatting>
  <conditionalFormatting sqref="K13">
    <cfRule type="expression" dxfId="4" priority="141" stopIfTrue="1">
      <formula>#REF!="S"</formula>
    </cfRule>
  </conditionalFormatting>
  <conditionalFormatting sqref="K13">
    <cfRule type="expression" dxfId="4" priority="142" stopIfTrue="1">
      <formula>#REF!="D"</formula>
    </cfRule>
  </conditionalFormatting>
  <conditionalFormatting sqref="K13">
    <cfRule type="expression" dxfId="4" priority="143" stopIfTrue="1">
      <formula>#REF!="S"</formula>
    </cfRule>
  </conditionalFormatting>
  <conditionalFormatting sqref="K13">
    <cfRule type="expression" dxfId="4" priority="144" stopIfTrue="1">
      <formula>#REF!="D"</formula>
    </cfRule>
  </conditionalFormatting>
  <conditionalFormatting sqref="Q13">
    <cfRule type="expression" dxfId="4" priority="145" stopIfTrue="1">
      <formula>#REF!="S"</formula>
    </cfRule>
  </conditionalFormatting>
  <conditionalFormatting sqref="Q13">
    <cfRule type="expression" dxfId="4" priority="146" stopIfTrue="1">
      <formula>#REF!="D"</formula>
    </cfRule>
  </conditionalFormatting>
  <conditionalFormatting sqref="G14:T14">
    <cfRule type="expression" dxfId="4" priority="147" stopIfTrue="1">
      <formula>#REF!="S"</formula>
    </cfRule>
  </conditionalFormatting>
  <conditionalFormatting sqref="G14:T14">
    <cfRule type="expression" dxfId="4" priority="148" stopIfTrue="1">
      <formula>#REF!="D"</formula>
    </cfRule>
  </conditionalFormatting>
  <conditionalFormatting sqref="X14">
    <cfRule type="expression" dxfId="4" priority="149" stopIfTrue="1">
      <formula>#REF!="S"</formula>
    </cfRule>
  </conditionalFormatting>
  <conditionalFormatting sqref="X14">
    <cfRule type="expression" dxfId="4" priority="150" stopIfTrue="1">
      <formula>#REF!="D"</formula>
    </cfRule>
  </conditionalFormatting>
  <conditionalFormatting sqref="Y14">
    <cfRule type="expression" dxfId="4" priority="151" stopIfTrue="1">
      <formula>#REF!="S"</formula>
    </cfRule>
  </conditionalFormatting>
  <conditionalFormatting sqref="Y14">
    <cfRule type="expression" dxfId="4" priority="152" stopIfTrue="1">
      <formula>#REF!="D"</formula>
    </cfRule>
  </conditionalFormatting>
  <conditionalFormatting sqref="G15:V15">
    <cfRule type="expression" dxfId="4" priority="153" stopIfTrue="1">
      <formula>#REF!="S"</formula>
    </cfRule>
  </conditionalFormatting>
  <conditionalFormatting sqref="G15:V15">
    <cfRule type="expression" dxfId="4" priority="154" stopIfTrue="1">
      <formula>#REF!="D"</formula>
    </cfRule>
  </conditionalFormatting>
  <conditionalFormatting sqref="W15:X15">
    <cfRule type="expression" dxfId="4" priority="155" stopIfTrue="1">
      <formula>#REF!="S"</formula>
    </cfRule>
  </conditionalFormatting>
  <conditionalFormatting sqref="W15:X15">
    <cfRule type="expression" dxfId="4" priority="156" stopIfTrue="1">
      <formula>#REF!="D"</formula>
    </cfRule>
  </conditionalFormatting>
  <conditionalFormatting sqref="Y15">
    <cfRule type="expression" dxfId="4" priority="157" stopIfTrue="1">
      <formula>#REF!="S"</formula>
    </cfRule>
  </conditionalFormatting>
  <conditionalFormatting sqref="Y15">
    <cfRule type="expression" dxfId="4" priority="158" stopIfTrue="1">
      <formula>#REF!="D"</formula>
    </cfRule>
  </conditionalFormatting>
  <conditionalFormatting sqref="Z15">
    <cfRule type="expression" dxfId="4" priority="159" stopIfTrue="1">
      <formula>#REF!="S"</formula>
    </cfRule>
  </conditionalFormatting>
  <conditionalFormatting sqref="Z15">
    <cfRule type="expression" dxfId="4" priority="160" stopIfTrue="1">
      <formula>#REF!="D"</formula>
    </cfRule>
  </conditionalFormatting>
  <conditionalFormatting sqref="Z15">
    <cfRule type="expression" dxfId="4" priority="161" stopIfTrue="1">
      <formula>#REF!="S"</formula>
    </cfRule>
  </conditionalFormatting>
  <conditionalFormatting sqref="Z15">
    <cfRule type="expression" dxfId="4" priority="162" stopIfTrue="1">
      <formula>#REF!="D"</formula>
    </cfRule>
  </conditionalFormatting>
  <conditionalFormatting sqref="AB17:AB20">
    <cfRule type="expression" dxfId="4" priority="163" stopIfTrue="1">
      <formula>#REF!="S"</formula>
    </cfRule>
  </conditionalFormatting>
  <conditionalFormatting sqref="AB17:AB20">
    <cfRule type="expression" dxfId="4" priority="164" stopIfTrue="1">
      <formula>#REF!="D"</formula>
    </cfRule>
  </conditionalFormatting>
  <conditionalFormatting sqref="AA17:AA20">
    <cfRule type="expression" dxfId="4" priority="165" stopIfTrue="1">
      <formula>#REF!="S"</formula>
    </cfRule>
  </conditionalFormatting>
  <conditionalFormatting sqref="AA17:AA20">
    <cfRule type="expression" dxfId="4" priority="166" stopIfTrue="1">
      <formula>#REF!="D"</formula>
    </cfRule>
  </conditionalFormatting>
  <conditionalFormatting sqref="AA17:AA20">
    <cfRule type="expression" dxfId="4" priority="167" stopIfTrue="1">
      <formula>#REF!="S"</formula>
    </cfRule>
  </conditionalFormatting>
  <conditionalFormatting sqref="AA17:AA20">
    <cfRule type="expression" dxfId="4" priority="168" stopIfTrue="1">
      <formula>#REF!="D"</formula>
    </cfRule>
  </conditionalFormatting>
  <conditionalFormatting sqref="W17:X20">
    <cfRule type="expression" dxfId="4" priority="169" stopIfTrue="1">
      <formula>#REF!="S"</formula>
    </cfRule>
  </conditionalFormatting>
  <conditionalFormatting sqref="W17:X20">
    <cfRule type="expression" dxfId="4" priority="170" stopIfTrue="1">
      <formula>#REF!="D"</formula>
    </cfRule>
  </conditionalFormatting>
  <conditionalFormatting sqref="Y17:Y20">
    <cfRule type="expression" dxfId="4" priority="171" stopIfTrue="1">
      <formula>#REF!="S"</formula>
    </cfRule>
  </conditionalFormatting>
  <conditionalFormatting sqref="Y17:Y20">
    <cfRule type="expression" dxfId="4" priority="172" stopIfTrue="1">
      <formula>#REF!="D"</formula>
    </cfRule>
  </conditionalFormatting>
  <conditionalFormatting sqref="Z17:Z20">
    <cfRule type="expression" dxfId="4" priority="173" stopIfTrue="1">
      <formula>#REF!="S"</formula>
    </cfRule>
  </conditionalFormatting>
  <conditionalFormatting sqref="Z17:Z20">
    <cfRule type="expression" dxfId="4" priority="174" stopIfTrue="1">
      <formula>#REF!="D"</formula>
    </cfRule>
  </conditionalFormatting>
  <conditionalFormatting sqref="Z17:Z20">
    <cfRule type="expression" dxfId="4" priority="175" stopIfTrue="1">
      <formula>#REF!="S"</formula>
    </cfRule>
  </conditionalFormatting>
  <conditionalFormatting sqref="Z17:Z20">
    <cfRule type="expression" dxfId="4" priority="176" stopIfTrue="1">
      <formula>#REF!="D"</formula>
    </cfRule>
  </conditionalFormatting>
  <conditionalFormatting sqref="U21">
    <cfRule type="expression" dxfId="4" priority="177" stopIfTrue="1">
      <formula>#REF!="S"</formula>
    </cfRule>
  </conditionalFormatting>
  <conditionalFormatting sqref="U21">
    <cfRule type="expression" dxfId="4" priority="178" stopIfTrue="1">
      <formula>#REF!="D"</formula>
    </cfRule>
  </conditionalFormatting>
  <conditionalFormatting sqref="U14:W14">
    <cfRule type="expression" dxfId="4" priority="179" stopIfTrue="1">
      <formula>#REF!="S"</formula>
    </cfRule>
  </conditionalFormatting>
  <conditionalFormatting sqref="U14:W14">
    <cfRule type="expression" dxfId="4" priority="180" stopIfTrue="1">
      <formula>#REF!="D"</formula>
    </cfRule>
  </conditionalFormatting>
  <conditionalFormatting sqref="P27:T27">
    <cfRule type="expression" dxfId="4" priority="181" stopIfTrue="1">
      <formula>#REF!="S"</formula>
    </cfRule>
  </conditionalFormatting>
  <conditionalFormatting sqref="P27:T27">
    <cfRule type="expression" dxfId="4" priority="182" stopIfTrue="1">
      <formula>#REF!="D"</formula>
    </cfRule>
  </conditionalFormatting>
  <conditionalFormatting sqref="W27:AA27">
    <cfRule type="expression" dxfId="4" priority="183" stopIfTrue="1">
      <formula>#REF!="S"</formula>
    </cfRule>
  </conditionalFormatting>
  <conditionalFormatting sqref="W27:AA27">
    <cfRule type="expression" dxfId="4" priority="184" stopIfTrue="1">
      <formula>#REF!="D"</formula>
    </cfRule>
  </conditionalFormatting>
  <conditionalFormatting sqref="AF27:AH27">
    <cfRule type="expression" dxfId="4" priority="185" stopIfTrue="1">
      <formula>#REF!="S"</formula>
    </cfRule>
  </conditionalFormatting>
  <conditionalFormatting sqref="AF27:AH27">
    <cfRule type="expression" dxfId="4" priority="186" stopIfTrue="1">
      <formula>#REF!="D"</formula>
    </cfRule>
  </conditionalFormatting>
  <conditionalFormatting sqref="J22:AA24">
    <cfRule type="expression" dxfId="4" priority="187" stopIfTrue="1">
      <formula>#REF!="S"</formula>
    </cfRule>
  </conditionalFormatting>
  <conditionalFormatting sqref="J22:AA24">
    <cfRule type="expression" dxfId="4" priority="188" stopIfTrue="1">
      <formula>#REF!="D"</formula>
    </cfRule>
  </conditionalFormatting>
  <conditionalFormatting sqref="Q12">
    <cfRule type="expression" dxfId="4" priority="189" stopIfTrue="1">
      <formula>#REF!="S"</formula>
    </cfRule>
  </conditionalFormatting>
  <conditionalFormatting sqref="Q12">
    <cfRule type="expression" dxfId="4" priority="190" stopIfTrue="1">
      <formula>#REF!="D"</formula>
    </cfRule>
  </conditionalFormatting>
  <conditionalFormatting sqref="Q12">
    <cfRule type="expression" dxfId="4" priority="191" stopIfTrue="1">
      <formula>#REF!="S"</formula>
    </cfRule>
  </conditionalFormatting>
  <conditionalFormatting sqref="Q12">
    <cfRule type="expression" dxfId="4" priority="192" stopIfTrue="1">
      <formula>#REF!="D"</formula>
    </cfRule>
  </conditionalFormatting>
  <conditionalFormatting sqref="G36">
    <cfRule type="cellIs" dxfId="5" priority="193" operator="lessThan">
      <formula>8</formula>
    </cfRule>
  </conditionalFormatting>
  <conditionalFormatting sqref="G36">
    <cfRule type="cellIs" dxfId="3" priority="194" stopIfTrue="1" operator="lessThan">
      <formula>8</formula>
    </cfRule>
  </conditionalFormatting>
  <conditionalFormatting sqref="H36:AL36">
    <cfRule type="cellIs" dxfId="5" priority="195" operator="lessThan">
      <formula>8</formula>
    </cfRule>
  </conditionalFormatting>
  <conditionalFormatting sqref="H36:AL36">
    <cfRule type="cellIs" dxfId="3" priority="196" stopIfTrue="1" operator="lessThan">
      <formula>8</formula>
    </cfRule>
  </conditionalFormatting>
  <conditionalFormatting sqref="G17:J17">
    <cfRule type="expression" dxfId="4" priority="197" stopIfTrue="1">
      <formula>#REF!="S"</formula>
    </cfRule>
  </conditionalFormatting>
  <conditionalFormatting sqref="G17:J17">
    <cfRule type="expression" dxfId="4" priority="198" stopIfTrue="1">
      <formula>#REF!="D"</formula>
    </cfRule>
  </conditionalFormatting>
  <conditionalFormatting sqref="G17:J17">
    <cfRule type="expression" dxfId="4" priority="199" stopIfTrue="1">
      <formula>#REF!="S"</formula>
    </cfRule>
  </conditionalFormatting>
  <conditionalFormatting sqref="G17:J17">
    <cfRule type="expression" dxfId="4" priority="200" stopIfTrue="1">
      <formula>#REF!="D"</formula>
    </cfRule>
  </conditionalFormatting>
  <conditionalFormatting sqref="G17:J17">
    <cfRule type="expression" dxfId="4" priority="201" stopIfTrue="1">
      <formula>#REF!="S"</formula>
    </cfRule>
  </conditionalFormatting>
  <conditionalFormatting sqref="G17:J17">
    <cfRule type="expression" dxfId="4" priority="202" stopIfTrue="1">
      <formula>#REF!="D"</formula>
    </cfRule>
  </conditionalFormatting>
  <conditionalFormatting sqref="K17">
    <cfRule type="expression" dxfId="4" priority="203" stopIfTrue="1">
      <formula>#REF!="S"</formula>
    </cfRule>
  </conditionalFormatting>
  <conditionalFormatting sqref="K17">
    <cfRule type="expression" dxfId="4" priority="204" stopIfTrue="1">
      <formula>#REF!="D"</formula>
    </cfRule>
  </conditionalFormatting>
  <conditionalFormatting sqref="K17">
    <cfRule type="expression" dxfId="4" priority="205" stopIfTrue="1">
      <formula>#REF!="S"</formula>
    </cfRule>
  </conditionalFormatting>
  <conditionalFormatting sqref="K17">
    <cfRule type="expression" dxfId="4" priority="206" stopIfTrue="1">
      <formula>#REF!="D"</formula>
    </cfRule>
  </conditionalFormatting>
  <conditionalFormatting sqref="K17">
    <cfRule type="expression" dxfId="4" priority="207" stopIfTrue="1">
      <formula>#REF!="S"</formula>
    </cfRule>
  </conditionalFormatting>
  <conditionalFormatting sqref="K17">
    <cfRule type="expression" dxfId="4" priority="20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23" t="s">
        <v>130</v>
      </c>
      <c r="B1" s="123" t="s">
        <v>131</v>
      </c>
      <c r="C1" s="123" t="s">
        <v>132</v>
      </c>
      <c r="D1" s="123" t="s">
        <v>133</v>
      </c>
      <c r="E1" s="124" t="s">
        <v>134</v>
      </c>
      <c r="F1" s="123" t="s">
        <v>135</v>
      </c>
    </row>
    <row r="2" ht="15.0" customHeight="1">
      <c r="A2" s="125" t="s">
        <v>187</v>
      </c>
      <c r="B2" s="125" t="s">
        <v>188</v>
      </c>
      <c r="C2" s="126">
        <v>2.0131086E7</v>
      </c>
      <c r="D2" s="125" t="s">
        <v>138</v>
      </c>
      <c r="E2" s="127" t="s">
        <v>189</v>
      </c>
      <c r="F2" s="125" t="s">
        <v>190</v>
      </c>
    </row>
    <row r="3" ht="15.0" customHeight="1">
      <c r="A3" s="125" t="s">
        <v>191</v>
      </c>
      <c r="B3" s="125" t="s">
        <v>192</v>
      </c>
      <c r="C3" s="126">
        <v>1.1590628E7</v>
      </c>
      <c r="D3" s="125" t="s">
        <v>138</v>
      </c>
      <c r="E3" s="127" t="s">
        <v>193</v>
      </c>
      <c r="F3" s="125" t="s">
        <v>190</v>
      </c>
    </row>
    <row r="4" ht="15.0" customHeight="1">
      <c r="A4" s="125" t="s">
        <v>194</v>
      </c>
      <c r="B4" s="125" t="s">
        <v>188</v>
      </c>
      <c r="C4" s="126">
        <v>2.5482106E7</v>
      </c>
      <c r="D4" s="125" t="s">
        <v>138</v>
      </c>
      <c r="E4" s="127" t="s">
        <v>195</v>
      </c>
      <c r="F4" s="125" t="s">
        <v>190</v>
      </c>
    </row>
    <row r="5" ht="15.0" customHeight="1">
      <c r="A5" s="128" t="s">
        <v>196</v>
      </c>
      <c r="B5" s="125" t="s">
        <v>197</v>
      </c>
      <c r="C5" s="129">
        <v>2.5846726E7</v>
      </c>
      <c r="D5" s="128" t="s">
        <v>138</v>
      </c>
      <c r="E5" s="127" t="s">
        <v>198</v>
      </c>
      <c r="F5" s="128" t="s">
        <v>190</v>
      </c>
    </row>
    <row r="6" ht="15.0" customHeight="1">
      <c r="A6" s="128" t="s">
        <v>199</v>
      </c>
      <c r="B6" s="125" t="s">
        <v>197</v>
      </c>
      <c r="C6" s="129">
        <v>2.0827059E7</v>
      </c>
      <c r="D6" s="128" t="s">
        <v>138</v>
      </c>
      <c r="E6" s="127" t="s">
        <v>200</v>
      </c>
      <c r="F6" s="128" t="s">
        <v>190</v>
      </c>
    </row>
    <row r="7" ht="15.0" customHeight="1">
      <c r="A7" s="125" t="s">
        <v>201</v>
      </c>
      <c r="B7" s="125" t="s">
        <v>202</v>
      </c>
      <c r="C7" s="126">
        <v>2.091235E7</v>
      </c>
      <c r="D7" s="125" t="s">
        <v>138</v>
      </c>
      <c r="E7" s="127" t="s">
        <v>203</v>
      </c>
      <c r="F7" s="125" t="s">
        <v>190</v>
      </c>
    </row>
    <row r="8" ht="15.0" customHeight="1">
      <c r="A8" s="125" t="s">
        <v>204</v>
      </c>
      <c r="B8" s="125" t="s">
        <v>205</v>
      </c>
      <c r="C8" s="126">
        <v>1.1635322E7</v>
      </c>
      <c r="D8" s="125" t="s">
        <v>138</v>
      </c>
      <c r="E8" s="127" t="s">
        <v>206</v>
      </c>
      <c r="F8" s="125" t="s">
        <v>190</v>
      </c>
    </row>
    <row r="9" ht="15.0" customHeight="1">
      <c r="A9" s="128" t="s">
        <v>207</v>
      </c>
      <c r="B9" s="128" t="s">
        <v>208</v>
      </c>
      <c r="C9" s="129">
        <v>2.1344016E7</v>
      </c>
      <c r="D9" s="125" t="s">
        <v>138</v>
      </c>
      <c r="E9" s="127" t="s">
        <v>209</v>
      </c>
      <c r="F9" s="125" t="s">
        <v>190</v>
      </c>
    </row>
    <row r="10" ht="15.0" customHeight="1">
      <c r="A10" s="125" t="s">
        <v>210</v>
      </c>
      <c r="B10" s="125" t="s">
        <v>211</v>
      </c>
      <c r="C10" s="126">
        <v>1.0380529E7</v>
      </c>
      <c r="D10" s="125" t="s">
        <v>138</v>
      </c>
      <c r="E10" s="127" t="s">
        <v>212</v>
      </c>
      <c r="F10" s="125" t="s">
        <v>213</v>
      </c>
    </row>
    <row r="11" ht="15.0" customHeight="1">
      <c r="A11" s="128" t="s">
        <v>214</v>
      </c>
      <c r="B11" s="125" t="s">
        <v>197</v>
      </c>
      <c r="C11" s="129">
        <v>2.3707758E7</v>
      </c>
      <c r="D11" s="128" t="s">
        <v>138</v>
      </c>
      <c r="E11" s="127" t="s">
        <v>215</v>
      </c>
      <c r="F11" s="128" t="s">
        <v>190</v>
      </c>
    </row>
    <row r="12" ht="15.0" customHeight="1">
      <c r="A12" s="125" t="s">
        <v>216</v>
      </c>
      <c r="B12" s="125" t="s">
        <v>197</v>
      </c>
      <c r="C12" s="126">
        <v>2.0596224E7</v>
      </c>
      <c r="D12" s="125" t="s">
        <v>138</v>
      </c>
      <c r="E12" s="127" t="s">
        <v>217</v>
      </c>
      <c r="F12" s="125" t="s">
        <v>190</v>
      </c>
    </row>
    <row r="13" ht="15.0" customHeight="1">
      <c r="A13" s="125" t="s">
        <v>218</v>
      </c>
      <c r="B13" s="125" t="s">
        <v>219</v>
      </c>
      <c r="C13" s="126">
        <v>6867929.0</v>
      </c>
      <c r="D13" s="125" t="s">
        <v>138</v>
      </c>
      <c r="E13" s="127" t="s">
        <v>139</v>
      </c>
      <c r="F13" s="125" t="s">
        <v>190</v>
      </c>
    </row>
    <row r="14" ht="15.0" customHeight="1">
      <c r="A14" s="125" t="s">
        <v>220</v>
      </c>
      <c r="B14" s="125" t="s">
        <v>221</v>
      </c>
      <c r="C14" s="126">
        <v>2.6498251E7</v>
      </c>
      <c r="D14" s="125" t="s">
        <v>138</v>
      </c>
      <c r="E14" s="127" t="s">
        <v>222</v>
      </c>
      <c r="F14" s="125" t="s">
        <v>190</v>
      </c>
    </row>
    <row r="15" ht="15.0" customHeight="1">
      <c r="A15" s="128" t="s">
        <v>223</v>
      </c>
      <c r="B15" s="125" t="s">
        <v>224</v>
      </c>
      <c r="C15" s="129">
        <v>2.9912357E7</v>
      </c>
      <c r="D15" s="128" t="s">
        <v>138</v>
      </c>
      <c r="E15" s="127" t="s">
        <v>225</v>
      </c>
      <c r="F15" s="128" t="s">
        <v>190</v>
      </c>
    </row>
    <row r="16" ht="15.0" customHeight="1">
      <c r="A16" s="128" t="s">
        <v>226</v>
      </c>
      <c r="B16" s="128" t="s">
        <v>227</v>
      </c>
      <c r="C16" s="129">
        <v>2.1470771E7</v>
      </c>
      <c r="D16" s="125" t="s">
        <v>138</v>
      </c>
      <c r="E16" s="127" t="s">
        <v>228</v>
      </c>
      <c r="F16" s="125" t="s">
        <v>190</v>
      </c>
    </row>
    <row r="17" ht="15.0" customHeight="1">
      <c r="A17" s="128" t="s">
        <v>229</v>
      </c>
      <c r="B17" s="128" t="s">
        <v>230</v>
      </c>
      <c r="C17" s="129">
        <v>2.5032773E7</v>
      </c>
      <c r="D17" s="128" t="s">
        <v>138</v>
      </c>
      <c r="E17" s="127" t="s">
        <v>231</v>
      </c>
      <c r="F17" s="128" t="s">
        <v>190</v>
      </c>
    </row>
    <row r="18" ht="15.0" customHeight="1">
      <c r="A18" s="128" t="s">
        <v>232</v>
      </c>
      <c r="B18" s="128" t="s">
        <v>230</v>
      </c>
      <c r="C18" s="129">
        <v>2.6498261E7</v>
      </c>
      <c r="D18" s="128" t="s">
        <v>138</v>
      </c>
      <c r="E18" s="127" t="s">
        <v>233</v>
      </c>
      <c r="F18" s="128" t="s">
        <v>190</v>
      </c>
    </row>
    <row r="19" ht="15.0" customHeight="1">
      <c r="A19" s="128" t="s">
        <v>234</v>
      </c>
      <c r="B19" s="128" t="s">
        <v>230</v>
      </c>
      <c r="C19" s="129">
        <v>2.5220595E7</v>
      </c>
      <c r="D19" s="128" t="s">
        <v>138</v>
      </c>
      <c r="E19" s="130" t="s">
        <v>235</v>
      </c>
      <c r="F19" s="128" t="s">
        <v>190</v>
      </c>
    </row>
    <row r="20" ht="15.0" customHeight="1">
      <c r="A20" s="128" t="s">
        <v>236</v>
      </c>
      <c r="B20" s="128" t="s">
        <v>230</v>
      </c>
      <c r="C20" s="129">
        <v>2.6036871E7</v>
      </c>
      <c r="D20" s="128" t="s">
        <v>138</v>
      </c>
      <c r="E20" s="130" t="s">
        <v>237</v>
      </c>
      <c r="F20" s="128" t="s">
        <v>190</v>
      </c>
    </row>
    <row r="21" ht="15.0" customHeight="1">
      <c r="A21" s="128"/>
      <c r="B21" s="128"/>
      <c r="C21" s="129"/>
      <c r="D21" s="128"/>
      <c r="E21" s="130"/>
      <c r="F21" s="128"/>
    </row>
    <row r="22" ht="15.0" customHeight="1">
      <c r="E22" s="10"/>
    </row>
    <row r="23" ht="15.0" customHeight="1">
      <c r="E23" s="10"/>
    </row>
    <row r="24" ht="15.0" customHeight="1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