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ha\Desktop\projects running\MPLs\Existing_model_MPL\"/>
    </mc:Choice>
  </mc:AlternateContent>
  <xr:revisionPtr revIDLastSave="0" documentId="13_ncr:1_{3A1E78A8-1E90-45DD-8FF4-CEE72B94A786}" xr6:coauthVersionLast="47" xr6:coauthVersionMax="47" xr10:uidLastSave="{00000000-0000-0000-0000-000000000000}"/>
  <bookViews>
    <workbookView xWindow="-110" yWindow="-110" windowWidth="19420" windowHeight="11500" tabRatio="898" xr2:uid="{B1AE8AEB-E2C7-41AE-ABC9-0E1F67D8CC0D}"/>
  </bookViews>
  <sheets>
    <sheet name="Maxima EV" sheetId="1" r:id="rId1"/>
    <sheet name="Maxima ICE" sheetId="2" r:id="rId2"/>
    <sheet name="Modular EV" sheetId="3" r:id="rId3"/>
    <sheet name="RIKI ECart" sheetId="4" r:id="rId4"/>
    <sheet name="RIKI ERick" sheetId="5" r:id="rId5"/>
    <sheet name="Maxima X Wide" sheetId="6" r:id="rId6"/>
    <sheet name="GOGO" sheetId="7" r:id="rId7"/>
    <sheet name="parameters and model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4" i="1" l="1"/>
  <c r="T24" i="1"/>
  <c r="S24" i="1"/>
  <c r="R24" i="1"/>
  <c r="J24" i="1"/>
  <c r="I24" i="1"/>
  <c r="H24" i="1"/>
  <c r="W23" i="1"/>
  <c r="N23" i="1"/>
  <c r="M23" i="1"/>
  <c r="L23" i="1"/>
  <c r="K2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<sst xmlns="http://schemas.openxmlformats.org/spreadsheetml/2006/main" count="1495" uniqueCount="766">
  <si>
    <t>CNG</t>
  </si>
  <si>
    <t>Diesel</t>
  </si>
  <si>
    <t>Project code</t>
  </si>
  <si>
    <t>R116G</t>
  </si>
  <si>
    <t>R125D</t>
  </si>
  <si>
    <t>R127D</t>
  </si>
  <si>
    <t>R136A</t>
  </si>
  <si>
    <t>-</t>
  </si>
  <si>
    <t>Parameters</t>
  </si>
  <si>
    <t>GoGo P5009</t>
  </si>
  <si>
    <t>GoGo P5012</t>
  </si>
  <si>
    <t>GoGo P7012</t>
  </si>
  <si>
    <t>GoGo C9009</t>
  </si>
  <si>
    <t>GoGo C9012</t>
  </si>
  <si>
    <t>Maxima Xwide
Liquid cooled</t>
  </si>
  <si>
    <t>Maxima Xwide
Air cooled</t>
  </si>
  <si>
    <t>Piaggio Ape Auto Bada</t>
  </si>
  <si>
    <t>Atul Gem Paxx Aqua</t>
  </si>
  <si>
    <t>M&amp;M Alfa DX DUO</t>
  </si>
  <si>
    <t>Maxima Xwide Oil cooled</t>
  </si>
  <si>
    <t>Atul Gem Paxx Diesel
Air cooled</t>
  </si>
  <si>
    <t>M&amp;M Alfa DX
Water cooled</t>
  </si>
  <si>
    <t>Schedule</t>
  </si>
  <si>
    <t>SKU</t>
  </si>
  <si>
    <t>Veh. Dim. &amp; Wt.</t>
  </si>
  <si>
    <t>Dimensions (LxWxH)</t>
  </si>
  <si>
    <t>2635 X 1300 X 1700</t>
  </si>
  <si>
    <t>2860 x 1350 x 1830</t>
  </si>
  <si>
    <t>3244 x 1492 x 1832</t>
  </si>
  <si>
    <t>3095 x 1490 x 1870</t>
  </si>
  <si>
    <t>3120 x 1470 x 1950</t>
  </si>
  <si>
    <t>2990 x 1480 x 1830</t>
  </si>
  <si>
    <t>3030 x 1500 x 1870</t>
  </si>
  <si>
    <t>2930 X 1480 X 1780</t>
  </si>
  <si>
    <t>3025 X 1480 X 1930</t>
  </si>
  <si>
    <t>Kerb weight (kg)</t>
  </si>
  <si>
    <t>434/ 456</t>
  </si>
  <si>
    <t>Wheelbase (mm)</t>
  </si>
  <si>
    <t>Ground clearance (mm)</t>
  </si>
  <si>
    <t xml:space="preserve">Performance </t>
  </si>
  <si>
    <t>Engine</t>
  </si>
  <si>
    <t>257.8cc, 4 Valve LCE</t>
  </si>
  <si>
    <t>236 cc, 2 Valve AC</t>
  </si>
  <si>
    <t>305cc, 2 Valve, LCE</t>
  </si>
  <si>
    <t>395cc, 2 Valve, LCE</t>
  </si>
  <si>
    <t>395 cc, LCE</t>
  </si>
  <si>
    <t xml:space="preserve">470.5cc, </t>
  </si>
  <si>
    <t>599cc</t>
  </si>
  <si>
    <t>435cc</t>
  </si>
  <si>
    <t>597.7cc</t>
  </si>
  <si>
    <t>Power</t>
  </si>
  <si>
    <t>176 à 212</t>
  </si>
  <si>
    <t>251 à 259</t>
  </si>
  <si>
    <t>199 à 207</t>
  </si>
  <si>
    <t>11.62 Ps @4250 rpm</t>
  </si>
  <si>
    <t>10.13 Ps @ 4750 rpm</t>
  </si>
  <si>
    <t>8.6 kW (11.4 Ps) @ 4100 rpm</t>
  </si>
  <si>
    <t>7.0 kW (9.5 Ps) @  3400 rpm</t>
  </si>
  <si>
    <t>7 kW (9.5 Ps) @ 3400 rpm</t>
  </si>
  <si>
    <t>6.75 kW@3400 RPM</t>
  </si>
  <si>
    <t>7 kW @3600 RPM</t>
  </si>
  <si>
    <t>5.7 kW@3600 RPM</t>
  </si>
  <si>
    <t>7 kW @ 3600 rpm</t>
  </si>
  <si>
    <t xml:space="preserve">Torque </t>
  </si>
  <si>
    <t>33 à 36.7</t>
  </si>
  <si>
    <t>21.17 Nm @ 3250 rpm</t>
  </si>
  <si>
    <t>16.5 Nm @ 3500 rpm</t>
  </si>
  <si>
    <t>23 Nm at 2600 rpm</t>
  </si>
  <si>
    <t>23 Nm at 2400 rpm</t>
  </si>
  <si>
    <t>23 Nm @ 2000 - 2400rpm</t>
  </si>
  <si>
    <t>23.6 Nm @ 1800rpm</t>
  </si>
  <si>
    <t>23.93 Nm @ 2200 - 2400rpm</t>
  </si>
  <si>
    <t>19 Nm@ 2200 - 2400rpm</t>
  </si>
  <si>
    <t>23.5 Nm@ 2200  rpm</t>
  </si>
  <si>
    <t>Transmission</t>
  </si>
  <si>
    <t>4 Forward, 1 Reverse</t>
  </si>
  <si>
    <t>5 Forward, 1 Reverse</t>
  </si>
  <si>
    <t>Gradeability</t>
  </si>
  <si>
    <t>ECO, POWER – Standard</t>
  </si>
  <si>
    <t>To be Confirmed</t>
  </si>
  <si>
    <t>---</t>
  </si>
  <si>
    <t>Tank Capacity</t>
  </si>
  <si>
    <t xml:space="preserve">CLIMB, PARK ASSIST </t>
  </si>
  <si>
    <t>CLIMB, PARK ASSIST – via TecPac</t>
  </si>
  <si>
    <t>60L</t>
  </si>
  <si>
    <t>40L</t>
  </si>
  <si>
    <t>8L</t>
  </si>
  <si>
    <t>10L</t>
  </si>
  <si>
    <t>10.5L</t>
  </si>
  <si>
    <t>Limp home tank</t>
  </si>
  <si>
    <t>4.5 (Cont.)</t>
  </si>
  <si>
    <t>5.5 (Cont.)</t>
  </si>
  <si>
    <t>2.6L</t>
  </si>
  <si>
    <t>2.8L</t>
  </si>
  <si>
    <t>2.9 L</t>
  </si>
  <si>
    <t>Tyre</t>
  </si>
  <si>
    <t>36 à 40</t>
  </si>
  <si>
    <t>36  à 40</t>
  </si>
  <si>
    <t>130/80 R12 Tubeless</t>
  </si>
  <si>
    <t>4.50 x 10” 8PR</t>
  </si>
  <si>
    <t xml:space="preserve">	4.5-10-8 PR</t>
  </si>
  <si>
    <t>4.50 x 10-8 PR</t>
  </si>
  <si>
    <t>Charging</t>
  </si>
  <si>
    <t>Steering</t>
  </si>
  <si>
    <t>2.2 kW On-board</t>
  </si>
  <si>
    <t>3 kW  On-board</t>
  </si>
  <si>
    <t>2.2 kWà 3kW  On-board</t>
  </si>
  <si>
    <t>2.2 kW on-board</t>
  </si>
  <si>
    <t>2.2 à 3 kW  on-board</t>
  </si>
  <si>
    <t>Fork</t>
  </si>
  <si>
    <t>Offset Column</t>
  </si>
  <si>
    <t>Drive Shaft</t>
  </si>
  <si>
    <t>4hr 30 min</t>
  </si>
  <si>
    <t>5hr 30 min à  4hr 30 min</t>
  </si>
  <si>
    <t>4 hr 30 min</t>
  </si>
  <si>
    <t>5hr 30 min à 4hr 30 min</t>
  </si>
  <si>
    <t>CV Shaft</t>
  </si>
  <si>
    <t>Propeller shaft with Muff/ rubber coupling</t>
  </si>
  <si>
    <t>Other Features</t>
  </si>
  <si>
    <t>Brake Spec.</t>
  </si>
  <si>
    <t>Digital</t>
  </si>
  <si>
    <t>Digital LCD display</t>
  </si>
  <si>
    <t>Drum (Ø200 mm), hyd.</t>
  </si>
  <si>
    <t>Drum (Ø180 mm), hyd.</t>
  </si>
  <si>
    <t>To be checked</t>
  </si>
  <si>
    <t>Speedometer</t>
  </si>
  <si>
    <t>Yes- via TecPac</t>
  </si>
  <si>
    <t>Digital Cluster fitted on Dashboard</t>
  </si>
  <si>
    <t>Mechanical Analogue fitted on Dashboard</t>
  </si>
  <si>
    <t>Reverse Gear detent</t>
  </si>
  <si>
    <t>Yes</t>
  </si>
  <si>
    <t>On Handle bar</t>
  </si>
  <si>
    <t>Lever below dashboard</t>
  </si>
  <si>
    <t>Lever under dashboard</t>
  </si>
  <si>
    <t>Parking brake</t>
  </si>
  <si>
    <t>Mobile App Based Configurable features</t>
  </si>
  <si>
    <t>Hand start lever</t>
  </si>
  <si>
    <t>No</t>
  </si>
  <si>
    <t>Music system provision</t>
  </si>
  <si>
    <t xml:space="preserve">Yes </t>
  </si>
  <si>
    <t>Jack location</t>
  </si>
  <si>
    <t>Below Driver seat</t>
  </si>
  <si>
    <t>Not provided</t>
  </si>
  <si>
    <t xml:space="preserve">Front Mudguard </t>
  </si>
  <si>
    <t>Sheet metal (replaceable)</t>
  </si>
  <si>
    <t>Plastic (replaceable)</t>
  </si>
  <si>
    <t xml:space="preserve">Rear Mudguard </t>
  </si>
  <si>
    <t>Mobile docking  provision</t>
  </si>
  <si>
    <t>Yes (on Handlebar)</t>
  </si>
  <si>
    <t>Yes (Dashboard LH side)</t>
  </si>
  <si>
    <t xml:space="preserve">Telematics </t>
  </si>
  <si>
    <t>Spare wheel location</t>
  </si>
  <si>
    <t>On chassis – middle</t>
  </si>
  <si>
    <t>Behind pass. seat in luggage area (RH side - Vertical)</t>
  </si>
  <si>
    <t>Behind pass. seat in luggage area (RH Side - Vertical)</t>
  </si>
  <si>
    <t>Behind pass. seat in luggage area  (RH Side – horizontal)</t>
  </si>
  <si>
    <t>At rear of vehicle below rear luggage area</t>
  </si>
  <si>
    <t>Below driver seat</t>
  </si>
  <si>
    <t>Lighting &amp; Safety</t>
  </si>
  <si>
    <t>LED</t>
  </si>
  <si>
    <t>Features</t>
  </si>
  <si>
    <t>1) Semi Digital cluster
2) USB charger
3) Multi focal lens Headlamp</t>
  </si>
  <si>
    <t>1) Aluminium Clutch that can withstand up to 30,000 kilometres.</t>
  </si>
  <si>
    <t>1) LED Cabin lamp
2) Driver pouch
3) USB charger
4) Multi focal lens Headlamp
5) One click smart button</t>
  </si>
  <si>
    <t>Warranty</t>
  </si>
  <si>
    <t>12 Months / 40,000 km</t>
  </si>
  <si>
    <t>36 Months / 1,00,000 km</t>
  </si>
  <si>
    <t>42 Months / 1,20,000 km</t>
  </si>
  <si>
    <t>No. of dealerships</t>
  </si>
  <si>
    <t>400+</t>
  </si>
  <si>
    <t>Parameter</t>
  </si>
  <si>
    <t>Maxima Cargo 260cc LC</t>
  </si>
  <si>
    <t>TVS King Kargo</t>
  </si>
  <si>
    <t>Piaggio Ape Xtra</t>
  </si>
  <si>
    <t>Atul Gem Cargo Aqua 6F</t>
  </si>
  <si>
    <t>M&amp;M Alfa Plus</t>
  </si>
  <si>
    <t>Reg. Tray</t>
  </si>
  <si>
    <t>Longer Tray</t>
  </si>
  <si>
    <t>LDX HT</t>
  </si>
  <si>
    <t>Ex-showroom</t>
  </si>
  <si>
    <t>2.74 lakh</t>
  </si>
  <si>
    <t>2.55 lakh</t>
  </si>
  <si>
    <t>2.66 lakh</t>
  </si>
  <si>
    <t>2.6 lakh</t>
  </si>
  <si>
    <t>Vehicle L x W x H</t>
  </si>
  <si>
    <t>3230 x 1490 x 1818</t>
  </si>
  <si>
    <t>3420 x 1490 x 1818</t>
  </si>
  <si>
    <t>3010 x 1350 x 1720</t>
  </si>
  <si>
    <t>3315 x 1490 x 1770</t>
  </si>
  <si>
    <t>3260 x 1550 x 1700</t>
  </si>
  <si>
    <t>3210 x 1460 x 1815</t>
  </si>
  <si>
    <t xml:space="preserve">Wheel Base / Track </t>
  </si>
  <si>
    <t>2125 / 1250</t>
  </si>
  <si>
    <t>1990/1150</t>
  </si>
  <si>
    <t>2100 / 1250</t>
  </si>
  <si>
    <t>2105/ 1260</t>
  </si>
  <si>
    <t xml:space="preserve">Displacement (cc) </t>
  </si>
  <si>
    <t xml:space="preserve">Valve per cylinder </t>
  </si>
  <si>
    <t xml:space="preserve">Max. Power (Ps @ RPM) </t>
  </si>
  <si>
    <t>11.62 @ 4250</t>
  </si>
  <si>
    <t>9.39 @ 5000</t>
  </si>
  <si>
    <t>11.43 @ 4100</t>
  </si>
  <si>
    <t>7.25kW @3400</t>
  </si>
  <si>
    <t>9.51 @ 3400</t>
  </si>
  <si>
    <t xml:space="preserve">Max. Torque (Nm @ RPM) </t>
  </si>
  <si>
    <t>21.17 @ 3250</t>
  </si>
  <si>
    <t>15.5 @ 3000</t>
  </si>
  <si>
    <t>23.26 @ 2900</t>
  </si>
  <si>
    <t>24.5 @</t>
  </si>
  <si>
    <t>23 @ 2200</t>
  </si>
  <si>
    <t>Starting System</t>
  </si>
  <si>
    <t>ISG</t>
  </si>
  <si>
    <t>ISG and Hand starter</t>
  </si>
  <si>
    <t> Starter Motor</t>
  </si>
  <si>
    <t>Starter Motor</t>
  </si>
  <si>
    <t>No. of gears</t>
  </si>
  <si>
    <t>4F+1R</t>
  </si>
  <si>
    <t>5F+1R</t>
  </si>
  <si>
    <t>Cooling system</t>
  </si>
  <si>
    <t>Liquid Cooled</t>
  </si>
  <si>
    <t>Liquid cooled</t>
  </si>
  <si>
    <t>Gradability</t>
  </si>
  <si>
    <t>25.2 % (14.1 Deg)</t>
  </si>
  <si>
    <t>10 Deg</t>
  </si>
  <si>
    <t>25.4 % (14.2 Deg)</t>
  </si>
  <si>
    <t>17.9 % (10.2 Deg)</t>
  </si>
  <si>
    <t>3L</t>
  </si>
  <si>
    <t>4.0 x 8" 6PR</t>
  </si>
  <si>
    <t>Ground Clearance</t>
  </si>
  <si>
    <t>204 mm</t>
  </si>
  <si>
    <t>235 mm</t>
  </si>
  <si>
    <t>255 mm</t>
  </si>
  <si>
    <t>175 mm</t>
  </si>
  <si>
    <t>CV shaft</t>
  </si>
  <si>
    <t>Propeller shaft + Rubber coupling</t>
  </si>
  <si>
    <t>Under dashboard</t>
  </si>
  <si>
    <t xml:space="preserve">LH side behind cabin </t>
  </si>
  <si>
    <t>Below Load tray</t>
  </si>
  <si>
    <t>Below Load tray - RH</t>
  </si>
  <si>
    <t xml:space="preserve">RH side behind cabin </t>
  </si>
  <si>
    <t>Yes (on handle bar)</t>
  </si>
  <si>
    <t>Yes (Dashboard)</t>
  </si>
  <si>
    <t>Load Tray inside dimn.</t>
  </si>
  <si>
    <t>1650 x 1425</t>
  </si>
  <si>
    <t>1840 x 1425</t>
  </si>
  <si>
    <t>1500 x 1300</t>
  </si>
  <si>
    <t>1829 x 1400</t>
  </si>
  <si>
    <t>1870 x 1510</t>
  </si>
  <si>
    <t>1730 x 1460</t>
  </si>
  <si>
    <t>Parameters to compare</t>
  </si>
  <si>
    <t>TVS King Kargo HD</t>
  </si>
  <si>
    <t>Mahindra Treo Zor Grand</t>
  </si>
  <si>
    <t>Piaggio Ape E-Xtra</t>
  </si>
  <si>
    <t>Euler HiLoad EV</t>
  </si>
  <si>
    <t>OSM Rage+</t>
  </si>
  <si>
    <t>Altigreen neEV</t>
  </si>
  <si>
    <t>3.85 lakh</t>
  </si>
  <si>
    <t>3.58 lakh</t>
  </si>
  <si>
    <t>3.2 lakh</t>
  </si>
  <si>
    <t>3.94 lakh</t>
  </si>
  <si>
    <t>3.7 lakh</t>
  </si>
  <si>
    <t>3.6 lakh</t>
  </si>
  <si>
    <t>Veh. Dim. &amp; Wts</t>
  </si>
  <si>
    <t>Dimensions (LxWxH) (mm)</t>
  </si>
  <si>
    <t>3565 x 1530 x 1860</t>
  </si>
  <si>
    <t>3425 x 1460 x 1755</t>
  </si>
  <si>
    <t>3400 x 1460 x 1800</t>
  </si>
  <si>
    <t>3200 x 1450 x 2100 (DV)</t>
  </si>
  <si>
    <t>3220 x 1500 x 1700</t>
  </si>
  <si>
    <t>Ground clearance(mm)</t>
  </si>
  <si>
    <t>Battery Capacity (kWh)</t>
  </si>
  <si>
    <t>13(LC)</t>
  </si>
  <si>
    <t>Certified Range (km)</t>
  </si>
  <si>
    <t>115 (On road)</t>
  </si>
  <si>
    <t>Gradeability (%)</t>
  </si>
  <si>
    <t>Top speed (km/h)</t>
  </si>
  <si>
    <t>Drive modes</t>
  </si>
  <si>
    <t>Eco, City, Power</t>
  </si>
  <si>
    <t>ECO/ BOOST</t>
  </si>
  <si>
    <t>2 modes</t>
  </si>
  <si>
    <t>1 mode</t>
  </si>
  <si>
    <t>Motor power (kW)</t>
  </si>
  <si>
    <t>Motor torque (Nm)</t>
  </si>
  <si>
    <t>630 Nm (wheel)</t>
  </si>
  <si>
    <t>2 Speed AMT</t>
  </si>
  <si>
    <t>2 Speed</t>
  </si>
  <si>
    <t>Charger</t>
  </si>
  <si>
    <t xml:space="preserve">2.2 kW </t>
  </si>
  <si>
    <t>3 kW</t>
  </si>
  <si>
    <t xml:space="preserve">2.2kW </t>
  </si>
  <si>
    <t xml:space="preserve">3 kW </t>
  </si>
  <si>
    <t>on-board</t>
  </si>
  <si>
    <t xml:space="preserve"> on-board</t>
  </si>
  <si>
    <t>Off board</t>
  </si>
  <si>
    <t>offboard</t>
  </si>
  <si>
    <t>off-board</t>
  </si>
  <si>
    <t xml:space="preserve"> off-board</t>
  </si>
  <si>
    <t>Charging Time</t>
  </si>
  <si>
    <t>3 hrs 10 min</t>
  </si>
  <si>
    <t>3 hr 45 min</t>
  </si>
  <si>
    <t>4hr</t>
  </si>
  <si>
    <t>3 hr</t>
  </si>
  <si>
    <t>3 hr 30 min</t>
  </si>
  <si>
    <t>Instrument Cluster</t>
  </si>
  <si>
    <t>Digital LCD with bluetooth</t>
  </si>
  <si>
    <t>Digital LCD</t>
  </si>
  <si>
    <t>Reverse parking sensor</t>
  </si>
  <si>
    <t>USB Charger</t>
  </si>
  <si>
    <t>Hill Hold assist</t>
  </si>
  <si>
    <t xml:space="preserve">Steering </t>
  </si>
  <si>
    <t>Fork Type</t>
  </si>
  <si>
    <t>Offset column</t>
  </si>
  <si>
    <t>Fork type</t>
  </si>
  <si>
    <t>Drive shaft</t>
  </si>
  <si>
    <t>Rubber coupling</t>
  </si>
  <si>
    <t>130/80 R12 (Radial)</t>
  </si>
  <si>
    <t xml:space="preserve">130/80 R12 90F </t>
  </si>
  <si>
    <t>4.50 X 10”  8PR</t>
  </si>
  <si>
    <t>5.5-12'  145 R12 (Radial)</t>
  </si>
  <si>
    <t>4.5 -10 , 8 PR</t>
  </si>
  <si>
    <t>145 – R12 (Radial)</t>
  </si>
  <si>
    <t>Tray Size</t>
  </si>
  <si>
    <t>1840 X 1424</t>
  </si>
  <si>
    <t>1825 x 1397</t>
  </si>
  <si>
    <t>1830 x 1400</t>
  </si>
  <si>
    <t>1830 x 1430-DV</t>
  </si>
  <si>
    <t>1730 x 1500</t>
  </si>
  <si>
    <t>1750 x 1450</t>
  </si>
  <si>
    <t>Delivery Van Volume</t>
  </si>
  <si>
    <t>170 ft 3</t>
  </si>
  <si>
    <t>192 cubic ft</t>
  </si>
  <si>
    <t>120 ft 3</t>
  </si>
  <si>
    <t>123 ft 3</t>
  </si>
  <si>
    <t>177 ft 3</t>
  </si>
  <si>
    <t>Mobile docking</t>
  </si>
  <si>
    <t>On Handlebar</t>
  </si>
  <si>
    <t>On Dashboard</t>
  </si>
  <si>
    <t xml:space="preserve">Front Fascia </t>
  </si>
  <si>
    <t>Painted</t>
  </si>
  <si>
    <t>Pigmented</t>
  </si>
  <si>
    <t>Black</t>
  </si>
  <si>
    <t>Wheel Cover</t>
  </si>
  <si>
    <t xml:space="preserve"> All wheels</t>
  </si>
  <si>
    <t>All wheels</t>
  </si>
  <si>
    <t>Mobile app based configurable features</t>
  </si>
  <si>
    <t>Geofencing based remote immobilization</t>
  </si>
  <si>
    <t>Geo-fencing</t>
  </si>
  <si>
    <t>No (Geofencing only)</t>
  </si>
  <si>
    <t>Remote Immobilization</t>
  </si>
  <si>
    <t>Overspeed alert</t>
  </si>
  <si>
    <t>Speed Limiter</t>
  </si>
  <si>
    <t>Share live location</t>
  </si>
  <si>
    <t>Availability</t>
  </si>
  <si>
    <t>Lighting &amp; safety</t>
  </si>
  <si>
    <t>Lamp setup</t>
  </si>
  <si>
    <t>Halogen</t>
  </si>
  <si>
    <t>Front: Halogen</t>
  </si>
  <si>
    <t>Rear: LED</t>
  </si>
  <si>
    <t>Signature lamp</t>
  </si>
  <si>
    <t>Roll over detection</t>
  </si>
  <si>
    <t>Auto hazard</t>
  </si>
  <si>
    <t>Maxima Cargo</t>
  </si>
  <si>
    <t>Longer tray</t>
  </si>
  <si>
    <t>3145 x 1490 x 1770</t>
  </si>
  <si>
    <t>3480 x 1550 x 1830</t>
  </si>
  <si>
    <t>2260 / 1260</t>
  </si>
  <si>
    <t>236cc, 4 Valve, FI</t>
  </si>
  <si>
    <t>300cc, 2 Valve, LCE</t>
  </si>
  <si>
    <t>395cc, LCE</t>
  </si>
  <si>
    <t>7.35 kW (10 Ps) @ 5000 rpm</t>
  </si>
  <si>
    <t>8.41 kW (11.43 Ps)  @ 4100 rpm</t>
  </si>
  <si>
    <t>7.0 kW (9.5 Ps) @ 3400 rpm</t>
  </si>
  <si>
    <t>7.12 kW (9.68 Ps) @ 3400 rpm</t>
  </si>
  <si>
    <t>18 Nm@ 3500 rpm</t>
  </si>
  <si>
    <t>23.3 Nm at 2900 rpm</t>
  </si>
  <si>
    <t>23.5 Nm at 2200 rpm</t>
  </si>
  <si>
    <t>--</t>
  </si>
  <si>
    <t>CNG Tank Capacity</t>
  </si>
  <si>
    <t>130/80 R12C Tubeless</t>
  </si>
  <si>
    <t>Prop shaft + rubber coupling</t>
  </si>
  <si>
    <t>Reverse Gear Lever</t>
  </si>
  <si>
    <t>Mobile dock  provision</t>
  </si>
  <si>
    <t xml:space="preserve">RH - behind driver cabin </t>
  </si>
  <si>
    <t>Cargo inside dimn.</t>
  </si>
  <si>
    <t>1930 x 1485</t>
  </si>
  <si>
    <t>R126A</t>
  </si>
  <si>
    <t>GOGO P9018</t>
  </si>
  <si>
    <t>00BK25ZZ</t>
  </si>
  <si>
    <t>3095 x 1490 x 1855</t>
  </si>
  <si>
    <t>294 / 283</t>
  </si>
  <si>
    <t>35.8% (D+3) / 30.55% (D+5)</t>
  </si>
  <si>
    <t>Motor power  (kW)</t>
  </si>
  <si>
    <t>6.2 (Cont.)</t>
  </si>
  <si>
    <t>3 kW On-board</t>
  </si>
  <si>
    <t>Charging Time (0to100%)</t>
  </si>
  <si>
    <t>6 hr</t>
  </si>
  <si>
    <t>ICL</t>
  </si>
  <si>
    <t>USB Charger Type A</t>
  </si>
  <si>
    <t>Geo fencing based immobilization</t>
  </si>
  <si>
    <t xml:space="preserve">Remote Immobilization </t>
  </si>
  <si>
    <t>Over Speed alert</t>
  </si>
  <si>
    <t>Share Vehicle location</t>
  </si>
  <si>
    <t>Charging Alerts</t>
  </si>
  <si>
    <t>LED lamp setup</t>
  </si>
  <si>
    <t>Driver Cabin light</t>
  </si>
  <si>
    <t>Roll Over Detection</t>
  </si>
  <si>
    <t>Auto Hazard</t>
  </si>
  <si>
    <t xml:space="preserve">IMP vehicle specs </t>
  </si>
  <si>
    <t>120/80 R12</t>
  </si>
  <si>
    <t>Motor Compartment</t>
  </si>
  <si>
    <t>Rear below body</t>
  </si>
  <si>
    <t xml:space="preserve">Grab Handle </t>
  </si>
  <si>
    <t>Plastic  (non obstructing)</t>
  </si>
  <si>
    <t>Car Type</t>
  </si>
  <si>
    <t xml:space="preserve">Hood frame </t>
  </si>
  <si>
    <t>Covered pipes and joints</t>
  </si>
  <si>
    <t>Yes (on Handle Bar)</t>
  </si>
  <si>
    <t>Body Color</t>
  </si>
  <si>
    <t>New</t>
  </si>
  <si>
    <t>New - All wheels</t>
  </si>
  <si>
    <t>Passenger seat</t>
  </si>
  <si>
    <t>Foldable</t>
  </si>
  <si>
    <t>Swivel Type</t>
  </si>
  <si>
    <t>Rear Luggage Space</t>
  </si>
  <si>
    <t>440 x 1170
830 x 1170 (single tumble seat)
1260 x 1170 (double tumble seat)</t>
  </si>
  <si>
    <t>540x 1470    
980 x1470 (Seat tumble)</t>
  </si>
  <si>
    <t>Pass. Back rest to B pillar</t>
  </si>
  <si>
    <t>TCR (m)</t>
  </si>
  <si>
    <t>Brake system</t>
  </si>
  <si>
    <t>Drum – Ø200 mm, (Hyd)</t>
  </si>
  <si>
    <t>Front Suspension</t>
  </si>
  <si>
    <t>Twin S/A</t>
  </si>
  <si>
    <t>Rear Suspension</t>
  </si>
  <si>
    <t>TA with Helical Spring</t>
  </si>
  <si>
    <t>E-Cart C4005</t>
  </si>
  <si>
    <t>C9009 (L5)</t>
  </si>
  <si>
    <t>Mayuri Loader</t>
  </si>
  <si>
    <t>Mayuri Rattan (L5) Cargo</t>
  </si>
  <si>
    <t>Overall Dim LXWXH(mm)</t>
  </si>
  <si>
    <t>2795 X 995 X 1680</t>
  </si>
  <si>
    <t>3434 X 1493 X1832</t>
  </si>
  <si>
    <t>2580 X 970 X 1800</t>
  </si>
  <si>
    <t>3620 x 1270 x 1720</t>
  </si>
  <si>
    <t xml:space="preserve">Max Speed  </t>
  </si>
  <si>
    <t>25 km/h</t>
  </si>
  <si>
    <t>45 km/h</t>
  </si>
  <si>
    <t>19.5  km/h</t>
  </si>
  <si>
    <t>Wheelbase, mm</t>
  </si>
  <si>
    <t>Kerb Weight (kg)</t>
  </si>
  <si>
    <t>~557 (official data not available)</t>
  </si>
  <si>
    <t>Pay Load / GVW (kg)</t>
  </si>
  <si>
    <t>378 / 743</t>
  </si>
  <si>
    <t xml:space="preserve"> 402 /995</t>
  </si>
  <si>
    <t>400 / 722</t>
  </si>
  <si>
    <t>450/1000 kg</t>
  </si>
  <si>
    <t>Motor  kW</t>
  </si>
  <si>
    <t>2 kW</t>
  </si>
  <si>
    <t>5.5 kW (continuous)</t>
  </si>
  <si>
    <t>1.2 Kw BLDC</t>
  </si>
  <si>
    <t>3.5kw (peak power)</t>
  </si>
  <si>
    <t>Battery (kWh)</t>
  </si>
  <si>
    <t>5.4 kWh</t>
  </si>
  <si>
    <t>12.2 kWh</t>
  </si>
  <si>
    <t>4 kWh (130 Ah/ 48V)</t>
  </si>
  <si>
    <t>10.75 kWh</t>
  </si>
  <si>
    <t>2-Speed</t>
  </si>
  <si>
    <t>Single Speed</t>
  </si>
  <si>
    <t>Single speed</t>
  </si>
  <si>
    <t>Charger (kw)</t>
  </si>
  <si>
    <t>1.5 kW Off-board</t>
  </si>
  <si>
    <t>1 kW</t>
  </si>
  <si>
    <t>~3.0 kw</t>
  </si>
  <si>
    <t>130 / 80 R12 90F</t>
  </si>
  <si>
    <t>3.75x12</t>
  </si>
  <si>
    <t>4-12 (~120/80 12inch)</t>
  </si>
  <si>
    <t>Brake System</t>
  </si>
  <si>
    <t>Drum (Hydraulic)</t>
  </si>
  <si>
    <t>Drum (Mechanical)</t>
  </si>
  <si>
    <t>*Drum (Hydraulic) – truck dekho</t>
  </si>
  <si>
    <t>Load Tray internal (mm)</t>
  </si>
  <si>
    <t>1400 X 930</t>
  </si>
  <si>
    <t>1425 X 1840</t>
  </si>
  <si>
    <t>1220 x 915</t>
  </si>
  <si>
    <t>4x6 sq ft</t>
  </si>
  <si>
    <t>Warranty Coverage</t>
  </si>
  <si>
    <t>3 yrs / 60k kms</t>
  </si>
  <si>
    <t>5 Years / 1.2 Lakh kms</t>
  </si>
  <si>
    <t>Veh-1 yr / Bat-1 yr</t>
  </si>
  <si>
    <t>Battery- 3 yrs/60k kms &amp; Controller &amp; motor- 1 yr</t>
  </si>
  <si>
    <t>No. of free services</t>
  </si>
  <si>
    <t>7*</t>
  </si>
  <si>
    <t>Data not available</t>
  </si>
  <si>
    <t>Official data not available</t>
  </si>
  <si>
    <t>Gradeability (% slope)</t>
  </si>
  <si>
    <t>10-12%</t>
  </si>
  <si>
    <t>200 mm</t>
  </si>
  <si>
    <t>Certified Range</t>
  </si>
  <si>
    <t>149*</t>
  </si>
  <si>
    <t>175-200 km / chrg</t>
  </si>
  <si>
    <t>Charging time</t>
  </si>
  <si>
    <t>4:15 hrs*</t>
  </si>
  <si>
    <t>4:30 hrs</t>
  </si>
  <si>
    <t>8 hrs</t>
  </si>
  <si>
    <t>4 hours</t>
  </si>
  <si>
    <t>Riki P4005</t>
  </si>
  <si>
    <t>WEGO P5009 (L5)</t>
  </si>
  <si>
    <t>Mayuri Rattan (L5) Auto</t>
  </si>
  <si>
    <t>2736 X 1350 X 1766​</t>
  </si>
  <si>
    <t>2880 x 1210 x 1860</t>
  </si>
  <si>
    <t>50 kmph</t>
  </si>
  <si>
    <t>45 kmph</t>
  </si>
  <si>
    <t>434​</t>
  </si>
  <si>
    <t>387/ 708</t>
  </si>
  <si>
    <t>310 / 744</t>
  </si>
  <si>
    <t>D+4</t>
  </si>
  <si>
    <t>4.5 kW (continuous) PMSM</t>
  </si>
  <si>
    <t>9.2 kWh</t>
  </si>
  <si>
    <t>10.75 kWh (Prismatic cell)</t>
  </si>
  <si>
    <t>NA</t>
  </si>
  <si>
    <t>27. 91% (Peak)​</t>
  </si>
  <si>
    <t>21% (Continuous)</t>
  </si>
  <si>
    <t>Modular Cargo</t>
  </si>
  <si>
    <t>EV</t>
  </si>
  <si>
    <t>Base</t>
  </si>
  <si>
    <t>Premium</t>
  </si>
  <si>
    <t>6.2 kW</t>
  </si>
  <si>
    <t>34.2 Nm</t>
  </si>
  <si>
    <t>19.5 kWh</t>
  </si>
  <si>
    <t>2-Speed AMT</t>
  </si>
  <si>
    <t>3 kW On board</t>
  </si>
  <si>
    <t>~6.5 hrs</t>
  </si>
  <si>
    <t>130/80 R12</t>
  </si>
  <si>
    <t>Twin Lead Arm with Hydraulic Shocker</t>
  </si>
  <si>
    <t>Leaf Spring</t>
  </si>
  <si>
    <t>Yes / Winding</t>
  </si>
  <si>
    <t>2150 x 1525</t>
  </si>
  <si>
    <t>HVAC</t>
  </si>
  <si>
    <t>Motor / Engine(kW)</t>
  </si>
  <si>
    <t>Torque(Nm)</t>
  </si>
  <si>
    <t>Battery / Fuel Tank(kWh)</t>
  </si>
  <si>
    <t>Charger (kW)</t>
  </si>
  <si>
    <t>Charging time ( hrs)</t>
  </si>
  <si>
    <t>Side Door / Glass</t>
  </si>
  <si>
    <t>Load Tray Size (mmXmm)</t>
  </si>
  <si>
    <t>Performance</t>
  </si>
  <si>
    <t>Range (Kerb+150, IDC)</t>
  </si>
  <si>
    <t>Range (Kerb+550, City)</t>
  </si>
  <si>
    <t>Kerb Weight(kgs)</t>
  </si>
  <si>
    <t>Payload(kgs)</t>
  </si>
  <si>
    <t>Cargo Box Dimensions</t>
  </si>
  <si>
    <t>Battery Warranty</t>
  </si>
  <si>
    <t>Brakes</t>
  </si>
  <si>
    <t>Dimension(mmXmmXmm)</t>
  </si>
  <si>
    <t>Wheelbase(mm)</t>
  </si>
  <si>
    <t>Max Speed (kmph)</t>
  </si>
  <si>
    <t>CFT</t>
  </si>
  <si>
    <t>Price (Ex Showroom New Delhi) (lacs)</t>
  </si>
  <si>
    <t>Remarks</t>
  </si>
  <si>
    <t>303 km</t>
  </si>
  <si>
    <t>173 km</t>
  </si>
  <si>
    <t>204 km</t>
  </si>
  <si>
    <t>135 km</t>
  </si>
  <si>
    <t>700 (Overload - 1350)</t>
  </si>
  <si>
    <t>3434X1493X1832</t>
  </si>
  <si>
    <t xml:space="preserve">1) </t>
  </si>
  <si>
    <t>June BMC</t>
  </si>
  <si>
    <t>Best in class 3Wh</t>
  </si>
  <si>
    <t>Best in class 4Wh</t>
  </si>
  <si>
    <t>TATA</t>
  </si>
  <si>
    <t xml:space="preserve">Mahindra </t>
  </si>
  <si>
    <t>Euler</t>
  </si>
  <si>
    <t xml:space="preserve">TVS Turbo King HD </t>
  </si>
  <si>
    <t>Ape ElectriK FX Max</t>
  </si>
  <si>
    <t xml:space="preserve">Piaggio Xtra Bada </t>
  </si>
  <si>
    <t>YC Electric</t>
  </si>
  <si>
    <t>Omega Seiki</t>
  </si>
  <si>
    <t>ACE PRO EV</t>
  </si>
  <si>
    <t>ACE EV</t>
  </si>
  <si>
    <t>ZOR GRAND DV</t>
  </si>
  <si>
    <t>ZOR GRAND DV+</t>
  </si>
  <si>
    <t>ZOR GRAND Pickup</t>
  </si>
  <si>
    <t>Hi Load XR</t>
  </si>
  <si>
    <t>Turbo EV 1000 City</t>
  </si>
  <si>
    <t>Turbo EV 1000 Fast charge</t>
  </si>
  <si>
    <t>Turbo EV 1000 Maxx</t>
  </si>
  <si>
    <t>E Loader</t>
  </si>
  <si>
    <t>Rage +</t>
  </si>
  <si>
    <t>12 - Mahindra Zor All</t>
  </si>
  <si>
    <t>30 - Euler turbo EV 1000 FC &amp; Maxx</t>
  </si>
  <si>
    <t>PMSM - 29 kW</t>
  </si>
  <si>
    <t>27 kW</t>
  </si>
  <si>
    <t>12 kW</t>
  </si>
  <si>
    <t>11.7kW</t>
  </si>
  <si>
    <t>15 kW</t>
  </si>
  <si>
    <t>30 kW</t>
  </si>
  <si>
    <t>5.5 kW</t>
  </si>
  <si>
    <t>8.2 kW/260cc LC</t>
  </si>
  <si>
    <t>11.0 kW</t>
  </si>
  <si>
    <t>9,1 kW / 301cc LC</t>
  </si>
  <si>
    <t>9.55 kW</t>
  </si>
  <si>
    <t>7.9kW / DI G700 LC</t>
  </si>
  <si>
    <t>88.55 - Euler Ki Load XR</t>
  </si>
  <si>
    <t>140 - Euler turbo EV 1000 Maxx</t>
  </si>
  <si>
    <t>104 Nm @ 2500 rpm</t>
  </si>
  <si>
    <t>130Nm</t>
  </si>
  <si>
    <t>50Nm</t>
  </si>
  <si>
    <t>88.55 Nm</t>
  </si>
  <si>
    <t>120 Nm</t>
  </si>
  <si>
    <t>125 nm</t>
  </si>
  <si>
    <t>140 Nm</t>
  </si>
  <si>
    <t>40 Nm</t>
  </si>
  <si>
    <t>2.0 kg.m @ 3500</t>
  </si>
  <si>
    <t>2.28 kg.m @ 3000</t>
  </si>
  <si>
    <t>45 Nm</t>
  </si>
  <si>
    <t>2.68 kg.m @ 2200</t>
  </si>
  <si>
    <t>19.5 - Modular Cargo</t>
  </si>
  <si>
    <t>21.3 - TATA ACE EV</t>
  </si>
  <si>
    <t>14.4 kWh - LFP</t>
  </si>
  <si>
    <t>21.3 kWh</t>
  </si>
  <si>
    <t>13.44 kWh</t>
  </si>
  <si>
    <t>8.86 kWh</t>
  </si>
  <si>
    <t>8.34 kWh</t>
  </si>
  <si>
    <t>E-Transaxle with drive shafts</t>
  </si>
  <si>
    <t xml:space="preserve">Single speed </t>
  </si>
  <si>
    <t>Automatic</t>
  </si>
  <si>
    <t>4F + 1R</t>
  </si>
  <si>
    <t>2-Speed Manual</t>
  </si>
  <si>
    <t>(4F + 1R) &amp; power</t>
  </si>
  <si>
    <t>PT gear with differential.</t>
  </si>
  <si>
    <t>5 F + 1 R</t>
  </si>
  <si>
    <t>1F+1R</t>
  </si>
  <si>
    <t>3.3 - Euler Ki Load XR</t>
  </si>
  <si>
    <t>3.3 - Euler All models</t>
  </si>
  <si>
    <t>~ 2.3 kW</t>
  </si>
  <si>
    <t>3.3 kW On board</t>
  </si>
  <si>
    <t>3 kW Off board</t>
  </si>
  <si>
    <t>3.6 kW</t>
  </si>
  <si>
    <t>3 - Omega Seiki Rage+</t>
  </si>
  <si>
    <t>Slow Charging (5 to 100%): &lt; 6 hours</t>
  </si>
  <si>
    <t>4 hrs 30 min</t>
  </si>
  <si>
    <t>5.5 hrs</t>
  </si>
  <si>
    <t>4 to 4.5 hrs</t>
  </si>
  <si>
    <t>4.5 to 5 hrs</t>
  </si>
  <si>
    <t>5 to 5.5 hrs</t>
  </si>
  <si>
    <t>4 hrs 30 mins</t>
  </si>
  <si>
    <t>3 hrs 10 mins</t>
  </si>
  <si>
    <t>3 hrs 45 mins</t>
  </si>
  <si>
    <t>5-7 hrs</t>
  </si>
  <si>
    <t>3 hrs</t>
  </si>
  <si>
    <t>145 R12</t>
  </si>
  <si>
    <t>155 R13 LT 8PR</t>
  </si>
  <si>
    <t>120/80R1286F</t>
  </si>
  <si>
    <t>145 R12 LT 8PR</t>
  </si>
  <si>
    <t>4.5-10,8PR</t>
  </si>
  <si>
    <t>Independent, McPherson strut</t>
  </si>
  <si>
    <t>Helical spring and hydraulic shockabsorber</t>
  </si>
  <si>
    <t>Hydraulic shock absorber with helical spring</t>
  </si>
  <si>
    <t>Hydraulic with Parabolic leaf spring</t>
  </si>
  <si>
    <t>Fork Leading arm</t>
  </si>
  <si>
    <t>Offset Column, Leading link Coil Spring</t>
  </si>
  <si>
    <t>Single fork leading link coil spring</t>
  </si>
  <si>
    <t>Helical Spring with dampener</t>
  </si>
  <si>
    <t>Helical Spring</t>
  </si>
  <si>
    <t>Hydraulic Suspension</t>
  </si>
  <si>
    <t>Helical+Damper</t>
  </si>
  <si>
    <t>Semi trailing arm with coil spring &amp; hydraulic damper</t>
  </si>
  <si>
    <t>Rubber spring and hydraulic damper</t>
  </si>
  <si>
    <t>Hydraulic with semi elliptical leaf spring</t>
  </si>
  <si>
    <t>Trailing arm</t>
  </si>
  <si>
    <t>Leaf spring</t>
  </si>
  <si>
    <t>Leaf spring with hydraulic damper (Parabolic type)</t>
  </si>
  <si>
    <t>Rubber spring with dampener</t>
  </si>
  <si>
    <t>Rubber Spring</t>
  </si>
  <si>
    <t>Rubber dampner+Rear Shocker</t>
  </si>
  <si>
    <t>Sliding</t>
  </si>
  <si>
    <t>Yes / Swivel</t>
  </si>
  <si>
    <t>Yes/Sliding</t>
  </si>
  <si>
    <t>2150 x 1525 - Modular Cargo</t>
  </si>
  <si>
    <t>1985X1420</t>
  </si>
  <si>
    <t>1828X1397X278</t>
  </si>
  <si>
    <t>1860X1463X1371 (DV)</t>
  </si>
  <si>
    <t>1840 X 1425</t>
  </si>
  <si>
    <t>2010 X 1420</t>
  </si>
  <si>
    <t>1830X1400X285</t>
  </si>
  <si>
    <t>2130 X 1420</t>
  </si>
  <si>
    <t>1730X1500X314</t>
  </si>
  <si>
    <t>303-Modular Cargo</t>
  </si>
  <si>
    <t>267 - Euler Turbo EV 1000 Maxx</t>
  </si>
  <si>
    <t>200+</t>
  </si>
  <si>
    <t>207 km</t>
  </si>
  <si>
    <t>156 (Certified)</t>
  </si>
  <si>
    <t>125-135</t>
  </si>
  <si>
    <t>90 kms</t>
  </si>
  <si>
    <t>110-120</t>
  </si>
  <si>
    <t>33% - Maxima Cargo EV</t>
  </si>
  <si>
    <t>840 - Maxima Cargo EV</t>
  </si>
  <si>
    <t>1000 - Euler all models</t>
  </si>
  <si>
    <t>2046 x 1485 x 326</t>
  </si>
  <si>
    <t>2163 x 1475 x 1847 
(7’1” X 4’10" X 6’1”)</t>
  </si>
  <si>
    <t>1864X1444X1488</t>
  </si>
  <si>
    <t>1904X1545X1649</t>
  </si>
  <si>
    <t>125000 Km / 5 Year -  Euler Hi Load XR</t>
  </si>
  <si>
    <t>1 75 000 Km / 8 Year - TATA ACE PRO EV</t>
  </si>
  <si>
    <t>1 75 000 Km / 8 Year</t>
  </si>
  <si>
    <t>1 75 000 Km / 7 Year</t>
  </si>
  <si>
    <t>120000 Km / 5 Year</t>
  </si>
  <si>
    <t>125000 Km / 5 Year</t>
  </si>
  <si>
    <t>150000 Km / 5 Year</t>
  </si>
  <si>
    <t>200000 kms/5 years</t>
  </si>
  <si>
    <t>80000 Km / 3 Year</t>
  </si>
  <si>
    <t>Front - Disc brakes; Rear - Drum Brakes</t>
  </si>
  <si>
    <t>Hydraulic drum</t>
  </si>
  <si>
    <t>Hydraulic, single pedal actuation
Front - Disc brakes; Rear - Drum Brakes</t>
  </si>
  <si>
    <t>Hydraulic drum brake of dia 200 mm</t>
  </si>
  <si>
    <t>Drum brake hydraulically actuated.</t>
  </si>
  <si>
    <t>Mechanical steering (Rack &amp; Pinion)</t>
  </si>
  <si>
    <t>Mechanical, variable ratio</t>
  </si>
  <si>
    <t>Ergo mech Steering</t>
  </si>
  <si>
    <t>Electronic steering</t>
  </si>
  <si>
    <t>Mechanical Fork type</t>
  </si>
  <si>
    <t>Handlebar type</t>
  </si>
  <si>
    <t>4100X1535X2500 - EULER EV 1000 FC &amp; Maxx</t>
  </si>
  <si>
    <t>3560 x 1497 x 1820</t>
  </si>
  <si>
    <t>3800X1500X2635</t>
  </si>
  <si>
    <t>3425X1505X2305</t>
  </si>
  <si>
    <t>3475X1590X2445</t>
  </si>
  <si>
    <t>3425X1460X1760</t>
  </si>
  <si>
    <t>3400X1460X2100</t>
  </si>
  <si>
    <t>3950X1535X2440</t>
  </si>
  <si>
    <t>4100X1535X2500</t>
  </si>
  <si>
    <t>3244X1492X1832</t>
  </si>
  <si>
    <t>3420X1490 x 1818</t>
  </si>
  <si>
    <t>3565X1530X1860</t>
  </si>
  <si>
    <t>3315X1770X1490</t>
  </si>
  <si>
    <t>2780X980X1740</t>
  </si>
  <si>
    <t>3200X1480X1730</t>
  </si>
  <si>
    <t>2180 - EULER EV 1000 FC &amp; Maxx</t>
  </si>
  <si>
    <t>300 - Euler Hi Load XR</t>
  </si>
  <si>
    <t>170 - TATA ACE PRO EV</t>
  </si>
  <si>
    <t xml:space="preserve">60 - TVS Turbo King HD </t>
  </si>
  <si>
    <t>70 - EULER EV 1000 FC &amp; Maxx</t>
  </si>
  <si>
    <t>220 - EULER EV 1000 FC &amp; Maxx</t>
  </si>
  <si>
    <t>1) Real world Range - 115</t>
  </si>
  <si>
    <t>1) Real world Range - 140</t>
  </si>
  <si>
    <t>1) Real world range 143 (Actual)
2) Water wading capability - 500 mm</t>
  </si>
  <si>
    <r>
      <t>1) Real world range - 150</t>
    </r>
    <r>
      <rPr>
        <sz val="10"/>
        <color theme="1"/>
        <rFont val="Arial"/>
        <family val="2"/>
      </rPr>
      <t>±</t>
    </r>
    <r>
      <rPr>
        <sz val="10"/>
        <color theme="1"/>
        <rFont val="Calibri"/>
        <family val="2"/>
      </rPr>
      <t>10.
2) Extended warranty - 2years/25000 kms.
3) Integrated projector headlamps.
4)Turning radius - 3.5 m.
5) Regenerative braking.
6) Traction Battery - IP67
7) Water wading height - 1 foot.
8) 3 free services upto 20K km. RSA - 24/7</t>
    </r>
  </si>
  <si>
    <r>
      <t>10.2</t>
    </r>
    <r>
      <rPr>
        <sz val="10"/>
        <color theme="1"/>
        <rFont val="Arial"/>
        <family val="2"/>
      </rPr>
      <t>°</t>
    </r>
    <r>
      <rPr>
        <sz val="10"/>
        <color theme="1"/>
        <rFont val="Calibri"/>
        <family val="2"/>
      </rPr>
      <t xml:space="preserve"> (18%)</t>
    </r>
  </si>
  <si>
    <r>
      <t xml:space="preserve">199 </t>
    </r>
    <r>
      <rPr>
        <sz val="10"/>
        <color rgb="FFA6A6A6"/>
        <rFont val="Wingdings"/>
        <charset val="2"/>
      </rPr>
      <t>à</t>
    </r>
    <r>
      <rPr>
        <sz val="10"/>
        <color rgb="FFA6A6A6"/>
        <rFont val="Calibri"/>
        <family val="2"/>
      </rPr>
      <t xml:space="preserve"> </t>
    </r>
    <r>
      <rPr>
        <sz val="10"/>
        <color rgb="FF0000FF"/>
        <rFont val="Calibri"/>
        <family val="2"/>
      </rPr>
      <t>207</t>
    </r>
  </si>
  <si>
    <r>
      <t xml:space="preserve">ECO, POWER – Standard
</t>
    </r>
    <r>
      <rPr>
        <sz val="10"/>
        <color rgb="FF0070C0"/>
        <rFont val="Calibri"/>
        <family val="2"/>
      </rPr>
      <t>CLIMB, PARK ASSIST</t>
    </r>
  </si>
  <si>
    <r>
      <t>36</t>
    </r>
    <r>
      <rPr>
        <sz val="10"/>
        <color rgb="FF000000"/>
        <rFont val="Calibri"/>
        <family val="2"/>
      </rPr>
      <t xml:space="preserve">  </t>
    </r>
    <r>
      <rPr>
        <sz val="10"/>
        <color rgb="FF000000"/>
        <rFont val="Wingdings"/>
        <charset val="2"/>
      </rPr>
      <t>à</t>
    </r>
    <r>
      <rPr>
        <sz val="10"/>
        <color rgb="FF0000FF"/>
        <rFont val="Calibri"/>
        <family val="2"/>
      </rPr>
      <t xml:space="preserve"> 40</t>
    </r>
  </si>
  <si>
    <r>
      <t>2.2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Wingdings"/>
        <charset val="2"/>
      </rPr>
      <t>à</t>
    </r>
    <r>
      <rPr>
        <sz val="10"/>
        <color rgb="FF000000"/>
        <rFont val="Calibri"/>
        <family val="2"/>
      </rPr>
      <t xml:space="preserve"> </t>
    </r>
    <r>
      <rPr>
        <sz val="10"/>
        <color rgb="FF0000FF"/>
        <rFont val="Calibri"/>
        <family val="2"/>
      </rPr>
      <t>3 kW</t>
    </r>
  </si>
  <si>
    <r>
      <t xml:space="preserve">5hr 30 min </t>
    </r>
    <r>
      <rPr>
        <sz val="10"/>
        <color rgb="FF000000"/>
        <rFont val="Wingdings"/>
        <charset val="2"/>
      </rPr>
      <t>à</t>
    </r>
    <r>
      <rPr>
        <sz val="10"/>
        <color rgb="FF000000"/>
        <rFont val="Calibri"/>
        <family val="2"/>
      </rPr>
      <t xml:space="preserve"> 4hr 30 min</t>
    </r>
  </si>
  <si>
    <r>
      <t xml:space="preserve">176 </t>
    </r>
    <r>
      <rPr>
        <sz val="10"/>
        <color rgb="FF000000"/>
        <rFont val="Calibri"/>
        <family val="2"/>
      </rPr>
      <t xml:space="preserve">à </t>
    </r>
    <r>
      <rPr>
        <sz val="10"/>
        <color rgb="FF0000FF"/>
        <rFont val="Calibri"/>
        <family val="2"/>
      </rPr>
      <t>212</t>
    </r>
  </si>
  <si>
    <r>
      <t xml:space="preserve">251 </t>
    </r>
    <r>
      <rPr>
        <sz val="10"/>
        <color rgb="FF000000"/>
        <rFont val="Calibri"/>
        <family val="2"/>
      </rPr>
      <t>à</t>
    </r>
    <r>
      <rPr>
        <sz val="10"/>
        <color rgb="FF0000FF"/>
        <rFont val="Calibri"/>
        <family val="2"/>
      </rPr>
      <t xml:space="preserve"> 259</t>
    </r>
  </si>
  <si>
    <r>
      <t xml:space="preserve">199 à </t>
    </r>
    <r>
      <rPr>
        <sz val="10"/>
        <color rgb="FF0000FF"/>
        <rFont val="Calibri"/>
        <family val="2"/>
      </rPr>
      <t>207</t>
    </r>
  </si>
  <si>
    <r>
      <t>33</t>
    </r>
    <r>
      <rPr>
        <sz val="10"/>
        <color rgb="FF000000"/>
        <rFont val="Calibri"/>
        <family val="2"/>
      </rPr>
      <t xml:space="preserve"> à</t>
    </r>
    <r>
      <rPr>
        <sz val="10"/>
        <color rgb="FF0000FF"/>
        <rFont val="Calibri"/>
        <family val="2"/>
      </rPr>
      <t xml:space="preserve"> 36.7</t>
    </r>
  </si>
  <si>
    <r>
      <t xml:space="preserve">CLIMB, PARK ASSIST </t>
    </r>
    <r>
      <rPr>
        <sz val="10"/>
        <color rgb="FF000000"/>
        <rFont val="Calibri"/>
        <family val="2"/>
      </rPr>
      <t>– via TecPac</t>
    </r>
  </si>
  <si>
    <r>
      <t xml:space="preserve">36 </t>
    </r>
    <r>
      <rPr>
        <sz val="10"/>
        <color rgb="FF000000"/>
        <rFont val="Calibri"/>
        <family val="2"/>
      </rPr>
      <t>à 40</t>
    </r>
  </si>
  <si>
    <r>
      <t>36</t>
    </r>
    <r>
      <rPr>
        <sz val="10"/>
        <color rgb="FF000000"/>
        <rFont val="Calibri"/>
        <family val="2"/>
      </rPr>
      <t xml:space="preserve"> à </t>
    </r>
    <r>
      <rPr>
        <sz val="10"/>
        <color rgb="FF0000FF"/>
        <rFont val="Calibri"/>
        <family val="2"/>
      </rPr>
      <t>40</t>
    </r>
  </si>
  <si>
    <r>
      <t>36</t>
    </r>
    <r>
      <rPr>
        <sz val="10"/>
        <color rgb="FF000000"/>
        <rFont val="Calibri"/>
        <family val="2"/>
      </rPr>
      <t xml:space="preserve">  à</t>
    </r>
    <r>
      <rPr>
        <sz val="10"/>
        <color rgb="FF0000FF"/>
        <rFont val="Calibri"/>
        <family val="2"/>
      </rPr>
      <t xml:space="preserve"> 40</t>
    </r>
  </si>
  <si>
    <r>
      <t xml:space="preserve">2.2 kWà </t>
    </r>
    <r>
      <rPr>
        <sz val="10"/>
        <color rgb="FF0000FF"/>
        <rFont val="Calibri"/>
        <family val="2"/>
      </rPr>
      <t>3kW</t>
    </r>
    <r>
      <rPr>
        <sz val="10"/>
        <color rgb="FFA6A6A6"/>
        <rFont val="Calibri"/>
        <family val="2"/>
      </rPr>
      <t xml:space="preserve">  On-board</t>
    </r>
  </si>
  <si>
    <r>
      <t>2.2</t>
    </r>
    <r>
      <rPr>
        <sz val="10"/>
        <color rgb="FF000000"/>
        <rFont val="Calibri"/>
        <family val="2"/>
      </rPr>
      <t xml:space="preserve"> à </t>
    </r>
    <r>
      <rPr>
        <sz val="10"/>
        <color rgb="FF0000FF"/>
        <rFont val="Calibri"/>
        <family val="2"/>
      </rPr>
      <t>3 kW</t>
    </r>
    <r>
      <rPr>
        <sz val="10"/>
        <color rgb="FFA6A6A6"/>
        <rFont val="Calibri"/>
        <family val="2"/>
      </rPr>
      <t xml:space="preserve">  on-board</t>
    </r>
  </si>
  <si>
    <r>
      <t xml:space="preserve">5hr 30 min </t>
    </r>
    <r>
      <rPr>
        <sz val="10"/>
        <color rgb="FF000000"/>
        <rFont val="Calibri"/>
        <family val="2"/>
      </rPr>
      <t>à</t>
    </r>
    <r>
      <rPr>
        <sz val="10"/>
        <color rgb="FFA6A6A6"/>
        <rFont val="Calibri"/>
        <family val="2"/>
      </rPr>
      <t xml:space="preserve">  4hr 30 min</t>
    </r>
  </si>
  <si>
    <r>
      <t xml:space="preserve">5hr 30 min </t>
    </r>
    <r>
      <rPr>
        <sz val="10"/>
        <color rgb="FF000000"/>
        <rFont val="Calibri"/>
        <family val="2"/>
      </rPr>
      <t>à 4hr 30 min</t>
    </r>
  </si>
  <si>
    <r>
      <t xml:space="preserve">130/80 R12C </t>
    </r>
    <r>
      <rPr>
        <b/>
        <sz val="10"/>
        <color rgb="FF0070C0"/>
        <rFont val="Calibri"/>
        <family val="2"/>
      </rPr>
      <t>Tubeless</t>
    </r>
  </si>
  <si>
    <t xml:space="preserve">1) Real world Range - 115.
2) Mahindra touch point - 800+
3) Accidental insurance - 20 lacs
4) Maintenance cost - 12 paise/km
5) NEMO fleet management system &amp; NEMO driver app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</si>
</sst>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0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333333"/>
      <name val="Arial"/>
      <family val="2"/>
    </font>
    <font>
      <sz val="10"/>
      <color rgb="FFA6A6A6"/>
      <name val="Calibri"/>
      <family val="2"/>
    </font>
    <font>
      <sz val="10"/>
      <color rgb="FFA6A6A6"/>
      <name val="Wingdings"/>
      <charset val="2"/>
    </font>
    <font>
      <sz val="10"/>
      <color rgb="FF0070C0"/>
      <name val="Calibri"/>
      <family val="2"/>
    </font>
    <font>
      <sz val="10"/>
      <color rgb="FF000000"/>
      <name val="Wingdings"/>
      <charset val="2"/>
    </font>
    <font>
      <sz val="10"/>
      <color rgb="FFFFFFFF"/>
      <name val="Calibri"/>
      <family val="2"/>
    </font>
    <font>
      <sz val="10"/>
      <color rgb="FF7F7F7F"/>
      <name val="Calibri"/>
      <family val="2"/>
    </font>
    <font>
      <b/>
      <sz val="10"/>
      <color rgb="FF0070C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C82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23236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medium">
        <color rgb="FF000000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medium">
        <color rgb="FF000000"/>
      </right>
      <top style="thin">
        <color rgb="FFA6A6A6"/>
      </top>
      <bottom/>
      <diagonal/>
    </border>
    <border>
      <left style="medium">
        <color rgb="FF000000"/>
      </left>
      <right style="thin">
        <color rgb="FFA6A6A6"/>
      </right>
      <top style="thin">
        <color rgb="FFA6A6A6"/>
      </top>
      <bottom/>
      <diagonal/>
    </border>
    <border>
      <left style="medium">
        <color rgb="FF000000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10" borderId="1" xfId="0" applyFont="1" applyFill="1" applyBorder="1" applyAlignment="1">
      <alignment horizontal="center" vertical="center" wrapText="1" readingOrder="1"/>
    </xf>
    <xf numFmtId="0" fontId="1" fillId="10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0" fontId="3" fillId="0" borderId="1" xfId="0" applyNumberFormat="1" applyFont="1" applyBorder="1" applyAlignment="1">
      <alignment horizontal="center" vertical="center" wrapText="1" readingOrder="1"/>
    </xf>
    <xf numFmtId="10" fontId="2" fillId="0" borderId="1" xfId="0" applyNumberFormat="1" applyFont="1" applyBorder="1" applyAlignment="1">
      <alignment horizontal="center" vertical="center" wrapText="1" readingOrder="1"/>
    </xf>
    <xf numFmtId="9" fontId="2" fillId="0" borderId="1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 readingOrder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9" fillId="2" borderId="3" xfId="0" applyFont="1" applyFill="1" applyBorder="1" applyAlignment="1">
      <alignment horizontal="center" vertical="center" wrapText="1" readingOrder="1"/>
    </xf>
    <xf numFmtId="0" fontId="9" fillId="2" borderId="4" xfId="0" applyFont="1" applyFill="1" applyBorder="1" applyAlignment="1">
      <alignment horizontal="center" vertical="center" wrapText="1" readingOrder="1"/>
    </xf>
    <xf numFmtId="0" fontId="9" fillId="5" borderId="5" xfId="0" applyFont="1" applyFill="1" applyBorder="1" applyAlignment="1">
      <alignment horizontal="center" vertical="center" wrapText="1" readingOrder="1"/>
    </xf>
    <xf numFmtId="0" fontId="9" fillId="6" borderId="5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5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1"/>
    </xf>
    <xf numFmtId="0" fontId="11" fillId="0" borderId="8" xfId="0" applyFont="1" applyBorder="1" applyAlignment="1">
      <alignment horizontal="center" vertical="center" wrapText="1" readingOrder="1"/>
    </xf>
    <xf numFmtId="10" fontId="11" fillId="0" borderId="1" xfId="0" applyNumberFormat="1" applyFont="1" applyBorder="1" applyAlignment="1">
      <alignment horizontal="center" vertical="center" wrapText="1" readingOrder="1"/>
    </xf>
    <xf numFmtId="10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4" fillId="7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 readingOrder="1"/>
    </xf>
    <xf numFmtId="0" fontId="9" fillId="9" borderId="1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vertical="center" wrapText="1"/>
    </xf>
    <xf numFmtId="0" fontId="17" fillId="8" borderId="9" xfId="0" applyFont="1" applyFill="1" applyBorder="1" applyAlignment="1">
      <alignment horizontal="center" vertical="center" wrapText="1" readingOrder="1"/>
    </xf>
    <xf numFmtId="0" fontId="17" fillId="8" borderId="10" xfId="0" applyFont="1" applyFill="1" applyBorder="1" applyAlignment="1">
      <alignment horizontal="center" vertical="center" wrapText="1" readingOrder="1"/>
    </xf>
    <xf numFmtId="0" fontId="1" fillId="8" borderId="10" xfId="0" applyFont="1" applyFill="1" applyBorder="1" applyAlignment="1">
      <alignment horizontal="center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6" fillId="12" borderId="13" xfId="0" applyFont="1" applyFill="1" applyBorder="1" applyAlignment="1">
      <alignment horizontal="center" vertical="center" wrapText="1" readingOrder="1"/>
    </xf>
    <xf numFmtId="0" fontId="6" fillId="12" borderId="14" xfId="0" applyFont="1" applyFill="1" applyBorder="1" applyAlignment="1">
      <alignment horizontal="center" vertical="center" wrapText="1" readingOrder="1"/>
    </xf>
    <xf numFmtId="0" fontId="6" fillId="12" borderId="15" xfId="0" applyFont="1" applyFill="1" applyBorder="1" applyAlignment="1">
      <alignment horizontal="center" vertical="center" wrapText="1" readingOrder="1"/>
    </xf>
    <xf numFmtId="0" fontId="6" fillId="11" borderId="19" xfId="0" applyFont="1" applyFill="1" applyBorder="1" applyAlignment="1">
      <alignment horizontal="center" vertical="center" wrapText="1" readingOrder="1"/>
    </xf>
    <xf numFmtId="10" fontId="2" fillId="0" borderId="21" xfId="0" applyNumberFormat="1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wrapText="1" readingOrder="1"/>
    </xf>
    <xf numFmtId="0" fontId="6" fillId="11" borderId="20" xfId="0" applyFont="1" applyFill="1" applyBorder="1" applyAlignment="1">
      <alignment horizontal="center" vertical="center" wrapText="1" readingOrder="1"/>
    </xf>
    <xf numFmtId="10" fontId="2" fillId="0" borderId="22" xfId="0" applyNumberFormat="1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vertical="center" wrapText="1" readingOrder="1"/>
    </xf>
    <xf numFmtId="0" fontId="6" fillId="12" borderId="16" xfId="0" applyFont="1" applyFill="1" applyBorder="1" applyAlignment="1">
      <alignment horizontal="center" vertical="center" wrapText="1" readingOrder="1"/>
    </xf>
    <xf numFmtId="0" fontId="6" fillId="12" borderId="17" xfId="0" applyFont="1" applyFill="1" applyBorder="1" applyAlignment="1">
      <alignment horizontal="center" vertical="center" wrapText="1" readingOrder="1"/>
    </xf>
    <xf numFmtId="0" fontId="6" fillId="12" borderId="18" xfId="0" applyFont="1" applyFill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8" fillId="0" borderId="12" xfId="0" applyFont="1" applyBorder="1" applyAlignment="1">
      <alignment horizontal="center" vertical="center" wrapText="1" readingOrder="1"/>
    </xf>
    <xf numFmtId="9" fontId="2" fillId="0" borderId="12" xfId="0" applyNumberFormat="1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1"/>
    </xf>
    <xf numFmtId="0" fontId="2" fillId="15" borderId="25" xfId="0" applyFont="1" applyFill="1" applyBorder="1" applyAlignment="1">
      <alignment horizontal="center" vertical="center" wrapText="1" readingOrder="1"/>
    </xf>
    <xf numFmtId="0" fontId="2" fillId="15" borderId="28" xfId="0" applyFont="1" applyFill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3" xfId="0" applyFont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 readingOrder="1"/>
    </xf>
    <xf numFmtId="0" fontId="6" fillId="13" borderId="23" xfId="0" applyFont="1" applyFill="1" applyBorder="1" applyAlignment="1">
      <alignment horizontal="center" vertical="center" wrapText="1" readingOrder="1"/>
    </xf>
    <xf numFmtId="0" fontId="6" fillId="13" borderId="24" xfId="0" applyFont="1" applyFill="1" applyBorder="1" applyAlignment="1">
      <alignment horizontal="center" vertical="center" wrapText="1" readingOrder="1"/>
    </xf>
    <xf numFmtId="0" fontId="6" fillId="0" borderId="31" xfId="0" applyFont="1" applyBorder="1" applyAlignment="1">
      <alignment horizontal="center" vertical="center" wrapText="1" readingOrder="1"/>
    </xf>
    <xf numFmtId="0" fontId="6" fillId="14" borderId="25" xfId="0" applyFont="1" applyFill="1" applyBorder="1" applyAlignment="1">
      <alignment horizontal="center" vertical="center" wrapText="1" readingOrder="1"/>
    </xf>
    <xf numFmtId="0" fontId="6" fillId="14" borderId="26" xfId="0" applyFont="1" applyFill="1" applyBorder="1" applyAlignment="1">
      <alignment horizontal="center" vertical="center" wrapText="1" readingOrder="1"/>
    </xf>
    <xf numFmtId="0" fontId="6" fillId="0" borderId="32" xfId="0" applyFont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center" vertical="center" wrapText="1" readingOrder="1"/>
    </xf>
    <xf numFmtId="0" fontId="6" fillId="0" borderId="25" xfId="0" applyFont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center" vertical="center" wrapText="1" readingOrder="1"/>
    </xf>
    <xf numFmtId="0" fontId="6" fillId="0" borderId="29" xfId="0" applyFont="1" applyBorder="1" applyAlignment="1">
      <alignment horizontal="center" vertical="center" wrapText="1" readingOrder="1"/>
    </xf>
    <xf numFmtId="0" fontId="2" fillId="0" borderId="27" xfId="0" applyFont="1" applyBorder="1" applyAlignment="1">
      <alignment horizontal="center" vertical="center" wrapText="1" readingOrder="1"/>
    </xf>
    <xf numFmtId="0" fontId="6" fillId="0" borderId="34" xfId="0" applyFont="1" applyBorder="1" applyAlignment="1">
      <alignment horizontal="center" vertical="center" wrapText="1" readingOrder="1"/>
    </xf>
    <xf numFmtId="0" fontId="6" fillId="0" borderId="29" xfId="0" applyFont="1" applyBorder="1" applyAlignment="1">
      <alignment horizontal="center" vertical="center" wrapText="1" readingOrder="1"/>
    </xf>
    <xf numFmtId="0" fontId="6" fillId="0" borderId="25" xfId="0" applyFont="1" applyBorder="1" applyAlignment="1">
      <alignment horizontal="center" vertical="center" wrapText="1" readingOrder="1"/>
    </xf>
    <xf numFmtId="0" fontId="2" fillId="0" borderId="35" xfId="0" applyFont="1" applyBorder="1" applyAlignment="1">
      <alignment horizontal="center" vertical="center" wrapText="1" readingOrder="1"/>
    </xf>
    <xf numFmtId="10" fontId="2" fillId="0" borderId="36" xfId="0" applyNumberFormat="1" applyFont="1" applyBorder="1" applyAlignment="1">
      <alignment horizontal="center" vertical="center" wrapText="1" readingOrder="1"/>
    </xf>
    <xf numFmtId="10" fontId="2" fillId="7" borderId="1" xfId="0" applyNumberFormat="1" applyFont="1" applyFill="1" applyBorder="1" applyAlignment="1">
      <alignment horizontal="center" vertical="center" wrapText="1" readingOrder="1"/>
    </xf>
    <xf numFmtId="0" fontId="2" fillId="4" borderId="3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10" fontId="2" fillId="4" borderId="1" xfId="0" applyNumberFormat="1" applyFont="1" applyFill="1" applyBorder="1" applyAlignment="1">
      <alignment horizontal="center" vertical="center" wrapText="1" readingOrder="1"/>
    </xf>
    <xf numFmtId="10" fontId="2" fillId="7" borderId="37" xfId="0" applyNumberFormat="1" applyFont="1" applyFill="1" applyBorder="1" applyAlignment="1">
      <alignment horizontal="center" vertical="center" wrapText="1" readingOrder="1"/>
    </xf>
    <xf numFmtId="10" fontId="2" fillId="7" borderId="7" xfId="0" applyNumberFormat="1" applyFont="1" applyFill="1" applyBorder="1" applyAlignment="1">
      <alignment horizontal="center" vertical="center" wrapText="1" readingOrder="1"/>
    </xf>
    <xf numFmtId="0" fontId="1" fillId="8" borderId="1" xfId="0" applyFont="1" applyFill="1" applyBorder="1" applyAlignment="1">
      <alignment horizontal="center" vertical="center" wrapText="1" readingOrder="1"/>
    </xf>
    <xf numFmtId="0" fontId="1" fillId="8" borderId="2" xfId="0" applyFont="1" applyFill="1" applyBorder="1" applyAlignment="1">
      <alignment horizontal="center" vertical="center" wrapText="1" readingOrder="1"/>
    </xf>
    <xf numFmtId="0" fontId="1" fillId="8" borderId="1" xfId="0" applyFont="1" applyFill="1" applyBorder="1" applyAlignment="1">
      <alignment horizontal="center" vertical="center" wrapText="1" readingOrder="1"/>
    </xf>
    <xf numFmtId="0" fontId="1" fillId="8" borderId="5" xfId="0" applyFont="1" applyFill="1" applyBorder="1" applyAlignment="1">
      <alignment horizontal="center" vertical="center" wrapText="1" readingOrder="1"/>
    </xf>
    <xf numFmtId="0" fontId="9" fillId="8" borderId="1" xfId="0" applyFont="1" applyFill="1" applyBorder="1" applyAlignment="1">
      <alignment horizontal="center" vertical="center" wrapText="1" readingOrder="1"/>
    </xf>
    <xf numFmtId="0" fontId="1" fillId="8" borderId="6" xfId="0" applyFont="1" applyFill="1" applyBorder="1" applyAlignment="1">
      <alignment horizontal="center" vertical="center" wrapText="1" readingOrder="1"/>
    </xf>
    <xf numFmtId="0" fontId="1" fillId="8" borderId="7" xfId="0" applyFont="1" applyFill="1" applyBorder="1" applyAlignment="1">
      <alignment horizontal="center" vertical="center" wrapText="1" readingOrder="1"/>
    </xf>
    <xf numFmtId="0" fontId="1" fillId="8" borderId="5" xfId="0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 vertical="center" wrapText="1" readingOrder="1"/>
    </xf>
    <xf numFmtId="0" fontId="6" fillId="16" borderId="24" xfId="0" applyFont="1" applyFill="1" applyBorder="1" applyAlignment="1">
      <alignment horizontal="center" vertical="center" wrapText="1" readingOrder="1"/>
    </xf>
    <xf numFmtId="0" fontId="6" fillId="17" borderId="24" xfId="0" applyFont="1" applyFill="1" applyBorder="1" applyAlignment="1">
      <alignment horizontal="center" vertical="center" wrapText="1" readingOrder="1"/>
    </xf>
    <xf numFmtId="0" fontId="6" fillId="17" borderId="38" xfId="0" applyFont="1" applyFill="1" applyBorder="1" applyAlignment="1">
      <alignment horizontal="center" vertical="center" wrapText="1" readingOrder="1"/>
    </xf>
    <xf numFmtId="0" fontId="7" fillId="18" borderId="23" xfId="0" applyFont="1" applyFill="1" applyBorder="1" applyAlignment="1">
      <alignment horizontal="center" vertical="center" wrapText="1" readingOrder="1"/>
    </xf>
    <xf numFmtId="0" fontId="7" fillId="18" borderId="24" xfId="0" applyFont="1" applyFill="1" applyBorder="1" applyAlignment="1">
      <alignment horizontal="center" vertical="center" wrapText="1" readingOrder="1"/>
    </xf>
    <xf numFmtId="0" fontId="7" fillId="18" borderId="38" xfId="0" applyFont="1" applyFill="1" applyBorder="1" applyAlignment="1">
      <alignment horizontal="center" vertical="center" wrapText="1" readingOrder="1"/>
    </xf>
    <xf numFmtId="0" fontId="6" fillId="19" borderId="23" xfId="0" applyFont="1" applyFill="1" applyBorder="1" applyAlignment="1">
      <alignment horizontal="center" vertical="center" wrapText="1" readingOrder="1"/>
    </xf>
    <xf numFmtId="0" fontId="6" fillId="19" borderId="38" xfId="0" applyFont="1" applyFill="1" applyBorder="1" applyAlignment="1">
      <alignment horizontal="center" vertical="center" wrapText="1" readingOrder="1"/>
    </xf>
    <xf numFmtId="0" fontId="6" fillId="19" borderId="24" xfId="0" applyFont="1" applyFill="1" applyBorder="1" applyAlignment="1">
      <alignment horizontal="center" vertical="center" wrapText="1" readingOrder="1"/>
    </xf>
    <xf numFmtId="0" fontId="6" fillId="0" borderId="39" xfId="0" applyFont="1" applyBorder="1" applyAlignment="1">
      <alignment horizontal="center" vertical="center" wrapText="1" readingOrder="1"/>
    </xf>
    <xf numFmtId="0" fontId="6" fillId="0" borderId="40" xfId="0" applyFont="1" applyBorder="1" applyAlignment="1">
      <alignment horizontal="center" vertical="center" wrapText="1" readingOrder="1"/>
    </xf>
    <xf numFmtId="0" fontId="6" fillId="0" borderId="41" xfId="0" applyFont="1" applyBorder="1" applyAlignment="1">
      <alignment horizontal="center" vertical="center" wrapText="1" readingOrder="1"/>
    </xf>
    <xf numFmtId="0" fontId="6" fillId="0" borderId="42" xfId="0" applyFont="1" applyBorder="1" applyAlignment="1">
      <alignment horizontal="center" vertical="center" wrapText="1" readingOrder="1"/>
    </xf>
    <xf numFmtId="0" fontId="6" fillId="0" borderId="36" xfId="0" applyFont="1" applyBorder="1" applyAlignment="1">
      <alignment horizontal="center" vertical="center" wrapText="1" readingOrder="1"/>
    </xf>
    <xf numFmtId="0" fontId="6" fillId="14" borderId="36" xfId="0" applyFont="1" applyFill="1" applyBorder="1" applyAlignment="1">
      <alignment horizontal="center" vertical="center" wrapText="1" readingOrder="1"/>
    </xf>
    <xf numFmtId="0" fontId="6" fillId="0" borderId="36" xfId="0" applyFont="1" applyBorder="1" applyAlignment="1">
      <alignment horizontal="center" vertical="center" wrapText="1" readingOrder="1"/>
    </xf>
    <xf numFmtId="0" fontId="6" fillId="0" borderId="43" xfId="0" applyFont="1" applyBorder="1" applyAlignment="1">
      <alignment horizontal="center" vertical="center" wrapText="1" readingOrder="1"/>
    </xf>
    <xf numFmtId="0" fontId="6" fillId="0" borderId="38" xfId="0" applyFont="1" applyBorder="1" applyAlignment="1">
      <alignment horizontal="center" vertical="center" wrapText="1" readingOrder="1"/>
    </xf>
    <xf numFmtId="0" fontId="6" fillId="0" borderId="44" xfId="0" applyFont="1" applyBorder="1" applyAlignment="1">
      <alignment horizontal="center" vertical="center" wrapText="1" readingOrder="1"/>
    </xf>
    <xf numFmtId="0" fontId="6" fillId="14" borderId="44" xfId="0" applyFont="1" applyFill="1" applyBorder="1" applyAlignment="1">
      <alignment horizontal="center" vertical="center" wrapText="1" readingOrder="1"/>
    </xf>
    <xf numFmtId="0" fontId="6" fillId="0" borderId="44" xfId="0" applyFont="1" applyBorder="1" applyAlignment="1">
      <alignment horizontal="center" vertical="center" wrapText="1" readingOrder="1"/>
    </xf>
    <xf numFmtId="0" fontId="6" fillId="0" borderId="45" xfId="0" applyFont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center" vertical="center" wrapText="1" readingOrder="1"/>
    </xf>
    <xf numFmtId="0" fontId="2" fillId="0" borderId="36" xfId="0" applyFont="1" applyBorder="1" applyAlignment="1">
      <alignment horizontal="center" vertical="center" wrapText="1" readingOrder="1"/>
    </xf>
    <xf numFmtId="0" fontId="2" fillId="7" borderId="25" xfId="0" applyFont="1" applyFill="1" applyBorder="1" applyAlignment="1">
      <alignment horizontal="center" vertical="center" wrapText="1" readingOrder="1"/>
    </xf>
    <xf numFmtId="0" fontId="2" fillId="7" borderId="46" xfId="0" applyFont="1" applyFill="1" applyBorder="1" applyAlignment="1">
      <alignment horizontal="center" vertical="center" wrapText="1" readingOrder="1"/>
    </xf>
    <xf numFmtId="0" fontId="2" fillId="0" borderId="46" xfId="0" applyFont="1" applyBorder="1" applyAlignment="1">
      <alignment horizontal="center" vertical="center" wrapText="1" readingOrder="1"/>
    </xf>
    <xf numFmtId="0" fontId="2" fillId="15" borderId="47" xfId="0" applyFont="1" applyFill="1" applyBorder="1" applyAlignment="1">
      <alignment horizontal="center" vertical="center" wrapText="1" readingOrder="1"/>
    </xf>
    <xf numFmtId="0" fontId="2" fillId="15" borderId="48" xfId="0" applyFont="1" applyFill="1" applyBorder="1" applyAlignment="1">
      <alignment horizontal="center" vertical="center" wrapText="1" readingOrder="1"/>
    </xf>
    <xf numFmtId="0" fontId="2" fillId="15" borderId="49" xfId="0" applyFont="1" applyFill="1" applyBorder="1" applyAlignment="1">
      <alignment horizontal="center" vertical="center" wrapText="1" readingOrder="1"/>
    </xf>
    <xf numFmtId="0" fontId="2" fillId="0" borderId="47" xfId="0" applyFont="1" applyBorder="1" applyAlignment="1">
      <alignment horizontal="center" vertical="center" wrapText="1" readingOrder="1"/>
    </xf>
    <xf numFmtId="0" fontId="2" fillId="0" borderId="48" xfId="0" applyFont="1" applyBorder="1" applyAlignment="1">
      <alignment horizontal="center" vertical="center" wrapText="1" readingOrder="1"/>
    </xf>
    <xf numFmtId="0" fontId="2" fillId="0" borderId="49" xfId="0" applyFont="1" applyBorder="1" applyAlignment="1">
      <alignment horizontal="center" vertical="center" wrapText="1" readingOrder="1"/>
    </xf>
    <xf numFmtId="0" fontId="2" fillId="0" borderId="50" xfId="0" applyFont="1" applyBorder="1" applyAlignment="1">
      <alignment horizontal="center" vertical="center" wrapText="1" readingOrder="1"/>
    </xf>
    <xf numFmtId="0" fontId="2" fillId="0" borderId="51" xfId="0" applyFont="1" applyBorder="1" applyAlignment="1">
      <alignment horizontal="center" vertical="center" wrapText="1" readingOrder="1"/>
    </xf>
    <xf numFmtId="0" fontId="2" fillId="0" borderId="52" xfId="0" applyFont="1" applyBorder="1" applyAlignment="1">
      <alignment horizontal="center" vertical="center" wrapText="1" readingOrder="1"/>
    </xf>
    <xf numFmtId="0" fontId="2" fillId="4" borderId="53" xfId="0" applyFont="1" applyFill="1" applyBorder="1" applyAlignment="1">
      <alignment horizontal="center" vertical="center" wrapText="1" readingOrder="1"/>
    </xf>
    <xf numFmtId="0" fontId="2" fillId="0" borderId="53" xfId="0" applyFont="1" applyBorder="1" applyAlignment="1">
      <alignment horizontal="center" vertical="center" wrapText="1" readingOrder="1"/>
    </xf>
    <xf numFmtId="0" fontId="5" fillId="1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 readingOrder="1"/>
    </xf>
    <xf numFmtId="0" fontId="2" fillId="0" borderId="54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55" xfId="0" applyFont="1" applyBorder="1" applyAlignment="1">
      <alignment horizontal="center" vertical="center" wrapText="1" readingOrder="1"/>
    </xf>
    <xf numFmtId="0" fontId="2" fillId="0" borderId="38" xfId="0" applyFont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readingOrder="1"/>
    </xf>
    <xf numFmtId="0" fontId="2" fillId="0" borderId="50" xfId="0" applyFont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2" fillId="0" borderId="38" xfId="0" applyFont="1" applyBorder="1" applyAlignment="1">
      <alignment horizontal="center" vertical="center" wrapText="1" readingOrder="1"/>
    </xf>
    <xf numFmtId="0" fontId="6" fillId="7" borderId="1" xfId="0" applyFont="1" applyFill="1" applyBorder="1" applyAlignment="1">
      <alignment horizontal="center" vertical="center" wrapText="1" readingOrder="1"/>
    </xf>
    <xf numFmtId="0" fontId="6" fillId="0" borderId="56" xfId="0" applyFont="1" applyBorder="1" applyAlignment="1">
      <alignment horizontal="center" vertical="center" wrapText="1" readingOrder="1"/>
    </xf>
    <xf numFmtId="0" fontId="6" fillId="0" borderId="57" xfId="0" applyFont="1" applyBorder="1" applyAlignment="1">
      <alignment horizontal="center" vertical="center" wrapText="1" readingOrder="1"/>
    </xf>
    <xf numFmtId="0" fontId="2" fillId="7" borderId="23" xfId="0" applyFont="1" applyFill="1" applyBorder="1" applyAlignment="1">
      <alignment horizontal="center" vertical="center" wrapText="1" readingOrder="1"/>
    </xf>
    <xf numFmtId="0" fontId="6" fillId="0" borderId="52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6" xfId="0" applyFont="1" applyBorder="1" applyAlignment="1">
      <alignment horizontal="center" vertical="center" wrapText="1" readingOrder="1"/>
    </xf>
    <xf numFmtId="0" fontId="2" fillId="0" borderId="46" xfId="0" applyFont="1" applyBorder="1" applyAlignment="1">
      <alignment horizontal="center" vertical="center" wrapText="1" readingOrder="1"/>
    </xf>
    <xf numFmtId="0" fontId="2" fillId="7" borderId="6" xfId="0" applyFont="1" applyFill="1" applyBorder="1" applyAlignment="1">
      <alignment horizontal="center" vertical="center" wrapText="1" readingOrder="1"/>
    </xf>
    <xf numFmtId="0" fontId="2" fillId="7" borderId="24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44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2" fillId="0" borderId="53" xfId="0" applyFont="1" applyBorder="1" applyAlignment="1">
      <alignment horizontal="center" vertical="center" wrapText="1" readingOrder="1"/>
    </xf>
    <xf numFmtId="9" fontId="2" fillId="0" borderId="58" xfId="0" applyNumberFormat="1" applyFont="1" applyBorder="1" applyAlignment="1">
      <alignment horizontal="center" vertical="center" wrapText="1" readingOrder="1"/>
    </xf>
    <xf numFmtId="10" fontId="2" fillId="0" borderId="58" xfId="0" applyNumberFormat="1" applyFont="1" applyBorder="1" applyAlignment="1">
      <alignment horizontal="center" vertical="center" wrapText="1" readingOrder="1"/>
    </xf>
    <xf numFmtId="10" fontId="2" fillId="0" borderId="37" xfId="0" applyNumberFormat="1" applyFont="1" applyBorder="1" applyAlignment="1">
      <alignment horizontal="center" vertical="center" wrapText="1" readingOrder="1"/>
    </xf>
    <xf numFmtId="10" fontId="2" fillId="0" borderId="54" xfId="0" applyNumberFormat="1" applyFont="1" applyBorder="1" applyAlignment="1">
      <alignment horizontal="center" vertical="center" wrapText="1" readingOrder="1"/>
    </xf>
    <xf numFmtId="168" fontId="2" fillId="0" borderId="1" xfId="0" applyNumberFormat="1" applyFont="1" applyBorder="1" applyAlignment="1">
      <alignment horizontal="center" vertical="center" wrapText="1" readingOrder="1"/>
    </xf>
    <xf numFmtId="168" fontId="2" fillId="7" borderId="1" xfId="0" applyNumberFormat="1" applyFont="1" applyFill="1" applyBorder="1" applyAlignment="1">
      <alignment horizontal="center" vertical="center" wrapText="1" readingOrder="1"/>
    </xf>
    <xf numFmtId="9" fontId="2" fillId="0" borderId="53" xfId="0" applyNumberFormat="1" applyFont="1" applyBorder="1" applyAlignment="1">
      <alignment horizontal="center" vertical="center" wrapText="1" readingOrder="1"/>
    </xf>
    <xf numFmtId="10" fontId="2" fillId="0" borderId="46" xfId="0" applyNumberFormat="1" applyFont="1" applyBorder="1" applyAlignment="1">
      <alignment horizontal="center" vertical="center" wrapText="1" readingOrder="1"/>
    </xf>
    <xf numFmtId="9" fontId="2" fillId="0" borderId="46" xfId="0" applyNumberFormat="1" applyFont="1" applyBorder="1" applyAlignment="1">
      <alignment horizontal="center" vertical="center" wrapText="1" readingOrder="1"/>
    </xf>
    <xf numFmtId="0" fontId="2" fillId="15" borderId="1" xfId="0" applyFont="1" applyFill="1" applyBorder="1" applyAlignment="1">
      <alignment horizontal="center" vertical="center" wrapText="1" readingOrder="1"/>
    </xf>
    <xf numFmtId="9" fontId="2" fillId="7" borderId="6" xfId="0" applyNumberFormat="1" applyFont="1" applyFill="1" applyBorder="1" applyAlignment="1">
      <alignment horizontal="center" vertical="center" wrapText="1" readingOrder="1"/>
    </xf>
    <xf numFmtId="0" fontId="2" fillId="15" borderId="6" xfId="0" applyFont="1" applyFill="1" applyBorder="1" applyAlignment="1">
      <alignment horizontal="center" vertical="center" wrapText="1" readingOrder="1"/>
    </xf>
    <xf numFmtId="9" fontId="2" fillId="4" borderId="1" xfId="0" applyNumberFormat="1" applyFont="1" applyFill="1" applyBorder="1" applyAlignment="1">
      <alignment horizontal="center" vertical="center" wrapText="1" readingOrder="1"/>
    </xf>
    <xf numFmtId="9" fontId="2" fillId="0" borderId="6" xfId="0" applyNumberFormat="1" applyFont="1" applyBorder="1" applyAlignment="1">
      <alignment horizontal="center" vertical="center" wrapText="1" readingOrder="1"/>
    </xf>
    <xf numFmtId="9" fontId="2" fillId="4" borderId="6" xfId="0" applyNumberFormat="1" applyFont="1" applyFill="1" applyBorder="1" applyAlignment="1">
      <alignment horizontal="center" vertical="center" wrapText="1" readingOrder="1"/>
    </xf>
    <xf numFmtId="9" fontId="2" fillId="4" borderId="7" xfId="0" applyNumberFormat="1" applyFont="1" applyFill="1" applyBorder="1" applyAlignment="1">
      <alignment horizontal="center" vertical="center" wrapText="1" readingOrder="1"/>
    </xf>
    <xf numFmtId="9" fontId="2" fillId="4" borderId="7" xfId="0" applyNumberFormat="1" applyFont="1" applyFill="1" applyBorder="1" applyAlignment="1">
      <alignment horizontal="center" vertical="center" wrapText="1" readingOrder="1"/>
    </xf>
    <xf numFmtId="9" fontId="2" fillId="0" borderId="6" xfId="0" applyNumberFormat="1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2" fillId="7" borderId="0" xfId="0" applyFont="1" applyFill="1" applyAlignment="1">
      <alignment horizontal="center" vertical="center" wrapText="1" readingOrder="1"/>
    </xf>
    <xf numFmtId="10" fontId="2" fillId="4" borderId="6" xfId="0" applyNumberFormat="1" applyFont="1" applyFill="1" applyBorder="1" applyAlignment="1">
      <alignment horizontal="center" vertical="center" wrapText="1" readingOrder="1"/>
    </xf>
    <xf numFmtId="0" fontId="2" fillId="0" borderId="54" xfId="0" applyFont="1" applyBorder="1" applyAlignment="1">
      <alignment horizontal="center" vertical="center" wrapText="1" readingOrder="1"/>
    </xf>
    <xf numFmtId="1" fontId="2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98CA-65F6-42F3-A61B-53AB14353266}">
  <dimension ref="A1:W35"/>
  <sheetViews>
    <sheetView tabSelected="1" zoomScale="43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14" sqref="K14"/>
    </sheetView>
  </sheetViews>
  <sheetFormatPr defaultRowHeight="13" x14ac:dyDescent="0.3"/>
  <cols>
    <col min="1" max="21" width="14.453125" style="11" customWidth="1"/>
    <col min="22" max="23" width="14.453125" style="47" customWidth="1"/>
    <col min="24" max="16384" width="8.7265625" style="128"/>
  </cols>
  <sheetData>
    <row r="1" spans="1:23" x14ac:dyDescent="0.3">
      <c r="V1" s="11"/>
    </row>
    <row r="2" spans="1:23" x14ac:dyDescent="0.3">
      <c r="G2" s="11" t="s">
        <v>565</v>
      </c>
      <c r="V2" s="11"/>
    </row>
    <row r="3" spans="1:23" ht="13.5" thickBot="1" x14ac:dyDescent="0.35">
      <c r="D3" s="93"/>
      <c r="E3" s="93"/>
      <c r="F3" s="22" t="e" vm="1">
        <v>#VALUE!</v>
      </c>
      <c r="G3" s="22"/>
      <c r="H3" s="22" t="e" vm="2">
        <v>#VALUE!</v>
      </c>
      <c r="I3" s="22"/>
      <c r="J3" s="22" t="e" vm="3">
        <v>#VALUE!</v>
      </c>
      <c r="K3" s="22" t="e" vm="4">
        <v>#VALUE!</v>
      </c>
      <c r="L3" s="22" t="e" vm="5">
        <v>#VALUE!</v>
      </c>
      <c r="M3" s="22" t="e" vm="6">
        <v>#VALUE!</v>
      </c>
      <c r="N3" s="22" t="e" vm="7">
        <v>#VALUE!</v>
      </c>
      <c r="O3" s="93" t="e" vm="8">
        <v>#VALUE!</v>
      </c>
      <c r="P3" s="93"/>
      <c r="R3" s="11" t="e" vm="9">
        <v>#VALUE!</v>
      </c>
      <c r="S3" s="11" t="e" vm="10">
        <v>#VALUE!</v>
      </c>
      <c r="T3" s="11" t="e" vm="11">
        <v>#VALUE!</v>
      </c>
      <c r="V3" s="11" t="e" vm="12">
        <v>#VALUE!</v>
      </c>
    </row>
    <row r="4" spans="1:23" ht="26" x14ac:dyDescent="0.3">
      <c r="A4" s="94" t="s">
        <v>170</v>
      </c>
      <c r="B4" s="129" t="s">
        <v>566</v>
      </c>
      <c r="C4" s="129" t="s">
        <v>567</v>
      </c>
      <c r="D4" s="95" t="s">
        <v>521</v>
      </c>
      <c r="E4" s="96"/>
      <c r="F4" s="130" t="s">
        <v>568</v>
      </c>
      <c r="G4" s="130"/>
      <c r="H4" s="131" t="s">
        <v>569</v>
      </c>
      <c r="I4" s="131"/>
      <c r="J4" s="132"/>
      <c r="K4" s="133" t="s">
        <v>570</v>
      </c>
      <c r="L4" s="134"/>
      <c r="M4" s="134"/>
      <c r="N4" s="135"/>
      <c r="O4" s="136" t="s">
        <v>361</v>
      </c>
      <c r="P4" s="137"/>
      <c r="Q4" s="138"/>
      <c r="R4" s="139" t="s">
        <v>571</v>
      </c>
      <c r="S4" s="140"/>
      <c r="T4" s="141" t="s">
        <v>572</v>
      </c>
      <c r="U4" s="142" t="s">
        <v>573</v>
      </c>
      <c r="V4" s="142" t="s">
        <v>574</v>
      </c>
      <c r="W4" s="142" t="s">
        <v>575</v>
      </c>
    </row>
    <row r="5" spans="1:23" ht="26" x14ac:dyDescent="0.3">
      <c r="A5" s="97"/>
      <c r="B5" s="129"/>
      <c r="C5" s="129"/>
      <c r="D5" s="98" t="s">
        <v>522</v>
      </c>
      <c r="E5" s="99"/>
      <c r="F5" s="143" t="s">
        <v>576</v>
      </c>
      <c r="G5" s="143" t="s">
        <v>577</v>
      </c>
      <c r="H5" s="143" t="s">
        <v>578</v>
      </c>
      <c r="I5" s="143" t="s">
        <v>579</v>
      </c>
      <c r="J5" s="143" t="s">
        <v>580</v>
      </c>
      <c r="K5" s="143" t="s">
        <v>581</v>
      </c>
      <c r="L5" s="143" t="s">
        <v>582</v>
      </c>
      <c r="M5" s="143" t="s">
        <v>583</v>
      </c>
      <c r="N5" s="143" t="s">
        <v>584</v>
      </c>
      <c r="O5" s="144" t="s">
        <v>522</v>
      </c>
      <c r="P5" s="145" t="s">
        <v>0</v>
      </c>
      <c r="Q5" s="145" t="s">
        <v>1</v>
      </c>
      <c r="R5" s="144" t="s">
        <v>522</v>
      </c>
      <c r="S5" s="145" t="s">
        <v>0</v>
      </c>
      <c r="T5" s="145" t="s">
        <v>522</v>
      </c>
      <c r="U5" s="146" t="s">
        <v>1</v>
      </c>
      <c r="V5" s="143" t="s">
        <v>585</v>
      </c>
      <c r="W5" s="143" t="s">
        <v>586</v>
      </c>
    </row>
    <row r="6" spans="1:23" x14ac:dyDescent="0.3">
      <c r="A6" s="100"/>
      <c r="B6" s="147"/>
      <c r="C6" s="147"/>
      <c r="D6" s="101" t="s">
        <v>523</v>
      </c>
      <c r="E6" s="101" t="s">
        <v>524</v>
      </c>
      <c r="F6" s="148"/>
      <c r="G6" s="148"/>
      <c r="H6" s="148"/>
      <c r="I6" s="148"/>
      <c r="J6" s="148"/>
      <c r="K6" s="148"/>
      <c r="L6" s="148"/>
      <c r="M6" s="148"/>
      <c r="N6" s="148"/>
      <c r="O6" s="149"/>
      <c r="P6" s="150"/>
      <c r="Q6" s="150"/>
      <c r="R6" s="149"/>
      <c r="S6" s="150"/>
      <c r="T6" s="150"/>
      <c r="U6" s="151"/>
    </row>
    <row r="7" spans="1:23" ht="39" x14ac:dyDescent="0.3">
      <c r="A7" s="91" t="s">
        <v>537</v>
      </c>
      <c r="B7" s="152" t="s">
        <v>587</v>
      </c>
      <c r="C7" s="152" t="s">
        <v>588</v>
      </c>
      <c r="D7" s="102" t="s">
        <v>525</v>
      </c>
      <c r="E7" s="103"/>
      <c r="F7" s="105" t="s">
        <v>589</v>
      </c>
      <c r="G7" s="105" t="s">
        <v>590</v>
      </c>
      <c r="H7" s="86" t="s">
        <v>591</v>
      </c>
      <c r="I7" s="90"/>
      <c r="J7" s="87"/>
      <c r="K7" s="105" t="s">
        <v>592</v>
      </c>
      <c r="L7" s="105" t="s">
        <v>593</v>
      </c>
      <c r="M7" s="86" t="s">
        <v>594</v>
      </c>
      <c r="N7" s="87"/>
      <c r="O7" s="105" t="s">
        <v>595</v>
      </c>
      <c r="P7" s="105" t="s">
        <v>596</v>
      </c>
      <c r="Q7" s="105"/>
      <c r="R7" s="105" t="s">
        <v>597</v>
      </c>
      <c r="S7" s="105" t="s">
        <v>598</v>
      </c>
      <c r="T7" s="153" t="s">
        <v>599</v>
      </c>
      <c r="U7" s="153" t="s">
        <v>600</v>
      </c>
      <c r="V7" s="32">
        <v>1.4</v>
      </c>
      <c r="W7" s="32">
        <v>9.5500000000000007</v>
      </c>
    </row>
    <row r="8" spans="1:23" ht="26" x14ac:dyDescent="0.3">
      <c r="A8" s="91" t="s">
        <v>538</v>
      </c>
      <c r="B8" s="152" t="s">
        <v>601</v>
      </c>
      <c r="C8" s="152" t="s">
        <v>602</v>
      </c>
      <c r="D8" s="86" t="s">
        <v>526</v>
      </c>
      <c r="E8" s="87"/>
      <c r="F8" s="105" t="s">
        <v>603</v>
      </c>
      <c r="G8" s="105" t="s">
        <v>604</v>
      </c>
      <c r="H8" s="86" t="s">
        <v>605</v>
      </c>
      <c r="I8" s="90"/>
      <c r="J8" s="87"/>
      <c r="K8" s="154" t="s">
        <v>606</v>
      </c>
      <c r="L8" s="154" t="s">
        <v>607</v>
      </c>
      <c r="M8" s="154" t="s">
        <v>608</v>
      </c>
      <c r="N8" s="154" t="s">
        <v>609</v>
      </c>
      <c r="O8" s="105" t="s">
        <v>610</v>
      </c>
      <c r="P8" s="105" t="s">
        <v>611</v>
      </c>
      <c r="Q8" s="105"/>
      <c r="R8" s="105" t="s">
        <v>610</v>
      </c>
      <c r="S8" s="105" t="s">
        <v>612</v>
      </c>
      <c r="T8" s="153" t="s">
        <v>613</v>
      </c>
      <c r="U8" s="153" t="s">
        <v>614</v>
      </c>
      <c r="V8" s="30"/>
      <c r="W8" s="32">
        <v>625</v>
      </c>
    </row>
    <row r="9" spans="1:23" ht="26" x14ac:dyDescent="0.3">
      <c r="A9" s="91" t="s">
        <v>539</v>
      </c>
      <c r="B9" s="152" t="s">
        <v>615</v>
      </c>
      <c r="C9" s="152" t="s">
        <v>616</v>
      </c>
      <c r="D9" s="102" t="s">
        <v>527</v>
      </c>
      <c r="E9" s="103"/>
      <c r="F9" s="105" t="s">
        <v>617</v>
      </c>
      <c r="G9" s="101" t="s">
        <v>618</v>
      </c>
      <c r="H9" s="102">
        <v>10.24</v>
      </c>
      <c r="I9" s="104"/>
      <c r="J9" s="103"/>
      <c r="K9" s="155" t="s">
        <v>619</v>
      </c>
      <c r="L9" s="155">
        <v>15.36</v>
      </c>
      <c r="M9" s="155">
        <v>16</v>
      </c>
      <c r="N9" s="155">
        <v>19.2</v>
      </c>
      <c r="O9" s="156" t="s">
        <v>462</v>
      </c>
      <c r="P9" s="105" t="s">
        <v>85</v>
      </c>
      <c r="Q9" s="105"/>
      <c r="R9" s="105" t="s">
        <v>620</v>
      </c>
      <c r="S9" s="105" t="s">
        <v>85</v>
      </c>
      <c r="T9" s="153" t="s">
        <v>621</v>
      </c>
      <c r="U9" s="153" t="s">
        <v>86</v>
      </c>
      <c r="V9" s="30"/>
      <c r="W9" s="32">
        <v>10.8</v>
      </c>
    </row>
    <row r="10" spans="1:23" ht="26" x14ac:dyDescent="0.3">
      <c r="A10" s="91" t="s">
        <v>74</v>
      </c>
      <c r="B10" s="152"/>
      <c r="C10" s="152"/>
      <c r="D10" s="86" t="s">
        <v>528</v>
      </c>
      <c r="E10" s="87"/>
      <c r="F10" s="153" t="s">
        <v>622</v>
      </c>
      <c r="G10" s="153" t="s">
        <v>623</v>
      </c>
      <c r="H10" s="157"/>
      <c r="I10" s="157"/>
      <c r="J10" s="157"/>
      <c r="K10" s="157"/>
      <c r="L10" s="86" t="s">
        <v>624</v>
      </c>
      <c r="M10" s="90"/>
      <c r="N10" s="90"/>
      <c r="O10" s="4" t="s">
        <v>528</v>
      </c>
      <c r="P10" s="105" t="s">
        <v>625</v>
      </c>
      <c r="Q10" s="105"/>
      <c r="R10" s="105" t="s">
        <v>626</v>
      </c>
      <c r="S10" s="105" t="s">
        <v>627</v>
      </c>
      <c r="T10" s="153" t="s">
        <v>628</v>
      </c>
      <c r="U10" s="153" t="s">
        <v>629</v>
      </c>
      <c r="V10" s="32" t="s">
        <v>630</v>
      </c>
      <c r="W10" s="32"/>
    </row>
    <row r="11" spans="1:23" ht="26" x14ac:dyDescent="0.3">
      <c r="A11" s="91" t="s">
        <v>540</v>
      </c>
      <c r="B11" s="152" t="s">
        <v>631</v>
      </c>
      <c r="C11" s="152" t="s">
        <v>632</v>
      </c>
      <c r="D11" s="86" t="s">
        <v>529</v>
      </c>
      <c r="E11" s="87"/>
      <c r="F11" s="158"/>
      <c r="G11" s="159"/>
      <c r="H11" s="160" t="s">
        <v>633</v>
      </c>
      <c r="I11" s="161"/>
      <c r="J11" s="162"/>
      <c r="K11" s="159" t="s">
        <v>634</v>
      </c>
      <c r="L11" s="163" t="s">
        <v>634</v>
      </c>
      <c r="M11" s="164"/>
      <c r="N11" s="165"/>
      <c r="O11" s="166" t="s">
        <v>529</v>
      </c>
      <c r="P11" s="167" t="s">
        <v>518</v>
      </c>
      <c r="Q11" s="168"/>
      <c r="R11" s="169" t="s">
        <v>635</v>
      </c>
      <c r="S11" s="170" t="s">
        <v>518</v>
      </c>
      <c r="T11" s="169" t="s">
        <v>635</v>
      </c>
      <c r="U11" s="153" t="s">
        <v>518</v>
      </c>
      <c r="V11" s="30"/>
      <c r="W11" s="171" t="s">
        <v>636</v>
      </c>
    </row>
    <row r="12" spans="1:23" ht="39" x14ac:dyDescent="0.3">
      <c r="A12" s="91" t="s">
        <v>541</v>
      </c>
      <c r="B12" s="152" t="s">
        <v>637</v>
      </c>
      <c r="C12" s="152"/>
      <c r="D12" s="88" t="s">
        <v>530</v>
      </c>
      <c r="E12" s="89"/>
      <c r="F12" s="172" t="s">
        <v>638</v>
      </c>
      <c r="G12" s="4"/>
      <c r="H12" s="54" t="s">
        <v>639</v>
      </c>
      <c r="I12" s="173"/>
      <c r="J12" s="55"/>
      <c r="K12" s="174" t="s">
        <v>640</v>
      </c>
      <c r="L12" s="174" t="s">
        <v>641</v>
      </c>
      <c r="M12" s="174" t="s">
        <v>642</v>
      </c>
      <c r="N12" s="174" t="s">
        <v>643</v>
      </c>
      <c r="O12" s="4" t="s">
        <v>644</v>
      </c>
      <c r="P12" s="175"/>
      <c r="Q12" s="52"/>
      <c r="R12" s="4" t="s">
        <v>645</v>
      </c>
      <c r="S12" s="176"/>
      <c r="T12" s="4" t="s">
        <v>646</v>
      </c>
      <c r="U12" s="153"/>
      <c r="V12" s="32" t="s">
        <v>647</v>
      </c>
      <c r="W12" s="32" t="s">
        <v>648</v>
      </c>
    </row>
    <row r="13" spans="1:23" x14ac:dyDescent="0.3">
      <c r="A13" s="91" t="s">
        <v>95</v>
      </c>
      <c r="B13" s="152"/>
      <c r="C13" s="152"/>
      <c r="D13" s="86" t="s">
        <v>531</v>
      </c>
      <c r="E13" s="90"/>
      <c r="F13" s="4" t="s">
        <v>649</v>
      </c>
      <c r="G13" s="4" t="s">
        <v>650</v>
      </c>
      <c r="H13" s="54" t="s">
        <v>651</v>
      </c>
      <c r="I13" s="173"/>
      <c r="J13" s="55"/>
      <c r="K13" s="33"/>
      <c r="L13" s="4" t="s">
        <v>652</v>
      </c>
      <c r="M13" s="6" t="s">
        <v>650</v>
      </c>
      <c r="N13" s="6"/>
      <c r="O13" s="177" t="s">
        <v>531</v>
      </c>
      <c r="P13" s="87"/>
      <c r="Q13" s="33"/>
      <c r="R13" s="178" t="s">
        <v>531</v>
      </c>
      <c r="S13" s="170"/>
      <c r="T13" s="168" t="s">
        <v>408</v>
      </c>
      <c r="U13" s="153" t="s">
        <v>531</v>
      </c>
      <c r="V13" s="30"/>
      <c r="W13" s="32" t="s">
        <v>653</v>
      </c>
    </row>
    <row r="14" spans="1:23" ht="39" x14ac:dyDescent="0.3">
      <c r="A14" s="91" t="s">
        <v>430</v>
      </c>
      <c r="B14" s="152"/>
      <c r="C14" s="152"/>
      <c r="D14" s="86" t="s">
        <v>532</v>
      </c>
      <c r="E14" s="90"/>
      <c r="F14" s="4" t="s">
        <v>654</v>
      </c>
      <c r="G14" s="4" t="s">
        <v>533</v>
      </c>
      <c r="H14" s="54" t="s">
        <v>655</v>
      </c>
      <c r="I14" s="173"/>
      <c r="J14" s="55"/>
      <c r="K14" s="4" t="s">
        <v>656</v>
      </c>
      <c r="L14" s="6" t="s">
        <v>657</v>
      </c>
      <c r="M14" s="6"/>
      <c r="N14" s="6"/>
      <c r="O14" s="90" t="s">
        <v>658</v>
      </c>
      <c r="P14" s="90"/>
      <c r="Q14" s="33"/>
      <c r="R14" s="4" t="s">
        <v>659</v>
      </c>
      <c r="S14" s="4" t="s">
        <v>660</v>
      </c>
      <c r="T14" s="33" t="s">
        <v>661</v>
      </c>
      <c r="U14" s="152" t="s">
        <v>662</v>
      </c>
      <c r="V14" s="32" t="s">
        <v>663</v>
      </c>
      <c r="W14" s="32" t="s">
        <v>664</v>
      </c>
    </row>
    <row r="15" spans="1:23" ht="52" x14ac:dyDescent="0.3">
      <c r="A15" s="91" t="s">
        <v>432</v>
      </c>
      <c r="B15" s="152"/>
      <c r="C15" s="152"/>
      <c r="D15" s="102" t="s">
        <v>533</v>
      </c>
      <c r="E15" s="104"/>
      <c r="F15" s="4" t="s">
        <v>665</v>
      </c>
      <c r="G15" s="44" t="s">
        <v>533</v>
      </c>
      <c r="H15" s="54" t="s">
        <v>666</v>
      </c>
      <c r="I15" s="173"/>
      <c r="J15" s="55"/>
      <c r="K15" s="172"/>
      <c r="L15" s="6" t="s">
        <v>667</v>
      </c>
      <c r="M15" s="6"/>
      <c r="N15" s="6"/>
      <c r="O15" s="90" t="s">
        <v>668</v>
      </c>
      <c r="P15" s="87"/>
      <c r="Q15" s="179"/>
      <c r="R15" s="180" t="s">
        <v>669</v>
      </c>
      <c r="S15" s="181" t="s">
        <v>670</v>
      </c>
      <c r="T15" s="179" t="s">
        <v>671</v>
      </c>
      <c r="U15" s="153" t="s">
        <v>672</v>
      </c>
      <c r="V15" s="32" t="s">
        <v>533</v>
      </c>
      <c r="W15" s="32" t="s">
        <v>673</v>
      </c>
    </row>
    <row r="16" spans="1:23" x14ac:dyDescent="0.3">
      <c r="A16" s="91" t="s">
        <v>542</v>
      </c>
      <c r="B16" s="152"/>
      <c r="C16" s="152"/>
      <c r="D16" s="102" t="s">
        <v>534</v>
      </c>
      <c r="E16" s="104"/>
      <c r="F16" s="102" t="s">
        <v>534</v>
      </c>
      <c r="G16" s="104"/>
      <c r="H16" s="44" t="s">
        <v>674</v>
      </c>
      <c r="I16" s="44" t="s">
        <v>674</v>
      </c>
      <c r="J16" s="44" t="s">
        <v>674</v>
      </c>
      <c r="K16" s="44" t="s">
        <v>674</v>
      </c>
      <c r="L16" s="182"/>
      <c r="M16" s="182"/>
      <c r="N16" s="182"/>
      <c r="O16" s="90" t="s">
        <v>675</v>
      </c>
      <c r="P16" s="87"/>
      <c r="Q16" s="152"/>
      <c r="R16" s="86" t="s">
        <v>534</v>
      </c>
      <c r="S16" s="87"/>
      <c r="T16" s="152"/>
      <c r="U16" s="153" t="s">
        <v>675</v>
      </c>
      <c r="V16" s="32" t="s">
        <v>137</v>
      </c>
      <c r="W16" s="32" t="s">
        <v>676</v>
      </c>
    </row>
    <row r="17" spans="1:23" ht="26" x14ac:dyDescent="0.3">
      <c r="A17" s="91" t="s">
        <v>543</v>
      </c>
      <c r="B17" s="152" t="s">
        <v>677</v>
      </c>
      <c r="C17" s="152"/>
      <c r="D17" s="102" t="s">
        <v>535</v>
      </c>
      <c r="E17" s="104"/>
      <c r="F17" s="183" t="s">
        <v>678</v>
      </c>
      <c r="G17" s="184"/>
      <c r="H17" s="44" t="s">
        <v>518</v>
      </c>
      <c r="I17" s="44" t="s">
        <v>518</v>
      </c>
      <c r="J17" s="4" t="s">
        <v>679</v>
      </c>
      <c r="K17" s="172" t="s">
        <v>680</v>
      </c>
      <c r="L17" s="172"/>
      <c r="M17" s="172"/>
      <c r="N17" s="172"/>
      <c r="O17" s="90" t="s">
        <v>681</v>
      </c>
      <c r="P17" s="87"/>
      <c r="Q17" s="152"/>
      <c r="R17" s="86" t="s">
        <v>682</v>
      </c>
      <c r="S17" s="87"/>
      <c r="T17" s="152" t="s">
        <v>683</v>
      </c>
      <c r="U17" s="153" t="s">
        <v>684</v>
      </c>
      <c r="V17" s="30"/>
      <c r="W17" s="32" t="s">
        <v>685</v>
      </c>
    </row>
    <row r="18" spans="1:23" x14ac:dyDescent="0.3">
      <c r="A18" s="91" t="s">
        <v>536</v>
      </c>
      <c r="B18" s="154"/>
      <c r="C18" s="154"/>
      <c r="D18" s="105" t="s">
        <v>137</v>
      </c>
      <c r="E18" s="105" t="s">
        <v>536</v>
      </c>
      <c r="F18" s="185"/>
      <c r="G18" s="185"/>
      <c r="H18" s="185"/>
      <c r="I18" s="185"/>
      <c r="J18" s="185"/>
      <c r="K18" s="185"/>
      <c r="L18" s="185"/>
      <c r="M18" s="185"/>
      <c r="N18" s="185"/>
      <c r="O18" s="86" t="s">
        <v>137</v>
      </c>
      <c r="P18" s="87"/>
      <c r="Q18" s="152"/>
      <c r="R18" s="86" t="s">
        <v>137</v>
      </c>
      <c r="S18" s="87"/>
      <c r="T18" s="152"/>
      <c r="U18" s="153" t="s">
        <v>137</v>
      </c>
      <c r="V18" s="32" t="s">
        <v>137</v>
      </c>
      <c r="W18" s="30"/>
    </row>
    <row r="19" spans="1:23" x14ac:dyDescent="0.3">
      <c r="A19" s="106" t="s">
        <v>544</v>
      </c>
      <c r="B19" s="107"/>
      <c r="C19" s="107"/>
      <c r="D19" s="107"/>
      <c r="E19" s="107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07"/>
      <c r="S19" s="107"/>
      <c r="T19" s="107"/>
      <c r="U19" s="107"/>
      <c r="V19" s="32"/>
      <c r="W19" s="32"/>
    </row>
    <row r="20" spans="1:23" ht="26" x14ac:dyDescent="0.3">
      <c r="A20" s="91" t="s">
        <v>545</v>
      </c>
      <c r="B20" s="154" t="s">
        <v>686</v>
      </c>
      <c r="C20" s="154" t="s">
        <v>687</v>
      </c>
      <c r="D20" s="101" t="s">
        <v>558</v>
      </c>
      <c r="E20" s="108" t="s">
        <v>559</v>
      </c>
      <c r="F20" s="4">
        <v>155</v>
      </c>
      <c r="G20" s="4">
        <v>154</v>
      </c>
      <c r="H20" s="54">
        <v>172</v>
      </c>
      <c r="I20" s="55"/>
      <c r="J20" s="187">
        <v>192</v>
      </c>
      <c r="K20" s="4">
        <v>198</v>
      </c>
      <c r="L20" s="4">
        <v>197</v>
      </c>
      <c r="M20" s="4" t="s">
        <v>688</v>
      </c>
      <c r="N20" s="4">
        <v>267</v>
      </c>
      <c r="O20" s="187" t="s">
        <v>689</v>
      </c>
      <c r="P20" s="188" t="s">
        <v>518</v>
      </c>
      <c r="Q20" s="33"/>
      <c r="R20" s="154" t="s">
        <v>690</v>
      </c>
      <c r="S20" s="189" t="s">
        <v>518</v>
      </c>
      <c r="T20" s="159" t="s">
        <v>691</v>
      </c>
      <c r="U20" s="190" t="s">
        <v>7</v>
      </c>
      <c r="V20" s="32" t="s">
        <v>692</v>
      </c>
      <c r="W20" s="32" t="s">
        <v>693</v>
      </c>
    </row>
    <row r="21" spans="1:23" ht="26" x14ac:dyDescent="0.3">
      <c r="A21" s="91" t="s">
        <v>546</v>
      </c>
      <c r="B21" s="154"/>
      <c r="C21" s="154"/>
      <c r="D21" s="101" t="s">
        <v>560</v>
      </c>
      <c r="E21" s="108" t="s">
        <v>561</v>
      </c>
      <c r="F21" s="172"/>
      <c r="G21" s="172"/>
      <c r="H21" s="172"/>
      <c r="I21" s="172"/>
      <c r="J21" s="191"/>
      <c r="K21" s="172"/>
      <c r="L21" s="172"/>
      <c r="M21" s="172"/>
      <c r="N21" s="172"/>
      <c r="O21" s="192"/>
      <c r="P21" s="193"/>
      <c r="Q21" s="33"/>
      <c r="R21" s="154"/>
      <c r="S21" s="194"/>
      <c r="T21" s="180"/>
      <c r="U21" s="195"/>
      <c r="V21" s="32"/>
      <c r="W21" s="32"/>
    </row>
    <row r="22" spans="1:23" ht="26" x14ac:dyDescent="0.3">
      <c r="A22" s="109" t="s">
        <v>77</v>
      </c>
      <c r="B22" s="196" t="s">
        <v>694</v>
      </c>
      <c r="C22" s="196"/>
      <c r="D22" s="110">
        <v>0.27400000000000002</v>
      </c>
      <c r="E22" s="110">
        <v>0.27400000000000002</v>
      </c>
      <c r="F22" s="197">
        <v>0.21</v>
      </c>
      <c r="G22" s="198">
        <v>0.22</v>
      </c>
      <c r="H22" s="199">
        <v>0.2034</v>
      </c>
      <c r="I22" s="200"/>
      <c r="J22" s="200"/>
      <c r="K22" s="201">
        <v>0.3</v>
      </c>
      <c r="L22" s="202"/>
      <c r="M22" s="202"/>
      <c r="N22" s="202"/>
      <c r="O22" s="203">
        <v>0.33</v>
      </c>
      <c r="P22" s="198">
        <v>0.254</v>
      </c>
      <c r="Q22" s="198"/>
      <c r="R22" s="110">
        <v>0.28699999999999998</v>
      </c>
      <c r="S22" s="110">
        <v>0.24929999999999999</v>
      </c>
      <c r="T22" s="204">
        <v>0.2</v>
      </c>
      <c r="U22" s="205">
        <v>0.28999999999999998</v>
      </c>
      <c r="V22" s="37">
        <v>7.0000000000000007E-2</v>
      </c>
      <c r="W22" s="37">
        <v>0.16</v>
      </c>
    </row>
    <row r="23" spans="1:23" x14ac:dyDescent="0.3">
      <c r="A23" s="109" t="s">
        <v>547</v>
      </c>
      <c r="B23" s="33"/>
      <c r="C23" s="33"/>
      <c r="D23" s="111"/>
      <c r="E23" s="111"/>
      <c r="F23" s="4">
        <v>860</v>
      </c>
      <c r="G23" s="4">
        <v>1240</v>
      </c>
      <c r="H23" s="4">
        <v>592</v>
      </c>
      <c r="I23" s="4">
        <v>610</v>
      </c>
      <c r="J23" s="187">
        <v>505</v>
      </c>
      <c r="K23" s="206">
        <f>1495-K24</f>
        <v>732</v>
      </c>
      <c r="L23" s="206">
        <f>2000-L24</f>
        <v>1000</v>
      </c>
      <c r="M23" s="206">
        <f>2100-M24</f>
        <v>1100</v>
      </c>
      <c r="N23" s="206">
        <f>2100-N24</f>
        <v>1100</v>
      </c>
      <c r="O23" s="174">
        <v>604</v>
      </c>
      <c r="P23" s="92">
        <v>556</v>
      </c>
      <c r="Q23" s="92"/>
      <c r="R23" s="4">
        <v>541</v>
      </c>
      <c r="S23" s="4">
        <v>573</v>
      </c>
      <c r="T23" s="187">
        <v>480</v>
      </c>
      <c r="U23" s="207"/>
      <c r="V23" s="32">
        <v>344</v>
      </c>
      <c r="W23" s="171">
        <f>960-500</f>
        <v>460</v>
      </c>
    </row>
    <row r="24" spans="1:23" ht="26" x14ac:dyDescent="0.3">
      <c r="A24" s="109" t="s">
        <v>548</v>
      </c>
      <c r="B24" s="33" t="s">
        <v>695</v>
      </c>
      <c r="C24" s="33" t="s">
        <v>696</v>
      </c>
      <c r="D24" s="112" t="s">
        <v>562</v>
      </c>
      <c r="E24" s="113"/>
      <c r="F24" s="4">
        <v>750</v>
      </c>
      <c r="G24" s="4">
        <v>600</v>
      </c>
      <c r="H24" s="206">
        <f>998-H23</f>
        <v>406</v>
      </c>
      <c r="I24" s="206">
        <f t="shared" ref="I24:J24" si="0">998-I23</f>
        <v>388</v>
      </c>
      <c r="J24" s="206">
        <f t="shared" si="0"/>
        <v>493</v>
      </c>
      <c r="K24" s="4">
        <v>763</v>
      </c>
      <c r="L24" s="4">
        <v>1000</v>
      </c>
      <c r="M24" s="4">
        <v>1000</v>
      </c>
      <c r="N24" s="4">
        <v>1000</v>
      </c>
      <c r="O24" s="92">
        <v>840</v>
      </c>
      <c r="P24" s="92">
        <v>840</v>
      </c>
      <c r="Q24" s="92"/>
      <c r="R24" s="206">
        <f>998-R23</f>
        <v>457</v>
      </c>
      <c r="S24" s="4">
        <f>998-S23</f>
        <v>425</v>
      </c>
      <c r="T24" s="208">
        <f>975-T23</f>
        <v>495</v>
      </c>
      <c r="U24" s="207"/>
      <c r="V24" s="171">
        <f>742-V23</f>
        <v>398</v>
      </c>
      <c r="W24" s="32">
        <v>500</v>
      </c>
    </row>
    <row r="25" spans="1:23" ht="52" x14ac:dyDescent="0.3">
      <c r="A25" s="109" t="s">
        <v>549</v>
      </c>
      <c r="B25" s="33"/>
      <c r="C25" s="33"/>
      <c r="D25" s="114" t="s">
        <v>518</v>
      </c>
      <c r="E25" s="114" t="s">
        <v>518</v>
      </c>
      <c r="F25" s="4" t="s">
        <v>697</v>
      </c>
      <c r="G25" s="4" t="s">
        <v>698</v>
      </c>
      <c r="H25" s="4" t="s">
        <v>699</v>
      </c>
      <c r="I25" s="4" t="s">
        <v>700</v>
      </c>
      <c r="O25" s="209" t="s">
        <v>518</v>
      </c>
      <c r="P25" s="209" t="s">
        <v>518</v>
      </c>
      <c r="Q25" s="209"/>
      <c r="R25" s="111"/>
      <c r="S25" s="172"/>
      <c r="T25" s="191"/>
      <c r="U25" s="210"/>
      <c r="V25" s="32"/>
      <c r="W25" s="32"/>
    </row>
    <row r="26" spans="1:23" ht="39" x14ac:dyDescent="0.3">
      <c r="A26" s="109" t="s">
        <v>550</v>
      </c>
      <c r="B26" s="33" t="s">
        <v>701</v>
      </c>
      <c r="C26" s="33" t="s">
        <v>702</v>
      </c>
      <c r="D26" s="111"/>
      <c r="E26" s="111"/>
      <c r="F26" s="4" t="s">
        <v>703</v>
      </c>
      <c r="G26" s="4" t="s">
        <v>704</v>
      </c>
      <c r="H26" s="54" t="s">
        <v>705</v>
      </c>
      <c r="I26" s="173"/>
      <c r="J26" s="55"/>
      <c r="K26" s="174" t="s">
        <v>706</v>
      </c>
      <c r="L26" s="54" t="s">
        <v>707</v>
      </c>
      <c r="M26" s="173"/>
      <c r="N26" s="55"/>
      <c r="O26" s="10" t="s">
        <v>705</v>
      </c>
      <c r="P26" s="9" t="s">
        <v>518</v>
      </c>
      <c r="Q26" s="9"/>
      <c r="R26" s="111"/>
      <c r="S26" s="4" t="s">
        <v>518</v>
      </c>
      <c r="T26" s="187" t="s">
        <v>708</v>
      </c>
      <c r="U26" s="210"/>
      <c r="V26" s="30"/>
      <c r="W26" s="10" t="s">
        <v>709</v>
      </c>
    </row>
    <row r="27" spans="1:23" ht="39" x14ac:dyDescent="0.3">
      <c r="A27" s="109" t="s">
        <v>551</v>
      </c>
      <c r="B27" s="33"/>
      <c r="C27" s="33"/>
      <c r="D27" s="111"/>
      <c r="E27" s="111"/>
      <c r="F27" s="4" t="s">
        <v>710</v>
      </c>
      <c r="G27" s="4" t="s">
        <v>710</v>
      </c>
      <c r="H27" s="54" t="s">
        <v>711</v>
      </c>
      <c r="I27" s="173"/>
      <c r="J27" s="55"/>
      <c r="K27" s="174" t="s">
        <v>710</v>
      </c>
      <c r="L27" s="54" t="s">
        <v>712</v>
      </c>
      <c r="M27" s="173"/>
      <c r="N27" s="55"/>
      <c r="O27" s="211" t="s">
        <v>711</v>
      </c>
      <c r="P27" s="212"/>
      <c r="Q27" s="213"/>
      <c r="R27" s="111"/>
      <c r="S27" s="4" t="s">
        <v>713</v>
      </c>
      <c r="T27" s="187" t="s">
        <v>714</v>
      </c>
      <c r="U27" s="210"/>
      <c r="V27" s="32" t="s">
        <v>711</v>
      </c>
      <c r="W27" s="32" t="s">
        <v>711</v>
      </c>
    </row>
    <row r="28" spans="1:23" ht="39" x14ac:dyDescent="0.3">
      <c r="A28" s="109" t="s">
        <v>103</v>
      </c>
      <c r="B28" s="33"/>
      <c r="C28" s="33"/>
      <c r="D28" s="111"/>
      <c r="E28" s="111"/>
      <c r="F28" s="4" t="s">
        <v>715</v>
      </c>
      <c r="G28" s="9" t="s">
        <v>716</v>
      </c>
      <c r="H28" s="172"/>
      <c r="I28" s="172"/>
      <c r="J28" s="172"/>
      <c r="K28" s="172"/>
      <c r="L28" s="4" t="s">
        <v>717</v>
      </c>
      <c r="M28" s="54" t="s">
        <v>718</v>
      </c>
      <c r="N28" s="55"/>
      <c r="O28" s="214" t="s">
        <v>719</v>
      </c>
      <c r="P28" s="215"/>
      <c r="Q28" s="216"/>
      <c r="R28" s="111"/>
      <c r="S28" s="92" t="s">
        <v>660</v>
      </c>
      <c r="T28" s="217" t="s">
        <v>720</v>
      </c>
      <c r="U28" s="210"/>
      <c r="V28" s="30"/>
      <c r="W28" s="32"/>
    </row>
    <row r="29" spans="1:23" ht="39" x14ac:dyDescent="0.3">
      <c r="A29" s="109" t="s">
        <v>552</v>
      </c>
      <c r="B29" s="218"/>
      <c r="C29" s="33" t="s">
        <v>721</v>
      </c>
      <c r="D29" s="112" t="s">
        <v>563</v>
      </c>
      <c r="E29" s="113"/>
      <c r="F29" s="4" t="s">
        <v>722</v>
      </c>
      <c r="G29" s="4" t="s">
        <v>723</v>
      </c>
      <c r="H29" s="4" t="s">
        <v>724</v>
      </c>
      <c r="I29" s="4" t="s">
        <v>725</v>
      </c>
      <c r="J29" s="4" t="s">
        <v>726</v>
      </c>
      <c r="K29" s="4" t="s">
        <v>727</v>
      </c>
      <c r="L29" s="4" t="s">
        <v>728</v>
      </c>
      <c r="M29" s="54" t="s">
        <v>729</v>
      </c>
      <c r="N29" s="55"/>
      <c r="O29" s="4" t="s">
        <v>730</v>
      </c>
      <c r="P29" s="114" t="s">
        <v>731</v>
      </c>
      <c r="Q29" s="219"/>
      <c r="R29" s="54" t="s">
        <v>732</v>
      </c>
      <c r="S29" s="55"/>
      <c r="T29" s="220" t="s">
        <v>733</v>
      </c>
      <c r="U29" s="210"/>
      <c r="V29" s="32" t="s">
        <v>734</v>
      </c>
      <c r="W29" s="32" t="s">
        <v>735</v>
      </c>
    </row>
    <row r="30" spans="1:23" ht="26" x14ac:dyDescent="0.3">
      <c r="A30" s="109" t="s">
        <v>553</v>
      </c>
      <c r="B30" s="33"/>
      <c r="C30" s="33" t="s">
        <v>736</v>
      </c>
      <c r="D30" s="112">
        <v>2274</v>
      </c>
      <c r="E30" s="113"/>
      <c r="F30" s="4">
        <v>1800</v>
      </c>
      <c r="G30" s="4">
        <v>2100</v>
      </c>
      <c r="H30" s="54">
        <v>2200</v>
      </c>
      <c r="I30" s="173"/>
      <c r="J30" s="55"/>
      <c r="K30" s="174">
        <v>2200</v>
      </c>
      <c r="L30" s="174">
        <v>2080</v>
      </c>
      <c r="M30" s="54">
        <v>2180</v>
      </c>
      <c r="N30" s="55"/>
      <c r="O30" s="4">
        <v>2274</v>
      </c>
      <c r="P30" s="92">
        <v>2125</v>
      </c>
      <c r="Q30" s="217"/>
      <c r="R30" s="54">
        <v>2310</v>
      </c>
      <c r="S30" s="55"/>
      <c r="T30" s="220">
        <v>2100</v>
      </c>
      <c r="U30" s="210"/>
      <c r="V30" s="32">
        <v>1500</v>
      </c>
      <c r="W30" s="32">
        <v>2120</v>
      </c>
    </row>
    <row r="31" spans="1:23" ht="26" x14ac:dyDescent="0.3">
      <c r="A31" s="109" t="s">
        <v>269</v>
      </c>
      <c r="B31" s="33" t="s">
        <v>737</v>
      </c>
      <c r="C31" s="33" t="s">
        <v>738</v>
      </c>
      <c r="D31" s="115"/>
      <c r="E31" s="116"/>
      <c r="F31" s="4">
        <v>170</v>
      </c>
      <c r="G31" s="4">
        <v>160</v>
      </c>
      <c r="H31" s="54">
        <v>185</v>
      </c>
      <c r="I31" s="173"/>
      <c r="J31" s="55"/>
      <c r="K31" s="174">
        <v>300</v>
      </c>
      <c r="L31" s="174">
        <v>130</v>
      </c>
      <c r="M31" s="54">
        <v>145</v>
      </c>
      <c r="N31" s="55"/>
      <c r="O31" s="4">
        <v>180</v>
      </c>
      <c r="P31" s="92">
        <v>204</v>
      </c>
      <c r="Q31" s="217"/>
      <c r="R31" s="54">
        <v>235</v>
      </c>
      <c r="S31" s="55"/>
      <c r="T31" s="220">
        <v>220</v>
      </c>
      <c r="U31" s="210"/>
      <c r="V31" s="32">
        <v>200</v>
      </c>
      <c r="W31" s="32">
        <v>175</v>
      </c>
    </row>
    <row r="32" spans="1:23" ht="26" x14ac:dyDescent="0.3">
      <c r="A32" s="109" t="s">
        <v>554</v>
      </c>
      <c r="B32" s="33" t="s">
        <v>739</v>
      </c>
      <c r="C32" s="33" t="s">
        <v>740</v>
      </c>
      <c r="D32" s="112">
        <v>40</v>
      </c>
      <c r="E32" s="113"/>
      <c r="F32" s="4">
        <v>50</v>
      </c>
      <c r="G32" s="4">
        <v>60</v>
      </c>
      <c r="H32" s="54">
        <v>50</v>
      </c>
      <c r="I32" s="173"/>
      <c r="J32" s="55"/>
      <c r="K32" s="174">
        <v>55</v>
      </c>
      <c r="L32" s="174">
        <v>65</v>
      </c>
      <c r="M32" s="54">
        <v>70</v>
      </c>
      <c r="N32" s="55"/>
      <c r="O32" s="4">
        <v>40</v>
      </c>
      <c r="P32" s="92">
        <v>60</v>
      </c>
      <c r="Q32" s="92"/>
      <c r="R32" s="4">
        <v>60</v>
      </c>
      <c r="S32" s="4">
        <v>62</v>
      </c>
      <c r="T32" s="187">
        <v>50</v>
      </c>
      <c r="U32" s="210"/>
      <c r="V32" s="32">
        <v>25</v>
      </c>
      <c r="W32" s="32">
        <v>50</v>
      </c>
    </row>
    <row r="33" spans="1:23" ht="26" x14ac:dyDescent="0.3">
      <c r="A33" s="4" t="s">
        <v>555</v>
      </c>
      <c r="B33" s="4"/>
      <c r="C33" s="4" t="s">
        <v>741</v>
      </c>
      <c r="D33" s="114" t="s">
        <v>518</v>
      </c>
      <c r="E33" s="114" t="s">
        <v>518</v>
      </c>
      <c r="F33" s="172">
        <v>200</v>
      </c>
      <c r="G33" s="4">
        <v>207</v>
      </c>
      <c r="H33" s="206">
        <v>141.19999999999999</v>
      </c>
      <c r="I33" s="206">
        <v>169.5</v>
      </c>
      <c r="J33" s="4" t="s">
        <v>518</v>
      </c>
      <c r="K33" s="4"/>
      <c r="L33" s="4">
        <v>200</v>
      </c>
      <c r="M33" s="54">
        <v>220</v>
      </c>
      <c r="N33" s="55"/>
      <c r="O33" s="54">
        <v>170</v>
      </c>
      <c r="P33" s="55"/>
      <c r="Q33" s="174"/>
      <c r="R33" s="4"/>
      <c r="S33" s="4"/>
      <c r="T33" s="187"/>
      <c r="U33" s="210"/>
      <c r="V33" s="32" t="s">
        <v>518</v>
      </c>
      <c r="W33" s="32">
        <v>125</v>
      </c>
    </row>
    <row r="34" spans="1:23" ht="39" x14ac:dyDescent="0.3">
      <c r="A34" s="92" t="s">
        <v>556</v>
      </c>
      <c r="B34" s="92"/>
      <c r="C34" s="92"/>
      <c r="D34" s="111"/>
      <c r="E34" s="111"/>
      <c r="F34" s="4">
        <v>697520</v>
      </c>
      <c r="G34" s="4">
        <v>1137304</v>
      </c>
      <c r="H34" s="4">
        <v>451915</v>
      </c>
      <c r="I34" s="4">
        <v>458966</v>
      </c>
      <c r="J34" s="4">
        <v>418827</v>
      </c>
      <c r="K34" s="4">
        <v>481634</v>
      </c>
      <c r="L34" s="4">
        <v>700000</v>
      </c>
      <c r="M34" s="4">
        <v>925000</v>
      </c>
      <c r="N34" s="4">
        <v>825000</v>
      </c>
      <c r="O34" s="92">
        <v>446618</v>
      </c>
      <c r="P34" s="221">
        <v>282917</v>
      </c>
      <c r="Q34" s="221"/>
      <c r="R34" s="4">
        <v>379000</v>
      </c>
      <c r="S34" s="4">
        <v>288348</v>
      </c>
      <c r="T34" s="187">
        <v>349000</v>
      </c>
      <c r="U34" s="210">
        <v>366240</v>
      </c>
      <c r="V34" s="32">
        <v>165000</v>
      </c>
      <c r="W34" s="32">
        <v>360000</v>
      </c>
    </row>
    <row r="35" spans="1:23" ht="260" x14ac:dyDescent="0.3">
      <c r="A35" s="4" t="s">
        <v>557</v>
      </c>
      <c r="B35" s="4"/>
      <c r="C35" s="4"/>
      <c r="D35" s="32" t="s">
        <v>564</v>
      </c>
      <c r="E35" s="32"/>
      <c r="F35" s="32"/>
      <c r="G35" s="32"/>
      <c r="H35" s="32" t="s">
        <v>765</v>
      </c>
      <c r="I35" s="32" t="s">
        <v>742</v>
      </c>
      <c r="J35" s="32" t="s">
        <v>743</v>
      </c>
      <c r="K35" s="32" t="s">
        <v>745</v>
      </c>
      <c r="L35" s="32"/>
      <c r="M35" s="32"/>
      <c r="N35" s="32"/>
      <c r="O35" s="32"/>
      <c r="P35" s="32"/>
      <c r="Q35" s="32"/>
      <c r="R35" s="32" t="s">
        <v>744</v>
      </c>
      <c r="S35" s="32"/>
      <c r="T35" s="32"/>
      <c r="U35" s="32"/>
    </row>
  </sheetData>
  <mergeCells count="85">
    <mergeCell ref="D32:E32"/>
    <mergeCell ref="H32:J32"/>
    <mergeCell ref="M32:N32"/>
    <mergeCell ref="M33:N33"/>
    <mergeCell ref="O33:P33"/>
    <mergeCell ref="D30:E30"/>
    <mergeCell ref="H30:J30"/>
    <mergeCell ref="M30:N30"/>
    <mergeCell ref="R30:S30"/>
    <mergeCell ref="D31:E31"/>
    <mergeCell ref="H31:J31"/>
    <mergeCell ref="M31:N31"/>
    <mergeCell ref="R31:S31"/>
    <mergeCell ref="O27:P27"/>
    <mergeCell ref="M28:N28"/>
    <mergeCell ref="O28:P28"/>
    <mergeCell ref="D29:E29"/>
    <mergeCell ref="M29:N29"/>
    <mergeCell ref="R29:S29"/>
    <mergeCell ref="H22:J22"/>
    <mergeCell ref="D24:E24"/>
    <mergeCell ref="H26:J26"/>
    <mergeCell ref="L26:N26"/>
    <mergeCell ref="H27:J27"/>
    <mergeCell ref="L27:N27"/>
    <mergeCell ref="O18:P18"/>
    <mergeCell ref="R18:S18"/>
    <mergeCell ref="H20:I20"/>
    <mergeCell ref="P20:P21"/>
    <mergeCell ref="S20:S21"/>
    <mergeCell ref="U20:U21"/>
    <mergeCell ref="D16:E16"/>
    <mergeCell ref="F16:G16"/>
    <mergeCell ref="O16:P16"/>
    <mergeCell ref="R16:S16"/>
    <mergeCell ref="D17:E17"/>
    <mergeCell ref="F17:G17"/>
    <mergeCell ref="O17:P17"/>
    <mergeCell ref="R17:S17"/>
    <mergeCell ref="D14:E14"/>
    <mergeCell ref="H14:J14"/>
    <mergeCell ref="L14:N14"/>
    <mergeCell ref="O14:P14"/>
    <mergeCell ref="D15:E15"/>
    <mergeCell ref="H15:J15"/>
    <mergeCell ref="L15:N15"/>
    <mergeCell ref="O15:P15"/>
    <mergeCell ref="P11:P12"/>
    <mergeCell ref="S11:S12"/>
    <mergeCell ref="D12:E12"/>
    <mergeCell ref="H12:J12"/>
    <mergeCell ref="D13:E13"/>
    <mergeCell ref="H13:J13"/>
    <mergeCell ref="M13:N13"/>
    <mergeCell ref="O13:P13"/>
    <mergeCell ref="R13:S13"/>
    <mergeCell ref="D9:E9"/>
    <mergeCell ref="H9:J9"/>
    <mergeCell ref="D10:E10"/>
    <mergeCell ref="L10:N10"/>
    <mergeCell ref="D11:E11"/>
    <mergeCell ref="H11:J11"/>
    <mergeCell ref="L11:N11"/>
    <mergeCell ref="T5:T6"/>
    <mergeCell ref="U5:U6"/>
    <mergeCell ref="D7:E7"/>
    <mergeCell ref="H7:J7"/>
    <mergeCell ref="M7:N7"/>
    <mergeCell ref="D8:E8"/>
    <mergeCell ref="H8:J8"/>
    <mergeCell ref="R4:S4"/>
    <mergeCell ref="D5:E5"/>
    <mergeCell ref="O5:O6"/>
    <mergeCell ref="P5:P6"/>
    <mergeCell ref="Q5:Q6"/>
    <mergeCell ref="R5:R6"/>
    <mergeCell ref="S5:S6"/>
    <mergeCell ref="D3:E3"/>
    <mergeCell ref="O3:P3"/>
    <mergeCell ref="A4:A6"/>
    <mergeCell ref="D4:E4"/>
    <mergeCell ref="F4:G4"/>
    <mergeCell ref="H4:J4"/>
    <mergeCell ref="K4:N4"/>
    <mergeCell ref="O4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6F10-79F8-4F35-9FC0-3864B546D236}">
  <dimension ref="A1:G44"/>
  <sheetViews>
    <sheetView workbookViewId="0">
      <selection activeCell="B17" sqref="B17:C17"/>
    </sheetView>
  </sheetViews>
  <sheetFormatPr defaultRowHeight="13" x14ac:dyDescent="0.35"/>
  <cols>
    <col min="1" max="1" width="19.453125" style="11" customWidth="1"/>
    <col min="2" max="2" width="26.1796875" style="11" customWidth="1"/>
    <col min="3" max="3" width="19.54296875" style="11" customWidth="1"/>
    <col min="4" max="4" width="21.81640625" style="11" customWidth="1"/>
    <col min="5" max="5" width="22.36328125" style="11" customWidth="1"/>
    <col min="6" max="6" width="19.453125" style="11" customWidth="1"/>
    <col min="7" max="7" width="23.08984375" style="11" customWidth="1"/>
    <col min="8" max="16384" width="8.7265625" style="11"/>
  </cols>
  <sheetData>
    <row r="1" spans="1:7" x14ac:dyDescent="0.35">
      <c r="A1" s="117" t="s">
        <v>170</v>
      </c>
      <c r="B1" s="117" t="s">
        <v>171</v>
      </c>
      <c r="C1" s="117"/>
      <c r="D1" s="118" t="s">
        <v>172</v>
      </c>
      <c r="E1" s="119" t="s">
        <v>173</v>
      </c>
      <c r="F1" s="117" t="s">
        <v>174</v>
      </c>
      <c r="G1" s="117" t="s">
        <v>175</v>
      </c>
    </row>
    <row r="2" spans="1:7" x14ac:dyDescent="0.35">
      <c r="A2" s="117"/>
      <c r="B2" s="119" t="s">
        <v>176</v>
      </c>
      <c r="C2" s="119" t="s">
        <v>177</v>
      </c>
      <c r="D2" s="120"/>
      <c r="E2" s="119" t="s">
        <v>178</v>
      </c>
      <c r="F2" s="117"/>
      <c r="G2" s="117"/>
    </row>
    <row r="3" spans="1:7" x14ac:dyDescent="0.35">
      <c r="A3" s="121" t="s">
        <v>179</v>
      </c>
      <c r="B3" s="122"/>
      <c r="C3" s="123"/>
      <c r="D3" s="124" t="s">
        <v>180</v>
      </c>
      <c r="E3" s="119" t="s">
        <v>181</v>
      </c>
      <c r="F3" s="119" t="s">
        <v>182</v>
      </c>
      <c r="G3" s="119" t="s">
        <v>183</v>
      </c>
    </row>
    <row r="4" spans="1:7" x14ac:dyDescent="0.35">
      <c r="A4" s="44" t="s">
        <v>184</v>
      </c>
      <c r="B4" s="4" t="s">
        <v>185</v>
      </c>
      <c r="C4" s="4" t="s">
        <v>186</v>
      </c>
      <c r="D4" s="4" t="s">
        <v>187</v>
      </c>
      <c r="E4" s="4" t="s">
        <v>188</v>
      </c>
      <c r="F4" s="4" t="s">
        <v>189</v>
      </c>
      <c r="G4" s="4" t="s">
        <v>190</v>
      </c>
    </row>
    <row r="5" spans="1:7" x14ac:dyDescent="0.35">
      <c r="A5" s="44" t="s">
        <v>191</v>
      </c>
      <c r="B5" s="6" t="s">
        <v>192</v>
      </c>
      <c r="C5" s="6"/>
      <c r="D5" s="4" t="s">
        <v>193</v>
      </c>
      <c r="E5" s="4" t="s">
        <v>194</v>
      </c>
      <c r="F5" s="4" t="s">
        <v>195</v>
      </c>
      <c r="G5" s="4">
        <v>2165</v>
      </c>
    </row>
    <row r="6" spans="1:7" x14ac:dyDescent="0.35">
      <c r="A6" s="44" t="s">
        <v>196</v>
      </c>
      <c r="B6" s="6">
        <v>257.83999999999997</v>
      </c>
      <c r="C6" s="6"/>
      <c r="D6" s="4">
        <v>225.8</v>
      </c>
      <c r="E6" s="4">
        <v>305.2</v>
      </c>
      <c r="F6" s="22">
        <v>395</v>
      </c>
      <c r="G6" s="4">
        <v>395</v>
      </c>
    </row>
    <row r="7" spans="1:7" x14ac:dyDescent="0.35">
      <c r="A7" s="44" t="s">
        <v>197</v>
      </c>
      <c r="B7" s="6">
        <v>4</v>
      </c>
      <c r="C7" s="6"/>
      <c r="D7" s="4"/>
      <c r="E7" s="4">
        <v>2</v>
      </c>
      <c r="F7" s="22"/>
      <c r="G7" s="4">
        <v>4</v>
      </c>
    </row>
    <row r="8" spans="1:7" x14ac:dyDescent="0.35">
      <c r="A8" s="44" t="s">
        <v>198</v>
      </c>
      <c r="B8" s="6" t="s">
        <v>199</v>
      </c>
      <c r="C8" s="6"/>
      <c r="D8" s="4" t="s">
        <v>200</v>
      </c>
      <c r="E8" s="4" t="s">
        <v>201</v>
      </c>
      <c r="F8" s="22" t="s">
        <v>202</v>
      </c>
      <c r="G8" s="4" t="s">
        <v>203</v>
      </c>
    </row>
    <row r="9" spans="1:7" ht="26" x14ac:dyDescent="0.35">
      <c r="A9" s="44" t="s">
        <v>204</v>
      </c>
      <c r="B9" s="6" t="s">
        <v>205</v>
      </c>
      <c r="C9" s="6"/>
      <c r="D9" s="4" t="s">
        <v>206</v>
      </c>
      <c r="E9" s="4" t="s">
        <v>207</v>
      </c>
      <c r="F9" s="22" t="s">
        <v>208</v>
      </c>
      <c r="G9" s="4" t="s">
        <v>209</v>
      </c>
    </row>
    <row r="10" spans="1:7" x14ac:dyDescent="0.35">
      <c r="A10" s="44" t="s">
        <v>210</v>
      </c>
      <c r="B10" s="6" t="s">
        <v>211</v>
      </c>
      <c r="C10" s="6"/>
      <c r="D10" s="4" t="s">
        <v>212</v>
      </c>
      <c r="E10" s="4" t="s">
        <v>213</v>
      </c>
      <c r="F10" s="22"/>
      <c r="G10" s="4" t="s">
        <v>214</v>
      </c>
    </row>
    <row r="11" spans="1:7" x14ac:dyDescent="0.35">
      <c r="A11" s="44" t="s">
        <v>215</v>
      </c>
      <c r="B11" s="6" t="s">
        <v>216</v>
      </c>
      <c r="C11" s="6"/>
      <c r="D11" s="22" t="s">
        <v>216</v>
      </c>
      <c r="E11" s="4" t="s">
        <v>217</v>
      </c>
      <c r="F11" s="22" t="s">
        <v>216</v>
      </c>
      <c r="G11" s="4" t="s">
        <v>217</v>
      </c>
    </row>
    <row r="12" spans="1:7" x14ac:dyDescent="0.35">
      <c r="A12" s="44" t="s">
        <v>218</v>
      </c>
      <c r="B12" s="6" t="s">
        <v>219</v>
      </c>
      <c r="C12" s="6"/>
      <c r="D12" s="6" t="s">
        <v>219</v>
      </c>
      <c r="E12" s="6"/>
      <c r="F12" s="22" t="s">
        <v>220</v>
      </c>
      <c r="G12" s="4" t="s">
        <v>219</v>
      </c>
    </row>
    <row r="13" spans="1:7" x14ac:dyDescent="0.35">
      <c r="A13" s="44" t="s">
        <v>221</v>
      </c>
      <c r="B13" s="6" t="s">
        <v>222</v>
      </c>
      <c r="C13" s="6"/>
      <c r="D13" s="4" t="s">
        <v>223</v>
      </c>
      <c r="E13" s="4" t="s">
        <v>224</v>
      </c>
      <c r="F13" s="22"/>
      <c r="G13" s="4" t="s">
        <v>225</v>
      </c>
    </row>
    <row r="14" spans="1:7" x14ac:dyDescent="0.35">
      <c r="A14" s="44" t="s">
        <v>89</v>
      </c>
      <c r="B14" s="6" t="s">
        <v>92</v>
      </c>
      <c r="C14" s="6"/>
      <c r="D14" s="4" t="s">
        <v>226</v>
      </c>
      <c r="E14" s="4" t="s">
        <v>93</v>
      </c>
      <c r="F14" s="4" t="s">
        <v>93</v>
      </c>
      <c r="G14" s="4" t="s">
        <v>137</v>
      </c>
    </row>
    <row r="15" spans="1:7" x14ac:dyDescent="0.35">
      <c r="A15" s="44" t="s">
        <v>95</v>
      </c>
      <c r="B15" s="125" t="s">
        <v>764</v>
      </c>
      <c r="C15" s="125"/>
      <c r="D15" s="126" t="s">
        <v>227</v>
      </c>
      <c r="E15" s="4" t="s">
        <v>99</v>
      </c>
      <c r="F15" s="4" t="s">
        <v>99</v>
      </c>
      <c r="G15" s="4" t="s">
        <v>99</v>
      </c>
    </row>
    <row r="16" spans="1:7" x14ac:dyDescent="0.35">
      <c r="A16" s="44" t="s">
        <v>228</v>
      </c>
      <c r="B16" s="6" t="s">
        <v>229</v>
      </c>
      <c r="C16" s="6"/>
      <c r="D16" s="4">
        <v>169</v>
      </c>
      <c r="E16" s="4" t="s">
        <v>230</v>
      </c>
      <c r="F16" s="4" t="s">
        <v>231</v>
      </c>
      <c r="G16" s="4" t="s">
        <v>232</v>
      </c>
    </row>
    <row r="17" spans="1:7" ht="26" x14ac:dyDescent="0.35">
      <c r="A17" s="44" t="s">
        <v>111</v>
      </c>
      <c r="B17" s="125" t="s">
        <v>116</v>
      </c>
      <c r="C17" s="125"/>
      <c r="D17" s="126" t="s">
        <v>233</v>
      </c>
      <c r="E17" s="4" t="s">
        <v>234</v>
      </c>
      <c r="F17" s="4" t="s">
        <v>234</v>
      </c>
      <c r="G17" s="4" t="s">
        <v>234</v>
      </c>
    </row>
    <row r="18" spans="1:7" x14ac:dyDescent="0.35">
      <c r="A18" s="44" t="s">
        <v>129</v>
      </c>
      <c r="B18" s="127" t="s">
        <v>131</v>
      </c>
      <c r="C18" s="127"/>
      <c r="D18" s="4" t="s">
        <v>235</v>
      </c>
      <c r="E18" s="4" t="s">
        <v>235</v>
      </c>
      <c r="F18" s="4" t="s">
        <v>235</v>
      </c>
      <c r="G18" s="4" t="s">
        <v>235</v>
      </c>
    </row>
    <row r="19" spans="1:7" x14ac:dyDescent="0.35">
      <c r="A19" s="44" t="s">
        <v>138</v>
      </c>
      <c r="B19" s="6" t="s">
        <v>130</v>
      </c>
      <c r="C19" s="6"/>
      <c r="D19" s="4" t="s">
        <v>130</v>
      </c>
      <c r="E19" s="4" t="s">
        <v>137</v>
      </c>
      <c r="F19" s="4" t="s">
        <v>137</v>
      </c>
      <c r="G19" s="4" t="s">
        <v>130</v>
      </c>
    </row>
    <row r="20" spans="1:7" x14ac:dyDescent="0.35">
      <c r="A20" s="44" t="s">
        <v>151</v>
      </c>
      <c r="B20" s="6" t="s">
        <v>141</v>
      </c>
      <c r="C20" s="6"/>
      <c r="D20" s="4" t="s">
        <v>236</v>
      </c>
      <c r="E20" s="4" t="s">
        <v>237</v>
      </c>
      <c r="F20" s="4" t="s">
        <v>238</v>
      </c>
      <c r="G20" s="4" t="s">
        <v>239</v>
      </c>
    </row>
    <row r="21" spans="1:7" ht="26" x14ac:dyDescent="0.35">
      <c r="A21" s="44" t="s">
        <v>147</v>
      </c>
      <c r="B21" s="127" t="s">
        <v>240</v>
      </c>
      <c r="C21" s="127"/>
      <c r="D21" s="4" t="s">
        <v>137</v>
      </c>
      <c r="E21" s="4" t="s">
        <v>137</v>
      </c>
      <c r="F21" s="4" t="s">
        <v>137</v>
      </c>
      <c r="G21" s="4" t="s">
        <v>241</v>
      </c>
    </row>
    <row r="22" spans="1:7" x14ac:dyDescent="0.35">
      <c r="A22" s="44" t="s">
        <v>242</v>
      </c>
      <c r="B22" s="4" t="s">
        <v>243</v>
      </c>
      <c r="C22" s="126" t="s">
        <v>244</v>
      </c>
      <c r="D22" s="126" t="s">
        <v>245</v>
      </c>
      <c r="E22" s="4" t="s">
        <v>246</v>
      </c>
      <c r="F22" s="4" t="s">
        <v>247</v>
      </c>
      <c r="G22" s="4" t="s">
        <v>248</v>
      </c>
    </row>
    <row r="25" spans="1:7" x14ac:dyDescent="0.35">
      <c r="A25" s="1" t="s">
        <v>170</v>
      </c>
      <c r="B25" s="1" t="s">
        <v>361</v>
      </c>
      <c r="C25" s="1"/>
      <c r="D25" s="2" t="s">
        <v>173</v>
      </c>
      <c r="E25" s="1" t="s">
        <v>174</v>
      </c>
      <c r="F25" s="1" t="s">
        <v>175</v>
      </c>
    </row>
    <row r="26" spans="1:7" x14ac:dyDescent="0.35">
      <c r="A26" s="1"/>
      <c r="B26" s="2" t="s">
        <v>176</v>
      </c>
      <c r="C26" s="2" t="s">
        <v>362</v>
      </c>
      <c r="D26" s="2" t="s">
        <v>178</v>
      </c>
      <c r="E26" s="1"/>
      <c r="F26" s="1"/>
    </row>
    <row r="27" spans="1:7" x14ac:dyDescent="0.35">
      <c r="A27" s="3" t="s">
        <v>184</v>
      </c>
      <c r="B27" s="4" t="s">
        <v>185</v>
      </c>
      <c r="C27" s="5" t="s">
        <v>186</v>
      </c>
      <c r="D27" s="4" t="s">
        <v>363</v>
      </c>
      <c r="E27" s="4" t="s">
        <v>364</v>
      </c>
      <c r="F27" s="4" t="s">
        <v>190</v>
      </c>
    </row>
    <row r="28" spans="1:7" x14ac:dyDescent="0.35">
      <c r="A28" s="3" t="s">
        <v>191</v>
      </c>
      <c r="B28" s="6" t="s">
        <v>192</v>
      </c>
      <c r="C28" s="6"/>
      <c r="D28" s="4" t="s">
        <v>194</v>
      </c>
      <c r="E28" s="4" t="s">
        <v>365</v>
      </c>
      <c r="F28" s="4">
        <v>2165</v>
      </c>
    </row>
    <row r="29" spans="1:7" x14ac:dyDescent="0.35">
      <c r="A29" s="3" t="s">
        <v>40</v>
      </c>
      <c r="B29" s="6" t="s">
        <v>366</v>
      </c>
      <c r="C29" s="6"/>
      <c r="D29" s="4" t="s">
        <v>367</v>
      </c>
      <c r="E29" s="4" t="s">
        <v>44</v>
      </c>
      <c r="F29" s="4" t="s">
        <v>368</v>
      </c>
    </row>
    <row r="30" spans="1:7" ht="26" x14ac:dyDescent="0.35">
      <c r="A30" s="3" t="s">
        <v>50</v>
      </c>
      <c r="B30" s="7" t="s">
        <v>369</v>
      </c>
      <c r="C30" s="7"/>
      <c r="D30" s="4" t="s">
        <v>370</v>
      </c>
      <c r="E30" s="4" t="s">
        <v>371</v>
      </c>
      <c r="F30" s="4" t="s">
        <v>372</v>
      </c>
    </row>
    <row r="31" spans="1:7" x14ac:dyDescent="0.35">
      <c r="A31" s="3" t="s">
        <v>63</v>
      </c>
      <c r="B31" s="6" t="s">
        <v>373</v>
      </c>
      <c r="C31" s="6"/>
      <c r="D31" s="4" t="s">
        <v>374</v>
      </c>
      <c r="E31" s="4" t="s">
        <v>68</v>
      </c>
      <c r="F31" s="4" t="s">
        <v>375</v>
      </c>
    </row>
    <row r="32" spans="1:7" x14ac:dyDescent="0.35">
      <c r="A32" s="3" t="s">
        <v>74</v>
      </c>
      <c r="B32" s="6" t="s">
        <v>75</v>
      </c>
      <c r="C32" s="6"/>
      <c r="D32" s="4" t="s">
        <v>75</v>
      </c>
      <c r="E32" s="4" t="s">
        <v>75</v>
      </c>
      <c r="F32" s="4" t="s">
        <v>76</v>
      </c>
    </row>
    <row r="33" spans="1:6" x14ac:dyDescent="0.35">
      <c r="A33" s="3" t="s">
        <v>77</v>
      </c>
      <c r="B33" s="8">
        <v>0.254</v>
      </c>
      <c r="C33" s="8"/>
      <c r="D33" s="9">
        <v>0.26400000000000001</v>
      </c>
      <c r="E33" s="4" t="s">
        <v>376</v>
      </c>
      <c r="F33" s="10">
        <v>0.21</v>
      </c>
    </row>
    <row r="34" spans="1:6" x14ac:dyDescent="0.35">
      <c r="A34" s="3" t="s">
        <v>377</v>
      </c>
      <c r="B34" s="6" t="s">
        <v>85</v>
      </c>
      <c r="C34" s="6"/>
      <c r="D34" s="4" t="s">
        <v>85</v>
      </c>
      <c r="E34" s="4" t="s">
        <v>85</v>
      </c>
      <c r="F34" s="4" t="s">
        <v>85</v>
      </c>
    </row>
    <row r="35" spans="1:6" x14ac:dyDescent="0.35">
      <c r="A35" s="3" t="s">
        <v>89</v>
      </c>
      <c r="B35" s="6" t="s">
        <v>92</v>
      </c>
      <c r="C35" s="6"/>
      <c r="D35" s="4" t="s">
        <v>93</v>
      </c>
      <c r="E35" s="4" t="s">
        <v>93</v>
      </c>
      <c r="F35" s="4" t="s">
        <v>137</v>
      </c>
    </row>
    <row r="36" spans="1:6" x14ac:dyDescent="0.35">
      <c r="A36" s="3" t="s">
        <v>95</v>
      </c>
      <c r="B36" s="7" t="s">
        <v>378</v>
      </c>
      <c r="C36" s="7"/>
      <c r="D36" s="4" t="s">
        <v>99</v>
      </c>
      <c r="E36" s="4" t="s">
        <v>99</v>
      </c>
      <c r="F36" s="4" t="s">
        <v>99</v>
      </c>
    </row>
    <row r="37" spans="1:6" x14ac:dyDescent="0.35">
      <c r="A37" s="3" t="s">
        <v>228</v>
      </c>
      <c r="B37" s="6" t="s">
        <v>229</v>
      </c>
      <c r="C37" s="6"/>
      <c r="D37" s="4" t="s">
        <v>230</v>
      </c>
      <c r="E37" s="4" t="s">
        <v>231</v>
      </c>
      <c r="F37" s="4" t="s">
        <v>232</v>
      </c>
    </row>
    <row r="38" spans="1:6" x14ac:dyDescent="0.35">
      <c r="A38" s="3" t="s">
        <v>103</v>
      </c>
      <c r="B38" s="7" t="s">
        <v>109</v>
      </c>
      <c r="C38" s="7"/>
      <c r="D38" s="4" t="s">
        <v>110</v>
      </c>
      <c r="E38" s="4" t="s">
        <v>110</v>
      </c>
      <c r="F38" s="4" t="s">
        <v>110</v>
      </c>
    </row>
    <row r="39" spans="1:6" ht="26" x14ac:dyDescent="0.35">
      <c r="A39" s="3" t="s">
        <v>111</v>
      </c>
      <c r="B39" s="7" t="s">
        <v>116</v>
      </c>
      <c r="C39" s="7"/>
      <c r="D39" s="4" t="s">
        <v>379</v>
      </c>
      <c r="E39" s="4" t="s">
        <v>379</v>
      </c>
      <c r="F39" s="4" t="s">
        <v>379</v>
      </c>
    </row>
    <row r="40" spans="1:6" x14ac:dyDescent="0.35">
      <c r="A40" s="3" t="s">
        <v>380</v>
      </c>
      <c r="B40" s="7" t="s">
        <v>131</v>
      </c>
      <c r="C40" s="7"/>
      <c r="D40" s="4" t="s">
        <v>235</v>
      </c>
      <c r="E40" s="4" t="s">
        <v>235</v>
      </c>
      <c r="F40" s="4" t="s">
        <v>235</v>
      </c>
    </row>
    <row r="41" spans="1:6" ht="26" x14ac:dyDescent="0.35">
      <c r="A41" s="3" t="s">
        <v>138</v>
      </c>
      <c r="B41" s="7" t="s">
        <v>130</v>
      </c>
      <c r="C41" s="7"/>
      <c r="D41" s="4" t="s">
        <v>137</v>
      </c>
      <c r="E41" s="4" t="s">
        <v>137</v>
      </c>
      <c r="F41" s="4" t="s">
        <v>130</v>
      </c>
    </row>
    <row r="42" spans="1:6" x14ac:dyDescent="0.35">
      <c r="A42" s="3" t="s">
        <v>381</v>
      </c>
      <c r="B42" s="7" t="s">
        <v>240</v>
      </c>
      <c r="C42" s="7"/>
      <c r="D42" s="4" t="s">
        <v>137</v>
      </c>
      <c r="E42" s="4" t="s">
        <v>137</v>
      </c>
      <c r="F42" s="4" t="s">
        <v>241</v>
      </c>
    </row>
    <row r="43" spans="1:6" x14ac:dyDescent="0.35">
      <c r="A43" s="3" t="s">
        <v>151</v>
      </c>
      <c r="B43" s="6" t="s">
        <v>141</v>
      </c>
      <c r="C43" s="6"/>
      <c r="D43" s="4" t="s">
        <v>237</v>
      </c>
      <c r="E43" s="4" t="s">
        <v>237</v>
      </c>
      <c r="F43" s="4" t="s">
        <v>382</v>
      </c>
    </row>
    <row r="44" spans="1:6" x14ac:dyDescent="0.35">
      <c r="A44" s="3" t="s">
        <v>383</v>
      </c>
      <c r="B44" s="4" t="s">
        <v>243</v>
      </c>
      <c r="C44" s="4" t="s">
        <v>244</v>
      </c>
      <c r="D44" s="4" t="s">
        <v>246</v>
      </c>
      <c r="E44" s="4" t="s">
        <v>384</v>
      </c>
      <c r="F44" s="4" t="s">
        <v>248</v>
      </c>
    </row>
  </sheetData>
  <mergeCells count="44">
    <mergeCell ref="B42:C42"/>
    <mergeCell ref="B43:C43"/>
    <mergeCell ref="B36:C36"/>
    <mergeCell ref="B37:C3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A25:A26"/>
    <mergeCell ref="B25:C25"/>
    <mergeCell ref="E25:E26"/>
    <mergeCell ref="F25:F26"/>
    <mergeCell ref="B28:C28"/>
    <mergeCell ref="B29:C29"/>
    <mergeCell ref="B16:C16"/>
    <mergeCell ref="B17:C17"/>
    <mergeCell ref="B18:C18"/>
    <mergeCell ref="B19:C19"/>
    <mergeCell ref="B20:C20"/>
    <mergeCell ref="B21:C21"/>
    <mergeCell ref="B11:C11"/>
    <mergeCell ref="B12:C12"/>
    <mergeCell ref="D12:E12"/>
    <mergeCell ref="B13:C13"/>
    <mergeCell ref="B14:C14"/>
    <mergeCell ref="B15:C15"/>
    <mergeCell ref="B5:C5"/>
    <mergeCell ref="B6:C6"/>
    <mergeCell ref="B7:C7"/>
    <mergeCell ref="B8:C8"/>
    <mergeCell ref="B9:C9"/>
    <mergeCell ref="B10:C10"/>
    <mergeCell ref="A1:A2"/>
    <mergeCell ref="B1:C1"/>
    <mergeCell ref="D1:D2"/>
    <mergeCell ref="F1:F2"/>
    <mergeCell ref="G1:G2"/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D18B-C2F9-476D-BF7B-0E35A7B82A7E}">
  <dimension ref="A3:C35"/>
  <sheetViews>
    <sheetView workbookViewId="0">
      <selection activeCell="E6" sqref="E6"/>
    </sheetView>
  </sheetViews>
  <sheetFormatPr defaultColWidth="16.453125" defaultRowHeight="14.5" x14ac:dyDescent="0.35"/>
  <cols>
    <col min="1" max="1" width="27.81640625" style="11" customWidth="1"/>
    <col min="2" max="3" width="16.453125" style="11"/>
  </cols>
  <sheetData>
    <row r="3" spans="1:3" ht="15" thickBot="1" x14ac:dyDescent="0.4">
      <c r="B3" s="93"/>
      <c r="C3" s="93"/>
    </row>
    <row r="4" spans="1:3" x14ac:dyDescent="0.35">
      <c r="A4" s="94" t="s">
        <v>170</v>
      </c>
      <c r="B4" s="95" t="s">
        <v>521</v>
      </c>
      <c r="C4" s="96"/>
    </row>
    <row r="5" spans="1:3" x14ac:dyDescent="0.35">
      <c r="A5" s="97"/>
      <c r="B5" s="98" t="s">
        <v>522</v>
      </c>
      <c r="C5" s="99"/>
    </row>
    <row r="6" spans="1:3" x14ac:dyDescent="0.35">
      <c r="A6" s="100"/>
      <c r="B6" s="101" t="s">
        <v>523</v>
      </c>
      <c r="C6" s="101" t="s">
        <v>524</v>
      </c>
    </row>
    <row r="7" spans="1:3" x14ac:dyDescent="0.35">
      <c r="A7" s="91" t="s">
        <v>537</v>
      </c>
      <c r="B7" s="102" t="s">
        <v>525</v>
      </c>
      <c r="C7" s="103"/>
    </row>
    <row r="8" spans="1:3" x14ac:dyDescent="0.35">
      <c r="A8" s="91" t="s">
        <v>538</v>
      </c>
      <c r="B8" s="86" t="s">
        <v>526</v>
      </c>
      <c r="C8" s="87"/>
    </row>
    <row r="9" spans="1:3" x14ac:dyDescent="0.35">
      <c r="A9" s="91" t="s">
        <v>539</v>
      </c>
      <c r="B9" s="102" t="s">
        <v>527</v>
      </c>
      <c r="C9" s="103"/>
    </row>
    <row r="10" spans="1:3" x14ac:dyDescent="0.35">
      <c r="A10" s="91" t="s">
        <v>74</v>
      </c>
      <c r="B10" s="86" t="s">
        <v>528</v>
      </c>
      <c r="C10" s="87"/>
    </row>
    <row r="11" spans="1:3" x14ac:dyDescent="0.35">
      <c r="A11" s="91" t="s">
        <v>540</v>
      </c>
      <c r="B11" s="86" t="s">
        <v>529</v>
      </c>
      <c r="C11" s="87"/>
    </row>
    <row r="12" spans="1:3" x14ac:dyDescent="0.35">
      <c r="A12" s="91" t="s">
        <v>541</v>
      </c>
      <c r="B12" s="88" t="s">
        <v>530</v>
      </c>
      <c r="C12" s="89"/>
    </row>
    <row r="13" spans="1:3" x14ac:dyDescent="0.35">
      <c r="A13" s="91" t="s">
        <v>95</v>
      </c>
      <c r="B13" s="86" t="s">
        <v>531</v>
      </c>
      <c r="C13" s="90"/>
    </row>
    <row r="14" spans="1:3" x14ac:dyDescent="0.35">
      <c r="A14" s="91" t="s">
        <v>430</v>
      </c>
      <c r="B14" s="86" t="s">
        <v>532</v>
      </c>
      <c r="C14" s="90"/>
    </row>
    <row r="15" spans="1:3" x14ac:dyDescent="0.35">
      <c r="A15" s="91" t="s">
        <v>432</v>
      </c>
      <c r="B15" s="102" t="s">
        <v>533</v>
      </c>
      <c r="C15" s="104"/>
    </row>
    <row r="16" spans="1:3" x14ac:dyDescent="0.35">
      <c r="A16" s="91" t="s">
        <v>542</v>
      </c>
      <c r="B16" s="102" t="s">
        <v>534</v>
      </c>
      <c r="C16" s="104"/>
    </row>
    <row r="17" spans="1:3" x14ac:dyDescent="0.35">
      <c r="A17" s="91" t="s">
        <v>543</v>
      </c>
      <c r="B17" s="102" t="s">
        <v>535</v>
      </c>
      <c r="C17" s="104"/>
    </row>
    <row r="18" spans="1:3" x14ac:dyDescent="0.35">
      <c r="A18" s="91" t="s">
        <v>536</v>
      </c>
      <c r="B18" s="105" t="s">
        <v>137</v>
      </c>
      <c r="C18" s="105" t="s">
        <v>536</v>
      </c>
    </row>
    <row r="19" spans="1:3" x14ac:dyDescent="0.35">
      <c r="A19" s="106" t="s">
        <v>544</v>
      </c>
      <c r="B19" s="107"/>
      <c r="C19" s="107"/>
    </row>
    <row r="20" spans="1:3" x14ac:dyDescent="0.35">
      <c r="A20" s="91" t="s">
        <v>545</v>
      </c>
      <c r="B20" s="101" t="s">
        <v>558</v>
      </c>
      <c r="C20" s="108" t="s">
        <v>559</v>
      </c>
    </row>
    <row r="21" spans="1:3" x14ac:dyDescent="0.35">
      <c r="A21" s="91" t="s">
        <v>546</v>
      </c>
      <c r="B21" s="101" t="s">
        <v>560</v>
      </c>
      <c r="C21" s="108" t="s">
        <v>561</v>
      </c>
    </row>
    <row r="22" spans="1:3" x14ac:dyDescent="0.35">
      <c r="A22" s="109" t="s">
        <v>77</v>
      </c>
      <c r="B22" s="110">
        <v>0.27400000000000002</v>
      </c>
      <c r="C22" s="110">
        <v>0.27400000000000002</v>
      </c>
    </row>
    <row r="23" spans="1:3" x14ac:dyDescent="0.35">
      <c r="A23" s="109" t="s">
        <v>547</v>
      </c>
      <c r="B23" s="111"/>
      <c r="C23" s="111"/>
    </row>
    <row r="24" spans="1:3" x14ac:dyDescent="0.35">
      <c r="A24" s="109" t="s">
        <v>548</v>
      </c>
      <c r="B24" s="112" t="s">
        <v>562</v>
      </c>
      <c r="C24" s="113"/>
    </row>
    <row r="25" spans="1:3" x14ac:dyDescent="0.35">
      <c r="A25" s="109" t="s">
        <v>549</v>
      </c>
      <c r="B25" s="114" t="s">
        <v>518</v>
      </c>
      <c r="C25" s="114" t="s">
        <v>518</v>
      </c>
    </row>
    <row r="26" spans="1:3" x14ac:dyDescent="0.35">
      <c r="A26" s="109" t="s">
        <v>550</v>
      </c>
      <c r="B26" s="111"/>
      <c r="C26" s="111"/>
    </row>
    <row r="27" spans="1:3" x14ac:dyDescent="0.35">
      <c r="A27" s="109" t="s">
        <v>551</v>
      </c>
      <c r="B27" s="111"/>
      <c r="C27" s="111"/>
    </row>
    <row r="28" spans="1:3" x14ac:dyDescent="0.35">
      <c r="A28" s="109" t="s">
        <v>103</v>
      </c>
      <c r="B28" s="111"/>
      <c r="C28" s="111"/>
    </row>
    <row r="29" spans="1:3" x14ac:dyDescent="0.35">
      <c r="A29" s="109" t="s">
        <v>552</v>
      </c>
      <c r="B29" s="112" t="s">
        <v>563</v>
      </c>
      <c r="C29" s="113"/>
    </row>
    <row r="30" spans="1:3" x14ac:dyDescent="0.35">
      <c r="A30" s="109" t="s">
        <v>553</v>
      </c>
      <c r="B30" s="112">
        <v>2274</v>
      </c>
      <c r="C30" s="113"/>
    </row>
    <row r="31" spans="1:3" x14ac:dyDescent="0.35">
      <c r="A31" s="109" t="s">
        <v>269</v>
      </c>
      <c r="B31" s="115"/>
      <c r="C31" s="116"/>
    </row>
    <row r="32" spans="1:3" x14ac:dyDescent="0.35">
      <c r="A32" s="109" t="s">
        <v>554</v>
      </c>
      <c r="B32" s="112">
        <v>40</v>
      </c>
      <c r="C32" s="113"/>
    </row>
    <row r="33" spans="1:3" x14ac:dyDescent="0.35">
      <c r="A33" s="4" t="s">
        <v>555</v>
      </c>
      <c r="B33" s="114" t="s">
        <v>518</v>
      </c>
      <c r="C33" s="114" t="s">
        <v>518</v>
      </c>
    </row>
    <row r="34" spans="1:3" x14ac:dyDescent="0.35">
      <c r="A34" s="92" t="s">
        <v>556</v>
      </c>
      <c r="B34" s="111"/>
      <c r="C34" s="111"/>
    </row>
    <row r="35" spans="1:3" x14ac:dyDescent="0.35">
      <c r="A35" s="4" t="s">
        <v>557</v>
      </c>
      <c r="B35" s="32" t="s">
        <v>564</v>
      </c>
      <c r="C35" s="32"/>
    </row>
  </sheetData>
  <mergeCells count="20">
    <mergeCell ref="B30:C30"/>
    <mergeCell ref="B31:C31"/>
    <mergeCell ref="B32:C32"/>
    <mergeCell ref="B14:C14"/>
    <mergeCell ref="B15:C15"/>
    <mergeCell ref="B16:C16"/>
    <mergeCell ref="B17:C17"/>
    <mergeCell ref="B24:C24"/>
    <mergeCell ref="B29:C29"/>
    <mergeCell ref="A4:A6"/>
    <mergeCell ref="B3:C3"/>
    <mergeCell ref="B4:C4"/>
    <mergeCell ref="B5:C5"/>
    <mergeCell ref="B7:C7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BA1B-6F25-44CD-8B81-3032C6FD6B49}">
  <dimension ref="A1:E20"/>
  <sheetViews>
    <sheetView workbookViewId="0">
      <selection activeCell="G9" sqref="G9"/>
    </sheetView>
  </sheetViews>
  <sheetFormatPr defaultRowHeight="14.5" x14ac:dyDescent="0.35"/>
  <cols>
    <col min="1" max="1" width="18.54296875" customWidth="1"/>
    <col min="2" max="2" width="19.26953125" customWidth="1"/>
    <col min="3" max="3" width="19.54296875" customWidth="1"/>
    <col min="4" max="4" width="20" customWidth="1"/>
    <col min="5" max="5" width="28.90625" customWidth="1"/>
  </cols>
  <sheetData>
    <row r="1" spans="1:5" x14ac:dyDescent="0.35">
      <c r="A1" s="64" t="s">
        <v>170</v>
      </c>
      <c r="B1" s="65" t="s">
        <v>434</v>
      </c>
      <c r="C1" s="65" t="s">
        <v>435</v>
      </c>
      <c r="D1" s="65" t="s">
        <v>436</v>
      </c>
      <c r="E1" s="65" t="s">
        <v>437</v>
      </c>
    </row>
    <row r="2" spans="1:5" ht="26" x14ac:dyDescent="0.35">
      <c r="A2" s="67" t="s">
        <v>438</v>
      </c>
      <c r="B2" s="68" t="s">
        <v>439</v>
      </c>
      <c r="C2" s="68" t="s">
        <v>440</v>
      </c>
      <c r="D2" s="68" t="s">
        <v>441</v>
      </c>
      <c r="E2" s="68" t="s">
        <v>442</v>
      </c>
    </row>
    <row r="3" spans="1:5" x14ac:dyDescent="0.35">
      <c r="A3" s="67" t="s">
        <v>443</v>
      </c>
      <c r="B3" s="68" t="s">
        <v>444</v>
      </c>
      <c r="C3" s="68" t="s">
        <v>445</v>
      </c>
      <c r="D3" s="68" t="s">
        <v>446</v>
      </c>
      <c r="E3" s="68" t="s">
        <v>445</v>
      </c>
    </row>
    <row r="4" spans="1:5" x14ac:dyDescent="0.35">
      <c r="A4" s="67" t="s">
        <v>447</v>
      </c>
      <c r="B4" s="68">
        <v>2065</v>
      </c>
      <c r="C4" s="68">
        <v>2074</v>
      </c>
      <c r="D4" s="68">
        <v>2030</v>
      </c>
      <c r="E4" s="68">
        <v>2030</v>
      </c>
    </row>
    <row r="5" spans="1:5" x14ac:dyDescent="0.35">
      <c r="A5" s="67" t="s">
        <v>448</v>
      </c>
      <c r="B5" s="68">
        <v>365</v>
      </c>
      <c r="C5" s="68">
        <v>593</v>
      </c>
      <c r="D5" s="68">
        <v>322</v>
      </c>
      <c r="E5" s="68" t="s">
        <v>449</v>
      </c>
    </row>
    <row r="6" spans="1:5" x14ac:dyDescent="0.35">
      <c r="A6" s="67" t="s">
        <v>450</v>
      </c>
      <c r="B6" s="68" t="s">
        <v>451</v>
      </c>
      <c r="C6" s="68" t="s">
        <v>452</v>
      </c>
      <c r="D6" s="68" t="s">
        <v>453</v>
      </c>
      <c r="E6" s="68" t="s">
        <v>454</v>
      </c>
    </row>
    <row r="7" spans="1:5" ht="15" thickBot="1" x14ac:dyDescent="0.4">
      <c r="A7" s="80" t="s">
        <v>160</v>
      </c>
      <c r="B7" s="81"/>
      <c r="C7" s="81"/>
      <c r="D7" s="81"/>
      <c r="E7" s="82"/>
    </row>
    <row r="8" spans="1:5" x14ac:dyDescent="0.35">
      <c r="A8" s="67" t="s">
        <v>455</v>
      </c>
      <c r="B8" s="68" t="s">
        <v>456</v>
      </c>
      <c r="C8" s="68" t="s">
        <v>457</v>
      </c>
      <c r="D8" s="83" t="s">
        <v>458</v>
      </c>
      <c r="E8" s="68" t="s">
        <v>459</v>
      </c>
    </row>
    <row r="9" spans="1:5" x14ac:dyDescent="0.35">
      <c r="A9" s="67" t="s">
        <v>460</v>
      </c>
      <c r="B9" s="68" t="s">
        <v>461</v>
      </c>
      <c r="C9" s="68" t="s">
        <v>462</v>
      </c>
      <c r="D9" s="68" t="s">
        <v>463</v>
      </c>
      <c r="E9" s="68" t="s">
        <v>464</v>
      </c>
    </row>
    <row r="10" spans="1:5" x14ac:dyDescent="0.35">
      <c r="A10" s="67" t="s">
        <v>74</v>
      </c>
      <c r="B10" s="68" t="s">
        <v>465</v>
      </c>
      <c r="C10" s="68" t="s">
        <v>465</v>
      </c>
      <c r="D10" s="68" t="s">
        <v>466</v>
      </c>
      <c r="E10" s="68" t="s">
        <v>467</v>
      </c>
    </row>
    <row r="11" spans="1:5" x14ac:dyDescent="0.35">
      <c r="A11" s="67" t="s">
        <v>468</v>
      </c>
      <c r="B11" s="68" t="s">
        <v>469</v>
      </c>
      <c r="C11" s="68" t="s">
        <v>107</v>
      </c>
      <c r="D11" s="68" t="s">
        <v>470</v>
      </c>
      <c r="E11" s="68" t="s">
        <v>471</v>
      </c>
    </row>
    <row r="12" spans="1:5" x14ac:dyDescent="0.35">
      <c r="A12" s="67" t="s">
        <v>95</v>
      </c>
      <c r="B12" s="68" t="s">
        <v>408</v>
      </c>
      <c r="C12" s="68" t="s">
        <v>472</v>
      </c>
      <c r="D12" s="68" t="s">
        <v>473</v>
      </c>
      <c r="E12" s="68" t="s">
        <v>474</v>
      </c>
    </row>
    <row r="13" spans="1:5" x14ac:dyDescent="0.35">
      <c r="A13" s="67" t="s">
        <v>475</v>
      </c>
      <c r="B13" s="68" t="s">
        <v>476</v>
      </c>
      <c r="C13" s="68" t="s">
        <v>476</v>
      </c>
      <c r="D13" s="68" t="s">
        <v>477</v>
      </c>
      <c r="E13" s="68" t="s">
        <v>478</v>
      </c>
    </row>
    <row r="14" spans="1:5" ht="26" x14ac:dyDescent="0.35">
      <c r="A14" s="67" t="s">
        <v>479</v>
      </c>
      <c r="B14" s="68" t="s">
        <v>480</v>
      </c>
      <c r="C14" s="68" t="s">
        <v>481</v>
      </c>
      <c r="D14" s="68" t="s">
        <v>482</v>
      </c>
      <c r="E14" s="68" t="s">
        <v>483</v>
      </c>
    </row>
    <row r="15" spans="1:5" ht="26" x14ac:dyDescent="0.35">
      <c r="A15" s="67" t="s">
        <v>484</v>
      </c>
      <c r="B15" s="68" t="s">
        <v>485</v>
      </c>
      <c r="C15" s="68" t="s">
        <v>486</v>
      </c>
      <c r="D15" s="68" t="s">
        <v>487</v>
      </c>
      <c r="E15" s="68" t="s">
        <v>488</v>
      </c>
    </row>
    <row r="16" spans="1:5" x14ac:dyDescent="0.35">
      <c r="A16" s="67" t="s">
        <v>489</v>
      </c>
      <c r="B16" s="68" t="s">
        <v>490</v>
      </c>
      <c r="C16" s="68">
        <v>7</v>
      </c>
      <c r="D16" s="84" t="s">
        <v>491</v>
      </c>
      <c r="E16" s="84" t="s">
        <v>492</v>
      </c>
    </row>
    <row r="17" spans="1:5" x14ac:dyDescent="0.35">
      <c r="A17" s="67" t="s">
        <v>493</v>
      </c>
      <c r="B17" s="85">
        <v>0.28000000000000003</v>
      </c>
      <c r="C17" s="85">
        <v>0.34</v>
      </c>
      <c r="D17" s="85">
        <v>0.12</v>
      </c>
      <c r="E17" s="68" t="s">
        <v>494</v>
      </c>
    </row>
    <row r="18" spans="1:5" ht="26" x14ac:dyDescent="0.35">
      <c r="A18" s="67" t="s">
        <v>38</v>
      </c>
      <c r="B18" s="68">
        <v>170</v>
      </c>
      <c r="C18" s="68">
        <v>180</v>
      </c>
      <c r="D18" s="68">
        <v>200</v>
      </c>
      <c r="E18" s="68" t="s">
        <v>495</v>
      </c>
    </row>
    <row r="19" spans="1:5" x14ac:dyDescent="0.35">
      <c r="A19" s="67" t="s">
        <v>496</v>
      </c>
      <c r="B19" s="68" t="s">
        <v>497</v>
      </c>
      <c r="C19" s="68">
        <v>199</v>
      </c>
      <c r="D19" s="68">
        <v>100</v>
      </c>
      <c r="E19" s="68" t="s">
        <v>498</v>
      </c>
    </row>
    <row r="20" spans="1:5" x14ac:dyDescent="0.35">
      <c r="A20" s="67" t="s">
        <v>499</v>
      </c>
      <c r="B20" s="68" t="s">
        <v>500</v>
      </c>
      <c r="C20" s="68" t="s">
        <v>501</v>
      </c>
      <c r="D20" s="68" t="s">
        <v>502</v>
      </c>
      <c r="E20" s="68" t="s">
        <v>503</v>
      </c>
    </row>
  </sheetData>
  <mergeCells count="1">
    <mergeCell ref="A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4560-38F9-4C78-B2D7-B7C1CD7AAB2C}">
  <dimension ref="A1:D21"/>
  <sheetViews>
    <sheetView workbookViewId="0">
      <selection activeCell="H13" sqref="H13"/>
    </sheetView>
  </sheetViews>
  <sheetFormatPr defaultRowHeight="13" x14ac:dyDescent="0.35"/>
  <cols>
    <col min="1" max="1" width="23.81640625" style="11" customWidth="1"/>
    <col min="2" max="2" width="23.6328125" style="11" customWidth="1"/>
    <col min="3" max="3" width="22.81640625" style="11" customWidth="1"/>
    <col min="4" max="4" width="27.1796875" style="11" customWidth="1"/>
    <col min="5" max="16384" width="8.7265625" style="11"/>
  </cols>
  <sheetData>
    <row r="1" spans="1:4" s="11" customFormat="1" x14ac:dyDescent="0.35">
      <c r="A1" s="64" t="s">
        <v>170</v>
      </c>
      <c r="B1" s="65" t="s">
        <v>504</v>
      </c>
      <c r="C1" s="65" t="s">
        <v>505</v>
      </c>
      <c r="D1" s="66" t="s">
        <v>506</v>
      </c>
    </row>
    <row r="2" spans="1:4" s="11" customFormat="1" ht="26" x14ac:dyDescent="0.35">
      <c r="A2" s="67" t="s">
        <v>438</v>
      </c>
      <c r="B2" s="68" t="s">
        <v>439</v>
      </c>
      <c r="C2" s="68" t="s">
        <v>507</v>
      </c>
      <c r="D2" s="68" t="s">
        <v>508</v>
      </c>
    </row>
    <row r="3" spans="1:4" s="11" customFormat="1" x14ac:dyDescent="0.35">
      <c r="A3" s="67" t="s">
        <v>443</v>
      </c>
      <c r="B3" s="68" t="s">
        <v>444</v>
      </c>
      <c r="C3" s="68" t="s">
        <v>509</v>
      </c>
      <c r="D3" s="68" t="s">
        <v>510</v>
      </c>
    </row>
    <row r="4" spans="1:4" s="11" customFormat="1" x14ac:dyDescent="0.35">
      <c r="A4" s="67" t="s">
        <v>447</v>
      </c>
      <c r="B4" s="68">
        <v>2065</v>
      </c>
      <c r="C4" s="68">
        <v>2020</v>
      </c>
      <c r="D4" s="68">
        <v>2030</v>
      </c>
    </row>
    <row r="5" spans="1:4" s="11" customFormat="1" x14ac:dyDescent="0.35">
      <c r="A5" s="67" t="s">
        <v>448</v>
      </c>
      <c r="B5" s="68">
        <v>321</v>
      </c>
      <c r="C5" s="68" t="s">
        <v>511</v>
      </c>
      <c r="D5" s="68">
        <v>557</v>
      </c>
    </row>
    <row r="6" spans="1:4" s="11" customFormat="1" ht="26" x14ac:dyDescent="0.35">
      <c r="A6" s="67" t="s">
        <v>450</v>
      </c>
      <c r="B6" s="68" t="s">
        <v>512</v>
      </c>
      <c r="C6" s="68" t="s">
        <v>513</v>
      </c>
      <c r="D6" s="68" t="s">
        <v>514</v>
      </c>
    </row>
    <row r="7" spans="1:4" s="11" customFormat="1" ht="17" customHeight="1" x14ac:dyDescent="0.35">
      <c r="A7" s="69" t="s">
        <v>160</v>
      </c>
      <c r="B7" s="70"/>
      <c r="C7" s="70"/>
      <c r="D7" s="71"/>
    </row>
    <row r="8" spans="1:4" s="11" customFormat="1" ht="26" x14ac:dyDescent="0.35">
      <c r="A8" s="67" t="s">
        <v>455</v>
      </c>
      <c r="B8" s="68" t="s">
        <v>456</v>
      </c>
      <c r="C8" s="68" t="s">
        <v>515</v>
      </c>
      <c r="D8" s="68" t="s">
        <v>459</v>
      </c>
    </row>
    <row r="9" spans="1:4" s="11" customFormat="1" x14ac:dyDescent="0.35">
      <c r="A9" s="67" t="s">
        <v>460</v>
      </c>
      <c r="B9" s="68" t="s">
        <v>461</v>
      </c>
      <c r="C9" s="68" t="s">
        <v>516</v>
      </c>
      <c r="D9" s="68" t="s">
        <v>517</v>
      </c>
    </row>
    <row r="10" spans="1:4" s="11" customFormat="1" x14ac:dyDescent="0.35">
      <c r="A10" s="67" t="s">
        <v>74</v>
      </c>
      <c r="B10" s="68" t="s">
        <v>465</v>
      </c>
      <c r="C10" s="68" t="s">
        <v>465</v>
      </c>
      <c r="D10" s="68" t="s">
        <v>467</v>
      </c>
    </row>
    <row r="11" spans="1:4" s="11" customFormat="1" x14ac:dyDescent="0.35">
      <c r="A11" s="67" t="s">
        <v>468</v>
      </c>
      <c r="B11" s="68" t="s">
        <v>469</v>
      </c>
      <c r="C11" s="68" t="s">
        <v>107</v>
      </c>
      <c r="D11" s="68" t="s">
        <v>471</v>
      </c>
    </row>
    <row r="12" spans="1:4" s="11" customFormat="1" x14ac:dyDescent="0.35">
      <c r="A12" s="67" t="s">
        <v>95</v>
      </c>
      <c r="B12" s="68" t="s">
        <v>408</v>
      </c>
      <c r="C12" s="68" t="s">
        <v>408</v>
      </c>
      <c r="D12" s="68" t="s">
        <v>474</v>
      </c>
    </row>
    <row r="13" spans="1:4" s="11" customFormat="1" ht="26" x14ac:dyDescent="0.35">
      <c r="A13" s="67" t="s">
        <v>475</v>
      </c>
      <c r="B13" s="68" t="s">
        <v>476</v>
      </c>
      <c r="C13" s="68" t="s">
        <v>476</v>
      </c>
      <c r="D13" s="68" t="s">
        <v>478</v>
      </c>
    </row>
    <row r="14" spans="1:4" s="11" customFormat="1" ht="26" x14ac:dyDescent="0.35">
      <c r="A14" s="67" t="s">
        <v>479</v>
      </c>
      <c r="B14" s="68" t="s">
        <v>518</v>
      </c>
      <c r="C14" s="68" t="s">
        <v>518</v>
      </c>
      <c r="D14" s="68" t="s">
        <v>518</v>
      </c>
    </row>
    <row r="15" spans="1:4" s="11" customFormat="1" ht="26" x14ac:dyDescent="0.35">
      <c r="A15" s="67" t="s">
        <v>484</v>
      </c>
      <c r="B15" s="68" t="s">
        <v>485</v>
      </c>
      <c r="C15" s="68" t="s">
        <v>486</v>
      </c>
      <c r="D15" s="68" t="s">
        <v>488</v>
      </c>
    </row>
    <row r="16" spans="1:4" s="11" customFormat="1" ht="26" x14ac:dyDescent="0.35">
      <c r="A16" s="67" t="s">
        <v>489</v>
      </c>
      <c r="B16" s="68">
        <v>7</v>
      </c>
      <c r="C16" s="68">
        <v>7</v>
      </c>
      <c r="D16" s="68" t="s">
        <v>492</v>
      </c>
    </row>
    <row r="17" spans="1:4" s="11" customFormat="1" x14ac:dyDescent="0.35">
      <c r="A17" s="72" t="s">
        <v>493</v>
      </c>
      <c r="B17" s="73">
        <v>0.17599999999999999</v>
      </c>
      <c r="C17" s="74" t="s">
        <v>519</v>
      </c>
      <c r="D17" s="75" t="s">
        <v>494</v>
      </c>
    </row>
    <row r="18" spans="1:4" s="11" customFormat="1" x14ac:dyDescent="0.35">
      <c r="A18" s="76"/>
      <c r="B18" s="77"/>
      <c r="C18" s="78" t="s">
        <v>520</v>
      </c>
      <c r="D18" s="79"/>
    </row>
    <row r="19" spans="1:4" s="11" customFormat="1" ht="26" x14ac:dyDescent="0.35">
      <c r="A19" s="67" t="s">
        <v>38</v>
      </c>
      <c r="B19" s="68">
        <v>170</v>
      </c>
      <c r="C19" s="68">
        <v>170</v>
      </c>
      <c r="D19" s="68" t="s">
        <v>495</v>
      </c>
    </row>
    <row r="20" spans="1:4" s="11" customFormat="1" x14ac:dyDescent="0.35">
      <c r="A20" s="67" t="s">
        <v>496</v>
      </c>
      <c r="B20" s="68" t="s">
        <v>497</v>
      </c>
      <c r="C20" s="68">
        <v>178</v>
      </c>
      <c r="D20" s="68" t="s">
        <v>498</v>
      </c>
    </row>
    <row r="21" spans="1:4" s="11" customFormat="1" x14ac:dyDescent="0.35">
      <c r="A21" s="67" t="s">
        <v>499</v>
      </c>
      <c r="B21" s="68" t="s">
        <v>500</v>
      </c>
      <c r="C21" s="68" t="s">
        <v>501</v>
      </c>
      <c r="D21" s="68" t="s">
        <v>503</v>
      </c>
    </row>
  </sheetData>
  <mergeCells count="4">
    <mergeCell ref="A7:D7"/>
    <mergeCell ref="A17:A18"/>
    <mergeCell ref="B17:B18"/>
    <mergeCell ref="D17:D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F8B5-477A-4F80-BA7C-6DCB0F0FF234}">
  <dimension ref="A1:P35"/>
  <sheetViews>
    <sheetView workbookViewId="0">
      <selection activeCell="F6" sqref="F6"/>
    </sheetView>
  </sheetViews>
  <sheetFormatPr defaultColWidth="11.26953125" defaultRowHeight="13" x14ac:dyDescent="0.35"/>
  <cols>
    <col min="1" max="7" width="11.26953125" style="11"/>
    <col min="8" max="16" width="19.6328125" style="11" customWidth="1"/>
    <col min="17" max="16384" width="11.26953125" style="11"/>
  </cols>
  <sheetData>
    <row r="1" spans="1:16" x14ac:dyDescent="0.35">
      <c r="H1" s="12" t="s">
        <v>0</v>
      </c>
      <c r="I1" s="12"/>
      <c r="J1" s="12"/>
      <c r="K1" s="12"/>
      <c r="L1" s="12"/>
      <c r="M1" s="12" t="s">
        <v>1</v>
      </c>
      <c r="N1" s="12"/>
      <c r="O1" s="12"/>
      <c r="P1" s="12"/>
    </row>
    <row r="2" spans="1:16" x14ac:dyDescent="0.35">
      <c r="A2" s="13" t="s">
        <v>2</v>
      </c>
      <c r="B2" s="13"/>
      <c r="C2" s="13" t="s">
        <v>3</v>
      </c>
      <c r="D2" s="13"/>
      <c r="E2" s="14" t="s">
        <v>4</v>
      </c>
      <c r="F2" s="13" t="s">
        <v>5</v>
      </c>
      <c r="G2" s="13"/>
      <c r="H2" s="14" t="s">
        <v>6</v>
      </c>
      <c r="I2" s="11" t="s">
        <v>7</v>
      </c>
      <c r="J2" s="11" t="s">
        <v>7</v>
      </c>
      <c r="K2" s="11" t="s">
        <v>7</v>
      </c>
    </row>
    <row r="3" spans="1:16" ht="26" x14ac:dyDescent="0.35">
      <c r="A3" s="12" t="s">
        <v>8</v>
      </c>
      <c r="B3" s="12"/>
      <c r="C3" s="15" t="s">
        <v>9</v>
      </c>
      <c r="D3" s="15" t="s">
        <v>10</v>
      </c>
      <c r="E3" s="15" t="s">
        <v>11</v>
      </c>
      <c r="F3" s="15" t="s">
        <v>12</v>
      </c>
      <c r="G3" s="15" t="s">
        <v>13</v>
      </c>
      <c r="H3" s="16" t="s">
        <v>14</v>
      </c>
      <c r="I3" s="16" t="s">
        <v>15</v>
      </c>
      <c r="J3" s="16" t="s">
        <v>16</v>
      </c>
      <c r="K3" s="16" t="s">
        <v>17</v>
      </c>
      <c r="L3" s="16" t="s">
        <v>18</v>
      </c>
      <c r="M3" s="16" t="s">
        <v>19</v>
      </c>
      <c r="N3" s="16" t="s">
        <v>16</v>
      </c>
      <c r="O3" s="16" t="s">
        <v>20</v>
      </c>
      <c r="P3" s="16" t="s">
        <v>21</v>
      </c>
    </row>
    <row r="4" spans="1:16" x14ac:dyDescent="0.35">
      <c r="A4" s="17" t="s">
        <v>22</v>
      </c>
      <c r="B4" s="18"/>
      <c r="C4" s="19"/>
      <c r="D4" s="19"/>
      <c r="E4" s="20"/>
      <c r="F4" s="20"/>
      <c r="G4" s="20"/>
      <c r="H4" s="21"/>
      <c r="J4" s="22"/>
      <c r="K4" s="22"/>
      <c r="L4" s="22"/>
    </row>
    <row r="5" spans="1:16" x14ac:dyDescent="0.35">
      <c r="A5" s="23" t="s">
        <v>23</v>
      </c>
      <c r="B5" s="24"/>
      <c r="C5" s="25"/>
      <c r="D5" s="25"/>
      <c r="E5" s="25"/>
      <c r="F5" s="25"/>
      <c r="G5" s="25"/>
      <c r="H5" s="15"/>
      <c r="J5" s="22"/>
      <c r="K5" s="22"/>
      <c r="L5" s="22"/>
    </row>
    <row r="6" spans="1:16" ht="26" x14ac:dyDescent="0.35">
      <c r="A6" s="26" t="s">
        <v>24</v>
      </c>
      <c r="B6" s="27" t="s">
        <v>25</v>
      </c>
      <c r="C6" s="28" t="s">
        <v>26</v>
      </c>
      <c r="D6" s="28"/>
      <c r="E6" s="29" t="s">
        <v>27</v>
      </c>
      <c r="F6" s="29" t="s">
        <v>28</v>
      </c>
      <c r="G6" s="29" t="s">
        <v>28</v>
      </c>
      <c r="H6" s="29" t="s">
        <v>29</v>
      </c>
      <c r="I6" s="29" t="s">
        <v>29</v>
      </c>
      <c r="J6" s="29" t="s">
        <v>30</v>
      </c>
      <c r="K6" s="29" t="s">
        <v>31</v>
      </c>
      <c r="L6" s="29" t="s">
        <v>32</v>
      </c>
      <c r="M6" s="29" t="s">
        <v>29</v>
      </c>
      <c r="N6" s="30"/>
      <c r="O6" s="29" t="s">
        <v>33</v>
      </c>
      <c r="P6" s="29" t="s">
        <v>34</v>
      </c>
    </row>
    <row r="7" spans="1:16" ht="26" x14ac:dyDescent="0.35">
      <c r="A7" s="26"/>
      <c r="B7" s="27" t="s">
        <v>35</v>
      </c>
      <c r="C7" s="28" t="s">
        <v>36</v>
      </c>
      <c r="D7" s="28"/>
      <c r="E7" s="29">
        <v>513</v>
      </c>
      <c r="F7" s="29">
        <v>561</v>
      </c>
      <c r="G7" s="29">
        <v>593</v>
      </c>
      <c r="H7" s="29"/>
      <c r="I7" s="29"/>
      <c r="J7" s="31"/>
      <c r="K7" s="31"/>
      <c r="L7" s="31"/>
      <c r="M7" s="29"/>
      <c r="N7" s="30"/>
      <c r="O7" s="32"/>
      <c r="P7" s="32"/>
    </row>
    <row r="8" spans="1:16" ht="26" x14ac:dyDescent="0.35">
      <c r="A8" s="26"/>
      <c r="B8" s="27" t="s">
        <v>37</v>
      </c>
      <c r="C8" s="28">
        <v>2000</v>
      </c>
      <c r="D8" s="28"/>
      <c r="E8" s="29">
        <v>2020</v>
      </c>
      <c r="F8" s="29">
        <v>2274</v>
      </c>
      <c r="G8" s="29">
        <v>2274</v>
      </c>
      <c r="H8" s="29">
        <v>2039</v>
      </c>
      <c r="I8" s="29">
        <v>2039</v>
      </c>
      <c r="J8" s="29">
        <v>2100</v>
      </c>
      <c r="K8" s="29">
        <v>1925</v>
      </c>
      <c r="L8" s="29">
        <v>2030</v>
      </c>
      <c r="M8" s="29">
        <v>2039</v>
      </c>
      <c r="N8" s="30"/>
      <c r="O8" s="32">
        <v>1925</v>
      </c>
      <c r="P8" s="29">
        <v>2005</v>
      </c>
    </row>
    <row r="9" spans="1:16" ht="39" x14ac:dyDescent="0.35">
      <c r="A9" s="26"/>
      <c r="B9" s="27" t="s">
        <v>38</v>
      </c>
      <c r="C9" s="28">
        <v>170</v>
      </c>
      <c r="D9" s="28"/>
      <c r="E9" s="29">
        <v>180</v>
      </c>
      <c r="F9" s="29">
        <v>180</v>
      </c>
      <c r="G9" s="29">
        <v>180</v>
      </c>
      <c r="H9" s="29">
        <v>197</v>
      </c>
      <c r="I9" s="29">
        <v>197</v>
      </c>
      <c r="J9" s="29">
        <v>215</v>
      </c>
      <c r="K9" s="29">
        <v>255</v>
      </c>
      <c r="L9" s="29">
        <v>175</v>
      </c>
      <c r="M9" s="32">
        <v>170</v>
      </c>
      <c r="N9" s="29">
        <v>245</v>
      </c>
      <c r="O9" s="32">
        <v>240</v>
      </c>
      <c r="P9" s="30"/>
    </row>
    <row r="10" spans="1:16" x14ac:dyDescent="0.35">
      <c r="A10" s="26" t="s">
        <v>39</v>
      </c>
      <c r="B10" s="27" t="s">
        <v>40</v>
      </c>
      <c r="C10" s="29">
        <v>9.1999999999999993</v>
      </c>
      <c r="D10" s="29">
        <v>12.1</v>
      </c>
      <c r="E10" s="29">
        <v>12.1</v>
      </c>
      <c r="F10" s="29">
        <v>9.1999999999999993</v>
      </c>
      <c r="G10" s="29">
        <v>12.2</v>
      </c>
      <c r="H10" s="29" t="s">
        <v>41</v>
      </c>
      <c r="I10" s="32" t="s">
        <v>42</v>
      </c>
      <c r="J10" s="29" t="s">
        <v>43</v>
      </c>
      <c r="K10" s="29" t="s">
        <v>44</v>
      </c>
      <c r="L10" s="29" t="s">
        <v>45</v>
      </c>
      <c r="M10" s="29" t="s">
        <v>46</v>
      </c>
      <c r="N10" s="29" t="s">
        <v>47</v>
      </c>
      <c r="O10" s="29" t="s">
        <v>48</v>
      </c>
      <c r="P10" s="29" t="s">
        <v>49</v>
      </c>
    </row>
    <row r="11" spans="1:16" ht="26" x14ac:dyDescent="0.35">
      <c r="A11" s="26"/>
      <c r="B11" s="27" t="s">
        <v>50</v>
      </c>
      <c r="C11" s="29" t="s">
        <v>51</v>
      </c>
      <c r="D11" s="29">
        <v>272</v>
      </c>
      <c r="E11" s="29" t="s">
        <v>52</v>
      </c>
      <c r="F11" s="29">
        <v>159</v>
      </c>
      <c r="G11" s="29" t="s">
        <v>53</v>
      </c>
      <c r="H11" s="29" t="s">
        <v>54</v>
      </c>
      <c r="I11" s="33" t="s">
        <v>55</v>
      </c>
      <c r="J11" s="29" t="s">
        <v>56</v>
      </c>
      <c r="K11" s="29" t="s">
        <v>57</v>
      </c>
      <c r="L11" s="29" t="s">
        <v>58</v>
      </c>
      <c r="M11" s="32" t="s">
        <v>59</v>
      </c>
      <c r="N11" s="34" t="s">
        <v>60</v>
      </c>
      <c r="O11" s="32" t="s">
        <v>61</v>
      </c>
      <c r="P11" s="32" t="s">
        <v>62</v>
      </c>
    </row>
    <row r="12" spans="1:16" ht="26" x14ac:dyDescent="0.35">
      <c r="A12" s="26"/>
      <c r="B12" s="27" t="s">
        <v>63</v>
      </c>
      <c r="C12" s="29" t="s">
        <v>64</v>
      </c>
      <c r="D12" s="29">
        <v>34.5</v>
      </c>
      <c r="E12" s="29">
        <v>33</v>
      </c>
      <c r="F12" s="29">
        <v>34</v>
      </c>
      <c r="G12" s="29">
        <v>34</v>
      </c>
      <c r="H12" s="29" t="s">
        <v>65</v>
      </c>
      <c r="I12" s="32" t="s">
        <v>66</v>
      </c>
      <c r="J12" s="29" t="s">
        <v>67</v>
      </c>
      <c r="K12" s="29" t="s">
        <v>68</v>
      </c>
      <c r="L12" s="29" t="s">
        <v>69</v>
      </c>
      <c r="M12" s="29" t="s">
        <v>70</v>
      </c>
      <c r="N12" s="29" t="s">
        <v>71</v>
      </c>
      <c r="O12" s="32" t="s">
        <v>72</v>
      </c>
      <c r="P12" s="32" t="s">
        <v>73</v>
      </c>
    </row>
    <row r="13" spans="1:16" x14ac:dyDescent="0.35">
      <c r="A13" s="26"/>
      <c r="B13" s="27" t="s">
        <v>74</v>
      </c>
      <c r="C13" s="29">
        <v>45</v>
      </c>
      <c r="D13" s="29">
        <v>50</v>
      </c>
      <c r="E13" s="29">
        <v>50</v>
      </c>
      <c r="F13" s="29">
        <v>40</v>
      </c>
      <c r="G13" s="29">
        <v>40</v>
      </c>
      <c r="H13" s="29" t="s">
        <v>75</v>
      </c>
      <c r="I13" s="29" t="s">
        <v>75</v>
      </c>
      <c r="J13" s="29" t="s">
        <v>76</v>
      </c>
      <c r="K13" s="29" t="s">
        <v>75</v>
      </c>
      <c r="L13" s="29" t="s">
        <v>76</v>
      </c>
      <c r="M13" s="29" t="s">
        <v>75</v>
      </c>
      <c r="N13" s="30"/>
      <c r="O13" s="29" t="s">
        <v>75</v>
      </c>
      <c r="P13" s="30"/>
    </row>
    <row r="14" spans="1:16" ht="26" x14ac:dyDescent="0.35">
      <c r="A14" s="26"/>
      <c r="B14" s="27" t="s">
        <v>77</v>
      </c>
      <c r="C14" s="29" t="s">
        <v>78</v>
      </c>
      <c r="D14" s="29"/>
      <c r="E14" s="29" t="s">
        <v>78</v>
      </c>
      <c r="F14" s="29" t="s">
        <v>78</v>
      </c>
      <c r="G14" s="29"/>
      <c r="H14" s="35">
        <v>0.252</v>
      </c>
      <c r="I14" s="36">
        <v>0.22800000000000001</v>
      </c>
      <c r="J14" s="35">
        <v>0.26790000000000003</v>
      </c>
      <c r="K14" s="29" t="s">
        <v>79</v>
      </c>
      <c r="L14" s="29" t="s">
        <v>80</v>
      </c>
      <c r="M14" s="37">
        <v>0.18</v>
      </c>
      <c r="N14" s="36">
        <v>0.307</v>
      </c>
      <c r="O14" s="30"/>
      <c r="P14" s="32" t="s">
        <v>746</v>
      </c>
    </row>
    <row r="15" spans="1:16" ht="39" x14ac:dyDescent="0.35">
      <c r="A15" s="26"/>
      <c r="B15" s="27" t="s">
        <v>81</v>
      </c>
      <c r="C15" s="29" t="s">
        <v>82</v>
      </c>
      <c r="D15" s="29"/>
      <c r="E15" s="29" t="s">
        <v>82</v>
      </c>
      <c r="F15" s="29" t="s">
        <v>83</v>
      </c>
      <c r="G15" s="29"/>
      <c r="H15" s="29" t="s">
        <v>84</v>
      </c>
      <c r="I15" s="29" t="s">
        <v>84</v>
      </c>
      <c r="J15" s="29" t="s">
        <v>84</v>
      </c>
      <c r="K15" s="29" t="s">
        <v>85</v>
      </c>
      <c r="L15" s="29" t="s">
        <v>85</v>
      </c>
      <c r="M15" s="32" t="s">
        <v>86</v>
      </c>
      <c r="N15" s="29" t="s">
        <v>87</v>
      </c>
      <c r="O15" s="32" t="s">
        <v>88</v>
      </c>
      <c r="P15" s="32" t="s">
        <v>88</v>
      </c>
    </row>
    <row r="16" spans="1:16" ht="26" x14ac:dyDescent="0.35">
      <c r="A16" s="26"/>
      <c r="B16" s="27" t="s">
        <v>89</v>
      </c>
      <c r="C16" s="29" t="s">
        <v>90</v>
      </c>
      <c r="D16" s="29" t="s">
        <v>91</v>
      </c>
      <c r="E16" s="29" t="s">
        <v>91</v>
      </c>
      <c r="F16" s="29" t="s">
        <v>90</v>
      </c>
      <c r="G16" s="29" t="s">
        <v>91</v>
      </c>
      <c r="H16" s="29" t="s">
        <v>92</v>
      </c>
      <c r="I16" s="29" t="s">
        <v>92</v>
      </c>
      <c r="J16" s="29" t="s">
        <v>93</v>
      </c>
      <c r="K16" s="29" t="s">
        <v>93</v>
      </c>
      <c r="L16" s="29" t="s">
        <v>94</v>
      </c>
      <c r="M16" s="32" t="s">
        <v>7</v>
      </c>
      <c r="N16" s="32" t="s">
        <v>7</v>
      </c>
      <c r="O16" s="32" t="s">
        <v>7</v>
      </c>
      <c r="P16" s="32" t="s">
        <v>7</v>
      </c>
    </row>
    <row r="17" spans="1:16" x14ac:dyDescent="0.35">
      <c r="A17" s="26"/>
      <c r="B17" s="27" t="s">
        <v>95</v>
      </c>
      <c r="C17" s="29" t="s">
        <v>96</v>
      </c>
      <c r="D17" s="29">
        <v>40</v>
      </c>
      <c r="E17" s="29" t="s">
        <v>96</v>
      </c>
      <c r="F17" s="29" t="s">
        <v>97</v>
      </c>
      <c r="G17" s="29" t="s">
        <v>97</v>
      </c>
      <c r="H17" s="29" t="s">
        <v>98</v>
      </c>
      <c r="I17" s="29" t="s">
        <v>98</v>
      </c>
      <c r="J17" s="29" t="s">
        <v>99</v>
      </c>
      <c r="K17" s="29" t="s">
        <v>99</v>
      </c>
      <c r="L17" s="29" t="s">
        <v>99</v>
      </c>
      <c r="M17" s="29" t="s">
        <v>98</v>
      </c>
      <c r="N17" s="30"/>
      <c r="O17" s="32" t="s">
        <v>100</v>
      </c>
      <c r="P17" s="32" t="s">
        <v>101</v>
      </c>
    </row>
    <row r="18" spans="1:16" ht="26" x14ac:dyDescent="0.35">
      <c r="A18" s="26" t="s">
        <v>102</v>
      </c>
      <c r="B18" s="27" t="s">
        <v>103</v>
      </c>
      <c r="C18" s="29" t="s">
        <v>104</v>
      </c>
      <c r="D18" s="29" t="s">
        <v>105</v>
      </c>
      <c r="E18" s="29" t="s">
        <v>106</v>
      </c>
      <c r="F18" s="29" t="s">
        <v>107</v>
      </c>
      <c r="G18" s="29" t="s">
        <v>108</v>
      </c>
      <c r="H18" s="29" t="s">
        <v>109</v>
      </c>
      <c r="I18" s="29" t="s">
        <v>109</v>
      </c>
      <c r="J18" s="29" t="s">
        <v>110</v>
      </c>
      <c r="K18" s="29" t="s">
        <v>110</v>
      </c>
      <c r="L18" s="29" t="s">
        <v>110</v>
      </c>
      <c r="M18" s="29" t="s">
        <v>109</v>
      </c>
      <c r="N18" s="29" t="s">
        <v>110</v>
      </c>
      <c r="O18" s="29" t="s">
        <v>110</v>
      </c>
      <c r="P18" s="29" t="s">
        <v>110</v>
      </c>
    </row>
    <row r="19" spans="1:16" ht="26" x14ac:dyDescent="0.35">
      <c r="A19" s="26"/>
      <c r="B19" s="27" t="s">
        <v>111</v>
      </c>
      <c r="C19" s="29" t="s">
        <v>112</v>
      </c>
      <c r="D19" s="29" t="s">
        <v>112</v>
      </c>
      <c r="E19" s="29" t="s">
        <v>113</v>
      </c>
      <c r="F19" s="29" t="s">
        <v>114</v>
      </c>
      <c r="G19" s="29" t="s">
        <v>115</v>
      </c>
      <c r="H19" s="29" t="s">
        <v>116</v>
      </c>
      <c r="I19" s="29" t="s">
        <v>116</v>
      </c>
      <c r="J19" s="29" t="s">
        <v>117</v>
      </c>
      <c r="K19" s="29" t="s">
        <v>117</v>
      </c>
      <c r="L19" s="29" t="s">
        <v>117</v>
      </c>
      <c r="M19" s="29" t="s">
        <v>116</v>
      </c>
      <c r="N19" s="30"/>
      <c r="O19" s="30"/>
      <c r="P19" s="30"/>
    </row>
    <row r="20" spans="1:16" ht="26" x14ac:dyDescent="0.35">
      <c r="A20" s="26" t="s">
        <v>118</v>
      </c>
      <c r="B20" s="27" t="s">
        <v>119</v>
      </c>
      <c r="C20" s="29" t="s">
        <v>120</v>
      </c>
      <c r="D20" s="29"/>
      <c r="E20" s="29" t="s">
        <v>120</v>
      </c>
      <c r="F20" s="29" t="s">
        <v>121</v>
      </c>
      <c r="G20" s="29"/>
      <c r="H20" s="29" t="s">
        <v>122</v>
      </c>
      <c r="I20" s="29" t="s">
        <v>122</v>
      </c>
      <c r="J20" s="29" t="s">
        <v>123</v>
      </c>
      <c r="K20" s="29" t="s">
        <v>124</v>
      </c>
      <c r="L20" s="29" t="s">
        <v>123</v>
      </c>
      <c r="M20" s="29" t="s">
        <v>122</v>
      </c>
      <c r="N20" s="30"/>
      <c r="O20" s="30"/>
      <c r="P20" s="30"/>
    </row>
    <row r="21" spans="1:16" ht="26" x14ac:dyDescent="0.35">
      <c r="A21" s="26"/>
      <c r="B21" s="27" t="s">
        <v>125</v>
      </c>
      <c r="C21" s="29" t="s">
        <v>126</v>
      </c>
      <c r="D21" s="29"/>
      <c r="E21" s="29" t="s">
        <v>126</v>
      </c>
      <c r="F21" s="29" t="s">
        <v>126</v>
      </c>
      <c r="G21" s="29"/>
      <c r="H21" s="29" t="s">
        <v>127</v>
      </c>
      <c r="I21" s="29" t="s">
        <v>127</v>
      </c>
      <c r="J21" s="29" t="s">
        <v>128</v>
      </c>
      <c r="K21" s="29" t="s">
        <v>128</v>
      </c>
      <c r="L21" s="29" t="s">
        <v>128</v>
      </c>
      <c r="M21" s="29" t="s">
        <v>128</v>
      </c>
      <c r="N21" s="30"/>
      <c r="O21" s="30"/>
      <c r="P21" s="30"/>
    </row>
    <row r="22" spans="1:16" ht="26" x14ac:dyDescent="0.35">
      <c r="A22" s="26"/>
      <c r="B22" s="27" t="s">
        <v>129</v>
      </c>
      <c r="C22" s="29" t="s">
        <v>130</v>
      </c>
      <c r="D22" s="29"/>
      <c r="E22" s="29" t="s">
        <v>130</v>
      </c>
      <c r="F22" s="29" t="s">
        <v>130</v>
      </c>
      <c r="G22" s="29" t="s">
        <v>130</v>
      </c>
      <c r="H22" s="29" t="s">
        <v>131</v>
      </c>
      <c r="I22" s="29" t="s">
        <v>131</v>
      </c>
      <c r="J22" s="29" t="s">
        <v>132</v>
      </c>
      <c r="K22" s="29" t="s">
        <v>133</v>
      </c>
      <c r="L22" s="29" t="s">
        <v>133</v>
      </c>
      <c r="M22" s="29" t="s">
        <v>131</v>
      </c>
      <c r="N22" s="30"/>
      <c r="O22" s="30"/>
      <c r="P22" s="30"/>
    </row>
    <row r="23" spans="1:16" ht="26" x14ac:dyDescent="0.35">
      <c r="A23" s="26"/>
      <c r="B23" s="27" t="s">
        <v>134</v>
      </c>
      <c r="C23" s="29" t="s">
        <v>130</v>
      </c>
      <c r="D23" s="29"/>
      <c r="E23" s="29" t="s">
        <v>130</v>
      </c>
      <c r="F23" s="29" t="s">
        <v>130</v>
      </c>
      <c r="G23" s="29" t="s">
        <v>130</v>
      </c>
      <c r="H23" s="29" t="s">
        <v>133</v>
      </c>
      <c r="I23" s="29" t="s">
        <v>133</v>
      </c>
      <c r="J23" s="29" t="s">
        <v>132</v>
      </c>
      <c r="K23" s="29" t="s">
        <v>133</v>
      </c>
      <c r="L23" s="29" t="s">
        <v>133</v>
      </c>
      <c r="M23" s="29" t="s">
        <v>133</v>
      </c>
      <c r="N23" s="30"/>
      <c r="O23" s="30"/>
      <c r="P23" s="30"/>
    </row>
    <row r="24" spans="1:16" ht="26" x14ac:dyDescent="0.35">
      <c r="A24" s="26" t="s">
        <v>135</v>
      </c>
      <c r="B24" s="27" t="s">
        <v>136</v>
      </c>
      <c r="C24" s="29" t="s">
        <v>126</v>
      </c>
      <c r="D24" s="29"/>
      <c r="E24" s="29" t="s">
        <v>126</v>
      </c>
      <c r="F24" s="29" t="s">
        <v>126</v>
      </c>
      <c r="G24" s="29"/>
      <c r="H24" s="29" t="s">
        <v>137</v>
      </c>
      <c r="I24" s="29" t="s">
        <v>137</v>
      </c>
      <c r="J24" s="29" t="s">
        <v>137</v>
      </c>
      <c r="K24" s="29" t="s">
        <v>137</v>
      </c>
      <c r="L24" s="29" t="s">
        <v>137</v>
      </c>
      <c r="M24" s="32" t="s">
        <v>137</v>
      </c>
      <c r="N24" s="30"/>
      <c r="O24" s="30"/>
      <c r="P24" s="30"/>
    </row>
    <row r="25" spans="1:16" ht="39" x14ac:dyDescent="0.35">
      <c r="A25" s="26"/>
      <c r="B25" s="27" t="s">
        <v>138</v>
      </c>
      <c r="C25" s="29"/>
      <c r="D25" s="29"/>
      <c r="E25" s="29"/>
      <c r="F25" s="29"/>
      <c r="G25" s="29"/>
      <c r="H25" s="29" t="s">
        <v>130</v>
      </c>
      <c r="I25" s="29" t="s">
        <v>130</v>
      </c>
      <c r="J25" s="29" t="s">
        <v>130</v>
      </c>
      <c r="K25" s="29" t="s">
        <v>137</v>
      </c>
      <c r="L25" s="29" t="s">
        <v>139</v>
      </c>
      <c r="M25" s="32" t="s">
        <v>137</v>
      </c>
      <c r="N25" s="30"/>
      <c r="O25" s="32" t="s">
        <v>130</v>
      </c>
      <c r="P25" s="30"/>
    </row>
    <row r="26" spans="1:16" x14ac:dyDescent="0.35">
      <c r="A26" s="26"/>
      <c r="B26" s="27" t="s">
        <v>140</v>
      </c>
      <c r="C26" s="29"/>
      <c r="D26" s="29"/>
      <c r="E26" s="29"/>
      <c r="F26" s="29"/>
      <c r="G26" s="29"/>
      <c r="H26" s="29" t="s">
        <v>141</v>
      </c>
      <c r="I26" s="29" t="s">
        <v>141</v>
      </c>
      <c r="J26" s="29" t="s">
        <v>142</v>
      </c>
      <c r="K26" s="29" t="s">
        <v>142</v>
      </c>
      <c r="L26" s="29" t="s">
        <v>124</v>
      </c>
      <c r="M26" s="29" t="s">
        <v>141</v>
      </c>
      <c r="N26" s="30"/>
      <c r="O26" s="30"/>
      <c r="P26" s="30"/>
    </row>
    <row r="27" spans="1:16" ht="26" x14ac:dyDescent="0.35">
      <c r="A27" s="26"/>
      <c r="B27" s="27" t="s">
        <v>143</v>
      </c>
      <c r="C27" s="29"/>
      <c r="D27" s="29"/>
      <c r="E27" s="29"/>
      <c r="F27" s="29"/>
      <c r="G27" s="29"/>
      <c r="H27" s="29" t="s">
        <v>144</v>
      </c>
      <c r="I27" s="29" t="s">
        <v>144</v>
      </c>
      <c r="J27" s="29" t="s">
        <v>145</v>
      </c>
      <c r="K27" s="29" t="s">
        <v>145</v>
      </c>
      <c r="L27" s="29" t="s">
        <v>145</v>
      </c>
      <c r="M27" s="29" t="s">
        <v>144</v>
      </c>
      <c r="N27" s="29" t="s">
        <v>145</v>
      </c>
      <c r="O27" s="29" t="s">
        <v>145</v>
      </c>
      <c r="P27" s="29" t="s">
        <v>145</v>
      </c>
    </row>
    <row r="28" spans="1:16" ht="26" x14ac:dyDescent="0.35">
      <c r="A28" s="26"/>
      <c r="B28" s="27" t="s">
        <v>146</v>
      </c>
      <c r="C28" s="29"/>
      <c r="D28" s="29"/>
      <c r="E28" s="29"/>
      <c r="F28" s="29"/>
      <c r="G28" s="29"/>
      <c r="H28" s="29" t="s">
        <v>145</v>
      </c>
      <c r="I28" s="29" t="s">
        <v>145</v>
      </c>
      <c r="J28" s="29" t="s">
        <v>145</v>
      </c>
      <c r="K28" s="29" t="s">
        <v>145</v>
      </c>
      <c r="L28" s="29" t="s">
        <v>145</v>
      </c>
      <c r="M28" s="29" t="s">
        <v>145</v>
      </c>
      <c r="N28" s="29" t="s">
        <v>145</v>
      </c>
      <c r="O28" s="29" t="s">
        <v>145</v>
      </c>
      <c r="P28" s="29" t="s">
        <v>145</v>
      </c>
    </row>
    <row r="29" spans="1:16" ht="39" x14ac:dyDescent="0.35">
      <c r="A29" s="26"/>
      <c r="B29" s="27" t="s">
        <v>147</v>
      </c>
      <c r="C29" s="29" t="s">
        <v>130</v>
      </c>
      <c r="D29" s="29"/>
      <c r="E29" s="29" t="s">
        <v>130</v>
      </c>
      <c r="F29" s="31"/>
      <c r="G29" s="31"/>
      <c r="H29" s="29" t="s">
        <v>148</v>
      </c>
      <c r="I29" s="29" t="s">
        <v>148</v>
      </c>
      <c r="J29" s="29" t="s">
        <v>137</v>
      </c>
      <c r="K29" s="29" t="s">
        <v>137</v>
      </c>
      <c r="L29" s="29" t="s">
        <v>149</v>
      </c>
      <c r="M29" s="29" t="s">
        <v>148</v>
      </c>
      <c r="N29" s="30"/>
      <c r="O29" s="30"/>
      <c r="P29" s="30"/>
    </row>
    <row r="30" spans="1:16" ht="39" x14ac:dyDescent="0.35">
      <c r="A30" s="38" t="s">
        <v>150</v>
      </c>
      <c r="B30" s="27" t="s">
        <v>151</v>
      </c>
      <c r="C30" s="29" t="s">
        <v>130</v>
      </c>
      <c r="D30" s="29"/>
      <c r="E30" s="29" t="s">
        <v>130</v>
      </c>
      <c r="F30" s="29" t="s">
        <v>130</v>
      </c>
      <c r="G30" s="29"/>
      <c r="H30" s="29" t="s">
        <v>152</v>
      </c>
      <c r="I30" s="29" t="s">
        <v>152</v>
      </c>
      <c r="J30" s="29" t="s">
        <v>153</v>
      </c>
      <c r="K30" s="29" t="s">
        <v>154</v>
      </c>
      <c r="L30" s="29" t="s">
        <v>155</v>
      </c>
      <c r="M30" s="29" t="s">
        <v>156</v>
      </c>
      <c r="N30" s="30"/>
      <c r="O30" s="30"/>
      <c r="P30" s="32" t="s">
        <v>157</v>
      </c>
    </row>
    <row r="31" spans="1:16" x14ac:dyDescent="0.35">
      <c r="A31" s="39" t="s">
        <v>158</v>
      </c>
      <c r="B31" s="40"/>
      <c r="C31" s="4" t="s">
        <v>130</v>
      </c>
      <c r="D31" s="4"/>
      <c r="E31" s="41" t="s">
        <v>130</v>
      </c>
      <c r="F31" s="41" t="s">
        <v>159</v>
      </c>
      <c r="G31" s="41"/>
      <c r="H31" s="42"/>
      <c r="I31" s="43"/>
      <c r="J31" s="43"/>
      <c r="K31" s="43"/>
    </row>
    <row r="32" spans="1:16" ht="78" x14ac:dyDescent="0.35">
      <c r="A32" s="39"/>
      <c r="B32" s="44" t="s">
        <v>160</v>
      </c>
      <c r="C32" s="4" t="s">
        <v>130</v>
      </c>
      <c r="D32" s="4"/>
      <c r="E32" s="41" t="s">
        <v>130</v>
      </c>
      <c r="F32" s="41" t="s">
        <v>130</v>
      </c>
      <c r="G32" s="41"/>
      <c r="H32" s="29"/>
      <c r="I32" s="22"/>
      <c r="J32" s="45"/>
      <c r="K32" s="11" t="s">
        <v>161</v>
      </c>
      <c r="L32" s="46"/>
      <c r="N32" s="47" t="s">
        <v>162</v>
      </c>
      <c r="O32" s="11" t="s">
        <v>163</v>
      </c>
      <c r="P32" s="46"/>
    </row>
    <row r="33" spans="1:16" x14ac:dyDescent="0.35">
      <c r="A33" s="39"/>
      <c r="B33" s="44"/>
      <c r="C33" s="4" t="s">
        <v>130</v>
      </c>
      <c r="D33" s="4"/>
      <c r="E33" s="4" t="s">
        <v>130</v>
      </c>
      <c r="F33" s="22"/>
      <c r="G33" s="22"/>
      <c r="H33" s="29"/>
      <c r="I33" s="22"/>
      <c r="J33" s="22"/>
      <c r="K33" s="22"/>
    </row>
    <row r="34" spans="1:16" ht="26" x14ac:dyDescent="0.35">
      <c r="A34" s="39"/>
      <c r="B34" s="44" t="s">
        <v>164</v>
      </c>
      <c r="C34" s="4" t="s">
        <v>130</v>
      </c>
      <c r="D34" s="4"/>
      <c r="E34" s="41" t="s">
        <v>130</v>
      </c>
      <c r="F34" s="41" t="s">
        <v>130</v>
      </c>
      <c r="G34" s="41"/>
      <c r="H34" s="29"/>
      <c r="I34" s="32" t="s">
        <v>165</v>
      </c>
      <c r="J34" s="32" t="s">
        <v>166</v>
      </c>
      <c r="K34" s="30"/>
      <c r="L34" s="32" t="s">
        <v>166</v>
      </c>
      <c r="M34" s="32" t="s">
        <v>166</v>
      </c>
      <c r="N34" s="48" t="s">
        <v>167</v>
      </c>
      <c r="O34" s="49"/>
      <c r="P34" s="32" t="s">
        <v>166</v>
      </c>
    </row>
    <row r="35" spans="1:16" ht="26" x14ac:dyDescent="0.35">
      <c r="A35" s="39"/>
      <c r="B35" s="44" t="s">
        <v>168</v>
      </c>
      <c r="C35" s="4" t="s">
        <v>130</v>
      </c>
      <c r="D35" s="4"/>
      <c r="E35" s="41" t="s">
        <v>130</v>
      </c>
      <c r="F35" s="41" t="s">
        <v>130</v>
      </c>
      <c r="G35" s="41"/>
      <c r="H35" s="29"/>
      <c r="I35" s="22"/>
      <c r="J35" s="22" t="s">
        <v>169</v>
      </c>
      <c r="K35" s="22"/>
    </row>
  </sheetData>
  <mergeCells count="18">
    <mergeCell ref="A10:A17"/>
    <mergeCell ref="A18:A19"/>
    <mergeCell ref="A20:A23"/>
    <mergeCell ref="A24:A29"/>
    <mergeCell ref="A31:A35"/>
    <mergeCell ref="A4:B4"/>
    <mergeCell ref="A5:B5"/>
    <mergeCell ref="A6:A9"/>
    <mergeCell ref="C6:D6"/>
    <mergeCell ref="C7:D7"/>
    <mergeCell ref="C8:D8"/>
    <mergeCell ref="C9:D9"/>
    <mergeCell ref="H1:L1"/>
    <mergeCell ref="M1:P1"/>
    <mergeCell ref="A2:B2"/>
    <mergeCell ref="C2:D2"/>
    <mergeCell ref="F2:G2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8120-8358-4AC8-A83E-CA7D1CAAAABA}">
  <dimension ref="A1:J99"/>
  <sheetViews>
    <sheetView workbookViewId="0">
      <selection activeCell="E12" sqref="E12"/>
    </sheetView>
  </sheetViews>
  <sheetFormatPr defaultRowHeight="29.5" customHeight="1" x14ac:dyDescent="0.35"/>
  <cols>
    <col min="1" max="1" width="11.6328125" style="11" customWidth="1"/>
    <col min="2" max="2" width="27.26953125" style="11" customWidth="1"/>
    <col min="3" max="3" width="14.6328125" style="11" customWidth="1"/>
    <col min="4" max="4" width="14.90625" style="11" customWidth="1"/>
    <col min="5" max="5" width="16.54296875" style="11" customWidth="1"/>
    <col min="6" max="6" width="19.36328125" style="11" customWidth="1"/>
    <col min="7" max="7" width="15.54296875" style="11" customWidth="1"/>
    <col min="8" max="8" width="15.7265625" style="11" customWidth="1"/>
    <col min="9" max="9" width="14.7265625" style="11" customWidth="1"/>
    <col min="10" max="10" width="16.1796875" style="11" customWidth="1"/>
    <col min="11" max="16384" width="8.7265625" style="11"/>
  </cols>
  <sheetData>
    <row r="1" spans="1:10" ht="29.5" customHeight="1" x14ac:dyDescent="0.35">
      <c r="A1" s="50" t="s">
        <v>249</v>
      </c>
      <c r="B1" s="50"/>
      <c r="C1" s="51" t="s">
        <v>12</v>
      </c>
      <c r="D1" s="51" t="s">
        <v>13</v>
      </c>
      <c r="E1" s="51" t="s">
        <v>250</v>
      </c>
      <c r="F1" s="51" t="s">
        <v>251</v>
      </c>
      <c r="G1" s="51" t="s">
        <v>252</v>
      </c>
      <c r="H1" s="51" t="s">
        <v>253</v>
      </c>
      <c r="I1" s="51" t="s">
        <v>254</v>
      </c>
      <c r="J1" s="51" t="s">
        <v>255</v>
      </c>
    </row>
    <row r="2" spans="1:10" ht="22.5" customHeight="1" x14ac:dyDescent="0.35">
      <c r="A2" s="51" t="s">
        <v>179</v>
      </c>
      <c r="B2" s="51"/>
      <c r="C2" s="51"/>
      <c r="D2" s="51"/>
      <c r="E2" s="51" t="s">
        <v>256</v>
      </c>
      <c r="F2" s="51" t="s">
        <v>257</v>
      </c>
      <c r="G2" s="51" t="s">
        <v>258</v>
      </c>
      <c r="H2" s="51" t="s">
        <v>259</v>
      </c>
      <c r="I2" s="51" t="s">
        <v>260</v>
      </c>
      <c r="J2" s="51" t="s">
        <v>261</v>
      </c>
    </row>
    <row r="3" spans="1:10" ht="29.5" customHeight="1" x14ac:dyDescent="0.35">
      <c r="A3" s="39" t="s">
        <v>262</v>
      </c>
      <c r="B3" s="44" t="s">
        <v>263</v>
      </c>
      <c r="C3" s="4" t="s">
        <v>28</v>
      </c>
      <c r="D3" s="4" t="s">
        <v>28</v>
      </c>
      <c r="E3" s="4" t="s">
        <v>264</v>
      </c>
      <c r="F3" s="4" t="s">
        <v>265</v>
      </c>
      <c r="G3" s="4" t="s">
        <v>188</v>
      </c>
      <c r="H3" s="4" t="s">
        <v>266</v>
      </c>
      <c r="I3" s="4" t="s">
        <v>267</v>
      </c>
      <c r="J3" s="4" t="s">
        <v>268</v>
      </c>
    </row>
    <row r="4" spans="1:10" ht="29.5" customHeight="1" x14ac:dyDescent="0.35">
      <c r="A4" s="39"/>
      <c r="B4" s="44" t="s">
        <v>35</v>
      </c>
      <c r="C4" s="4">
        <v>561</v>
      </c>
      <c r="D4" s="4">
        <v>593</v>
      </c>
      <c r="E4" s="4">
        <v>541</v>
      </c>
      <c r="F4" s="4">
        <v>492</v>
      </c>
      <c r="G4" s="4">
        <v>480</v>
      </c>
      <c r="H4" s="4">
        <v>656</v>
      </c>
      <c r="I4" s="4">
        <v>460</v>
      </c>
      <c r="J4" s="4" t="s">
        <v>7</v>
      </c>
    </row>
    <row r="5" spans="1:10" ht="29.5" customHeight="1" x14ac:dyDescent="0.35">
      <c r="A5" s="39"/>
      <c r="B5" s="44" t="s">
        <v>37</v>
      </c>
      <c r="C5" s="4">
        <v>2274</v>
      </c>
      <c r="D5" s="4">
        <v>2274</v>
      </c>
      <c r="E5" s="4">
        <v>2310</v>
      </c>
      <c r="F5" s="4">
        <v>2200</v>
      </c>
      <c r="G5" s="4">
        <v>2100</v>
      </c>
      <c r="H5" s="52">
        <v>2120</v>
      </c>
      <c r="I5" s="4">
        <v>2120</v>
      </c>
      <c r="J5" s="4" t="s">
        <v>7</v>
      </c>
    </row>
    <row r="6" spans="1:10" ht="29.5" customHeight="1" x14ac:dyDescent="0.35">
      <c r="A6" s="39"/>
      <c r="B6" s="44" t="s">
        <v>269</v>
      </c>
      <c r="C6" s="4">
        <v>180</v>
      </c>
      <c r="D6" s="4">
        <v>180</v>
      </c>
      <c r="E6" s="4">
        <v>235</v>
      </c>
      <c r="F6" s="4">
        <v>180</v>
      </c>
      <c r="G6" s="4">
        <v>220</v>
      </c>
      <c r="H6" s="4">
        <v>300</v>
      </c>
      <c r="I6" s="4">
        <v>175</v>
      </c>
      <c r="J6" s="4">
        <v>220</v>
      </c>
    </row>
    <row r="7" spans="1:10" ht="29.5" customHeight="1" x14ac:dyDescent="0.35">
      <c r="A7" s="39" t="s">
        <v>39</v>
      </c>
      <c r="B7" s="44" t="s">
        <v>270</v>
      </c>
      <c r="C7" s="4">
        <v>9.1999999999999993</v>
      </c>
      <c r="D7" s="4">
        <v>12.2</v>
      </c>
      <c r="E7" s="4">
        <v>8.9</v>
      </c>
      <c r="F7" s="4">
        <v>10.24</v>
      </c>
      <c r="G7" s="4">
        <v>8</v>
      </c>
      <c r="H7" s="4" t="s">
        <v>271</v>
      </c>
      <c r="I7" s="4">
        <v>10.8</v>
      </c>
      <c r="J7" s="4">
        <v>11</v>
      </c>
    </row>
    <row r="8" spans="1:10" ht="29.5" customHeight="1" x14ac:dyDescent="0.35">
      <c r="A8" s="39"/>
      <c r="B8" s="44" t="s">
        <v>272</v>
      </c>
      <c r="C8" s="4">
        <v>159</v>
      </c>
      <c r="D8" s="53" t="s">
        <v>747</v>
      </c>
      <c r="E8" s="53">
        <v>156</v>
      </c>
      <c r="F8" s="4">
        <v>158</v>
      </c>
      <c r="G8" s="4" t="s">
        <v>273</v>
      </c>
      <c r="H8" s="4">
        <v>170</v>
      </c>
      <c r="I8" s="4">
        <v>151</v>
      </c>
      <c r="J8" s="4">
        <v>151</v>
      </c>
    </row>
    <row r="9" spans="1:10" ht="29.5" customHeight="1" x14ac:dyDescent="0.35">
      <c r="A9" s="39"/>
      <c r="B9" s="44" t="s">
        <v>274</v>
      </c>
      <c r="C9" s="41">
        <v>34</v>
      </c>
      <c r="D9" s="41">
        <v>34</v>
      </c>
      <c r="E9" s="41">
        <v>28.7</v>
      </c>
      <c r="F9" s="4">
        <v>20.34</v>
      </c>
      <c r="G9" s="4">
        <v>19</v>
      </c>
      <c r="H9" s="4">
        <v>21</v>
      </c>
      <c r="I9" s="4">
        <v>16</v>
      </c>
      <c r="J9" s="4">
        <v>18</v>
      </c>
    </row>
    <row r="10" spans="1:10" ht="29.5" customHeight="1" x14ac:dyDescent="0.35">
      <c r="A10" s="39"/>
      <c r="B10" s="44" t="s">
        <v>275</v>
      </c>
      <c r="C10" s="4">
        <v>40</v>
      </c>
      <c r="D10" s="4">
        <v>40</v>
      </c>
      <c r="E10" s="4">
        <v>60</v>
      </c>
      <c r="F10" s="4">
        <v>50</v>
      </c>
      <c r="G10" s="47"/>
      <c r="H10" s="4">
        <v>45</v>
      </c>
      <c r="I10" s="4">
        <v>45</v>
      </c>
      <c r="J10" s="4">
        <v>53</v>
      </c>
    </row>
    <row r="11" spans="1:10" ht="29.5" customHeight="1" x14ac:dyDescent="0.35">
      <c r="A11" s="39"/>
      <c r="B11" s="44" t="s">
        <v>276</v>
      </c>
      <c r="C11" s="6" t="s">
        <v>748</v>
      </c>
      <c r="D11" s="6"/>
      <c r="E11" s="4" t="s">
        <v>277</v>
      </c>
      <c r="F11" s="4" t="s">
        <v>278</v>
      </c>
      <c r="G11" s="4" t="s">
        <v>279</v>
      </c>
      <c r="H11" s="4" t="s">
        <v>280</v>
      </c>
      <c r="I11" s="4" t="s">
        <v>279</v>
      </c>
      <c r="J11" s="4" t="s">
        <v>279</v>
      </c>
    </row>
    <row r="12" spans="1:10" ht="29.5" customHeight="1" x14ac:dyDescent="0.35">
      <c r="A12" s="39"/>
      <c r="B12" s="44" t="s">
        <v>281</v>
      </c>
      <c r="C12" s="4" t="s">
        <v>90</v>
      </c>
      <c r="D12" s="4" t="s">
        <v>91</v>
      </c>
      <c r="E12" s="4">
        <v>11.2</v>
      </c>
      <c r="F12" s="4">
        <v>12</v>
      </c>
      <c r="G12" s="4">
        <v>9.5500000000000007</v>
      </c>
      <c r="H12" s="4">
        <v>10.96</v>
      </c>
      <c r="I12" s="4">
        <v>9.5500000000000007</v>
      </c>
      <c r="J12" s="4">
        <v>8.25</v>
      </c>
    </row>
    <row r="13" spans="1:10" ht="29.5" customHeight="1" x14ac:dyDescent="0.35">
      <c r="A13" s="39"/>
      <c r="B13" s="44" t="s">
        <v>282</v>
      </c>
      <c r="C13" s="53" t="s">
        <v>749</v>
      </c>
      <c r="D13" s="53" t="s">
        <v>749</v>
      </c>
      <c r="E13" s="4">
        <v>40</v>
      </c>
      <c r="F13" s="4">
        <v>50</v>
      </c>
      <c r="G13" s="4">
        <v>45</v>
      </c>
      <c r="H13" s="4">
        <v>85.55</v>
      </c>
      <c r="I13" s="4" t="s">
        <v>283</v>
      </c>
      <c r="J13" s="4">
        <v>45</v>
      </c>
    </row>
    <row r="14" spans="1:10" ht="29.5" customHeight="1" x14ac:dyDescent="0.35">
      <c r="A14" s="39"/>
      <c r="B14" s="44" t="s">
        <v>74</v>
      </c>
      <c r="C14" s="54" t="s">
        <v>284</v>
      </c>
      <c r="D14" s="55"/>
      <c r="E14" s="4" t="s">
        <v>285</v>
      </c>
      <c r="F14" s="47"/>
      <c r="G14" s="4"/>
      <c r="H14" s="4"/>
      <c r="I14" s="4"/>
      <c r="J14" s="4"/>
    </row>
    <row r="15" spans="1:10" ht="29.5" customHeight="1" x14ac:dyDescent="0.35">
      <c r="A15" s="39" t="s">
        <v>102</v>
      </c>
      <c r="B15" s="39" t="s">
        <v>286</v>
      </c>
      <c r="C15" s="4" t="s">
        <v>287</v>
      </c>
      <c r="D15" s="53" t="s">
        <v>750</v>
      </c>
      <c r="E15" s="53" t="s">
        <v>288</v>
      </c>
      <c r="F15" s="4" t="s">
        <v>289</v>
      </c>
      <c r="G15" s="4" t="s">
        <v>290</v>
      </c>
      <c r="H15" s="4" t="s">
        <v>288</v>
      </c>
      <c r="I15" s="4" t="s">
        <v>288</v>
      </c>
      <c r="J15" s="4" t="s">
        <v>288</v>
      </c>
    </row>
    <row r="16" spans="1:10" ht="29.5" customHeight="1" x14ac:dyDescent="0.35">
      <c r="A16" s="39"/>
      <c r="B16" s="39"/>
      <c r="C16" s="41" t="s">
        <v>291</v>
      </c>
      <c r="D16" s="41" t="s">
        <v>292</v>
      </c>
      <c r="E16" s="41" t="s">
        <v>293</v>
      </c>
      <c r="F16" s="4" t="s">
        <v>294</v>
      </c>
      <c r="G16" s="4" t="s">
        <v>295</v>
      </c>
      <c r="H16" s="4" t="s">
        <v>292</v>
      </c>
      <c r="I16" s="4" t="s">
        <v>296</v>
      </c>
      <c r="J16" s="4" t="s">
        <v>296</v>
      </c>
    </row>
    <row r="17" spans="1:10" ht="29.5" customHeight="1" x14ac:dyDescent="0.35">
      <c r="A17" s="39"/>
      <c r="B17" s="44" t="s">
        <v>297</v>
      </c>
      <c r="C17" s="4" t="s">
        <v>114</v>
      </c>
      <c r="D17" s="53" t="s">
        <v>751</v>
      </c>
      <c r="E17" s="53" t="s">
        <v>298</v>
      </c>
      <c r="F17" s="4" t="s">
        <v>114</v>
      </c>
      <c r="G17" s="4" t="s">
        <v>299</v>
      </c>
      <c r="H17" s="4" t="s">
        <v>300</v>
      </c>
      <c r="I17" s="4" t="s">
        <v>301</v>
      </c>
      <c r="J17" s="4" t="s">
        <v>302</v>
      </c>
    </row>
    <row r="18" spans="1:10" ht="29.5" customHeight="1" x14ac:dyDescent="0.35">
      <c r="A18" s="39" t="s">
        <v>118</v>
      </c>
      <c r="B18" s="44" t="s">
        <v>303</v>
      </c>
      <c r="C18" s="6" t="s">
        <v>121</v>
      </c>
      <c r="D18" s="6"/>
      <c r="E18" s="4" t="s">
        <v>304</v>
      </c>
      <c r="F18" s="4" t="s">
        <v>305</v>
      </c>
      <c r="G18" s="4" t="s">
        <v>305</v>
      </c>
      <c r="H18" s="4" t="s">
        <v>305</v>
      </c>
      <c r="I18" s="4" t="s">
        <v>305</v>
      </c>
      <c r="J18" s="4" t="s">
        <v>305</v>
      </c>
    </row>
    <row r="19" spans="1:10" ht="29.5" customHeight="1" x14ac:dyDescent="0.35">
      <c r="A19" s="39"/>
      <c r="B19" s="44" t="s">
        <v>306</v>
      </c>
      <c r="C19" s="7" t="s">
        <v>126</v>
      </c>
      <c r="D19" s="7"/>
      <c r="E19" s="41"/>
      <c r="F19" s="4" t="s">
        <v>137</v>
      </c>
      <c r="G19" s="4" t="s">
        <v>137</v>
      </c>
      <c r="H19" s="4" t="s">
        <v>137</v>
      </c>
      <c r="I19" s="4" t="s">
        <v>137</v>
      </c>
      <c r="J19" s="4" t="s">
        <v>137</v>
      </c>
    </row>
    <row r="20" spans="1:10" ht="29.5" customHeight="1" x14ac:dyDescent="0.35">
      <c r="A20" s="39"/>
      <c r="B20" s="44" t="s">
        <v>307</v>
      </c>
      <c r="C20" s="4" t="s">
        <v>130</v>
      </c>
      <c r="D20" s="4" t="s">
        <v>130</v>
      </c>
      <c r="E20" s="4" t="s">
        <v>130</v>
      </c>
      <c r="F20" s="4" t="s">
        <v>137</v>
      </c>
      <c r="G20" s="4" t="s">
        <v>137</v>
      </c>
      <c r="H20" s="4" t="s">
        <v>130</v>
      </c>
      <c r="I20" s="4" t="s">
        <v>130</v>
      </c>
      <c r="J20" s="4" t="s">
        <v>130</v>
      </c>
    </row>
    <row r="21" spans="1:10" ht="29.5" customHeight="1" x14ac:dyDescent="0.35">
      <c r="A21" s="39"/>
      <c r="B21" s="44" t="s">
        <v>308</v>
      </c>
      <c r="C21" s="4" t="s">
        <v>130</v>
      </c>
      <c r="D21" s="4" t="s">
        <v>130</v>
      </c>
      <c r="E21" s="4"/>
      <c r="F21" s="4" t="s">
        <v>130</v>
      </c>
      <c r="G21" s="4" t="s">
        <v>130</v>
      </c>
      <c r="H21" s="4" t="s">
        <v>7</v>
      </c>
      <c r="I21" s="4" t="s">
        <v>7</v>
      </c>
      <c r="J21" s="4" t="s">
        <v>7</v>
      </c>
    </row>
    <row r="22" spans="1:10" ht="29.5" customHeight="1" x14ac:dyDescent="0.35">
      <c r="A22" s="39"/>
      <c r="B22" s="44" t="s">
        <v>309</v>
      </c>
      <c r="C22" s="7" t="s">
        <v>310</v>
      </c>
      <c r="D22" s="7"/>
      <c r="E22" s="41"/>
      <c r="F22" s="4" t="s">
        <v>311</v>
      </c>
      <c r="G22" s="4" t="s">
        <v>311</v>
      </c>
      <c r="H22" s="4" t="s">
        <v>109</v>
      </c>
      <c r="I22" s="4" t="s">
        <v>311</v>
      </c>
      <c r="J22" s="4" t="s">
        <v>312</v>
      </c>
    </row>
    <row r="23" spans="1:10" ht="29.5" customHeight="1" x14ac:dyDescent="0.35">
      <c r="A23" s="39"/>
      <c r="B23" s="44" t="s">
        <v>313</v>
      </c>
      <c r="C23" s="7" t="s">
        <v>116</v>
      </c>
      <c r="D23" s="7"/>
      <c r="E23" s="41" t="s">
        <v>233</v>
      </c>
      <c r="F23" s="4" t="s">
        <v>314</v>
      </c>
      <c r="G23" s="4" t="s">
        <v>314</v>
      </c>
      <c r="H23" s="41" t="s">
        <v>233</v>
      </c>
      <c r="I23" s="4" t="s">
        <v>314</v>
      </c>
      <c r="J23" s="41" t="s">
        <v>233</v>
      </c>
    </row>
    <row r="24" spans="1:10" ht="29.5" customHeight="1" x14ac:dyDescent="0.35">
      <c r="A24" s="39"/>
      <c r="B24" s="44" t="s">
        <v>95</v>
      </c>
      <c r="C24" s="7" t="s">
        <v>315</v>
      </c>
      <c r="D24" s="7"/>
      <c r="E24" s="4" t="s">
        <v>316</v>
      </c>
      <c r="F24" s="4" t="s">
        <v>317</v>
      </c>
      <c r="G24" s="4" t="s">
        <v>315</v>
      </c>
      <c r="H24" s="4" t="s">
        <v>318</v>
      </c>
      <c r="I24" s="4" t="s">
        <v>319</v>
      </c>
      <c r="J24" s="4" t="s">
        <v>320</v>
      </c>
    </row>
    <row r="25" spans="1:10" ht="29.5" customHeight="1" x14ac:dyDescent="0.35">
      <c r="A25" s="39"/>
      <c r="B25" s="44" t="s">
        <v>321</v>
      </c>
      <c r="C25" s="7" t="s">
        <v>322</v>
      </c>
      <c r="D25" s="7"/>
      <c r="E25" s="41">
        <v>2011</v>
      </c>
      <c r="F25" s="4" t="s">
        <v>323</v>
      </c>
      <c r="G25" s="4" t="s">
        <v>324</v>
      </c>
      <c r="H25" s="4" t="s">
        <v>325</v>
      </c>
      <c r="I25" s="4" t="s">
        <v>326</v>
      </c>
      <c r="J25" s="4" t="s">
        <v>327</v>
      </c>
    </row>
    <row r="26" spans="1:10" ht="29.5" customHeight="1" x14ac:dyDescent="0.35">
      <c r="A26" s="39"/>
      <c r="B26" s="44" t="s">
        <v>328</v>
      </c>
      <c r="C26" s="7" t="s">
        <v>329</v>
      </c>
      <c r="D26" s="7"/>
      <c r="E26" s="41" t="s">
        <v>330</v>
      </c>
      <c r="F26" s="4" t="s">
        <v>331</v>
      </c>
      <c r="G26" s="4" t="s">
        <v>7</v>
      </c>
      <c r="H26" s="4" t="s">
        <v>332</v>
      </c>
      <c r="I26" s="4" t="s">
        <v>7</v>
      </c>
      <c r="J26" s="4" t="s">
        <v>333</v>
      </c>
    </row>
    <row r="27" spans="1:10" ht="29.5" customHeight="1" x14ac:dyDescent="0.35">
      <c r="A27" s="39"/>
      <c r="B27" s="44" t="s">
        <v>334</v>
      </c>
      <c r="C27" s="7" t="s">
        <v>335</v>
      </c>
      <c r="D27" s="7"/>
      <c r="E27" s="41"/>
      <c r="F27" s="4" t="s">
        <v>137</v>
      </c>
      <c r="G27" s="4" t="s">
        <v>137</v>
      </c>
      <c r="H27" s="41" t="s">
        <v>335</v>
      </c>
      <c r="I27" s="4" t="s">
        <v>137</v>
      </c>
      <c r="J27" s="41" t="s">
        <v>336</v>
      </c>
    </row>
    <row r="28" spans="1:10" ht="29.5" customHeight="1" x14ac:dyDescent="0.35">
      <c r="A28" s="39"/>
      <c r="B28" s="44" t="s">
        <v>337</v>
      </c>
      <c r="C28" s="7" t="s">
        <v>338</v>
      </c>
      <c r="D28" s="7"/>
      <c r="E28" s="41"/>
      <c r="F28" s="4" t="s">
        <v>339</v>
      </c>
      <c r="G28" s="4" t="s">
        <v>340</v>
      </c>
      <c r="H28" s="4" t="s">
        <v>340</v>
      </c>
      <c r="I28" s="4" t="s">
        <v>340</v>
      </c>
      <c r="J28" s="4" t="s">
        <v>340</v>
      </c>
    </row>
    <row r="29" spans="1:10" ht="29.5" customHeight="1" x14ac:dyDescent="0.35">
      <c r="A29" s="39"/>
      <c r="B29" s="44" t="s">
        <v>341</v>
      </c>
      <c r="C29" s="7" t="s">
        <v>342</v>
      </c>
      <c r="D29" s="7"/>
      <c r="E29" s="41"/>
      <c r="F29" s="41" t="s">
        <v>343</v>
      </c>
      <c r="G29" s="4" t="s">
        <v>137</v>
      </c>
      <c r="H29" s="4" t="s">
        <v>137</v>
      </c>
      <c r="I29" s="4" t="s">
        <v>137</v>
      </c>
      <c r="J29" s="4" t="s">
        <v>137</v>
      </c>
    </row>
    <row r="30" spans="1:10" ht="29.5" customHeight="1" x14ac:dyDescent="0.35">
      <c r="A30" s="39" t="s">
        <v>344</v>
      </c>
      <c r="B30" s="44" t="s">
        <v>345</v>
      </c>
      <c r="C30" s="7" t="s">
        <v>126</v>
      </c>
      <c r="D30" s="7"/>
      <c r="E30" s="41" t="s">
        <v>346</v>
      </c>
      <c r="F30" s="4" t="s">
        <v>347</v>
      </c>
      <c r="G30" s="4" t="s">
        <v>137</v>
      </c>
      <c r="H30" s="4" t="s">
        <v>137</v>
      </c>
      <c r="I30" s="4" t="s">
        <v>137</v>
      </c>
      <c r="J30" s="4" t="s">
        <v>137</v>
      </c>
    </row>
    <row r="31" spans="1:10" ht="29.5" customHeight="1" x14ac:dyDescent="0.35">
      <c r="A31" s="39"/>
      <c r="B31" s="44" t="s">
        <v>348</v>
      </c>
      <c r="C31" s="7"/>
      <c r="D31" s="7"/>
      <c r="E31" s="41"/>
      <c r="F31" s="4" t="s">
        <v>130</v>
      </c>
      <c r="G31" s="4" t="s">
        <v>137</v>
      </c>
      <c r="H31" s="4" t="s">
        <v>137</v>
      </c>
      <c r="I31" s="4" t="s">
        <v>137</v>
      </c>
      <c r="J31" s="4" t="s">
        <v>137</v>
      </c>
    </row>
    <row r="32" spans="1:10" ht="29.5" customHeight="1" x14ac:dyDescent="0.35">
      <c r="A32" s="39"/>
      <c r="B32" s="44" t="s">
        <v>349</v>
      </c>
      <c r="C32" s="7"/>
      <c r="D32" s="7"/>
      <c r="E32" s="41"/>
      <c r="F32" s="4" t="s">
        <v>137</v>
      </c>
      <c r="G32" s="4" t="s">
        <v>137</v>
      </c>
      <c r="H32" s="4" t="s">
        <v>137</v>
      </c>
      <c r="I32" s="4" t="s">
        <v>137</v>
      </c>
      <c r="J32" s="4" t="s">
        <v>137</v>
      </c>
    </row>
    <row r="33" spans="1:10" ht="29.5" customHeight="1" x14ac:dyDescent="0.35">
      <c r="A33" s="39"/>
      <c r="B33" s="44" t="s">
        <v>350</v>
      </c>
      <c r="C33" s="7"/>
      <c r="D33" s="7"/>
      <c r="E33" s="41"/>
      <c r="F33" s="4" t="s">
        <v>137</v>
      </c>
      <c r="G33" s="4" t="s">
        <v>137</v>
      </c>
      <c r="H33" s="4" t="s">
        <v>137</v>
      </c>
      <c r="I33" s="4" t="s">
        <v>137</v>
      </c>
      <c r="J33" s="4" t="s">
        <v>137</v>
      </c>
    </row>
    <row r="34" spans="1:10" ht="29.5" customHeight="1" x14ac:dyDescent="0.35">
      <c r="A34" s="39"/>
      <c r="B34" s="44" t="s">
        <v>351</v>
      </c>
      <c r="C34" s="7"/>
      <c r="D34" s="7"/>
      <c r="E34" s="41" t="s">
        <v>130</v>
      </c>
      <c r="F34" s="4" t="s">
        <v>130</v>
      </c>
      <c r="G34" s="4" t="s">
        <v>137</v>
      </c>
      <c r="H34" s="4" t="s">
        <v>137</v>
      </c>
      <c r="I34" s="4" t="s">
        <v>137</v>
      </c>
      <c r="J34" s="4" t="s">
        <v>137</v>
      </c>
    </row>
    <row r="35" spans="1:10" ht="29.5" customHeight="1" x14ac:dyDescent="0.35">
      <c r="A35" s="44" t="s">
        <v>150</v>
      </c>
      <c r="B35" s="44" t="s">
        <v>352</v>
      </c>
      <c r="C35" s="6" t="s">
        <v>130</v>
      </c>
      <c r="D35" s="6"/>
      <c r="E35" s="4"/>
      <c r="F35" s="4" t="s">
        <v>130</v>
      </c>
      <c r="G35" s="4" t="s">
        <v>130</v>
      </c>
      <c r="H35" s="4" t="s">
        <v>130</v>
      </c>
      <c r="I35" s="4" t="s">
        <v>130</v>
      </c>
      <c r="J35" s="4" t="s">
        <v>130</v>
      </c>
    </row>
    <row r="36" spans="1:10" ht="29.5" customHeight="1" x14ac:dyDescent="0.35">
      <c r="A36" s="39" t="s">
        <v>353</v>
      </c>
      <c r="B36" s="39" t="s">
        <v>354</v>
      </c>
      <c r="C36" s="7" t="s">
        <v>159</v>
      </c>
      <c r="D36" s="7"/>
      <c r="E36" s="56" t="s">
        <v>159</v>
      </c>
      <c r="F36" s="6" t="s">
        <v>355</v>
      </c>
      <c r="G36" s="6" t="s">
        <v>355</v>
      </c>
      <c r="H36" s="4" t="s">
        <v>356</v>
      </c>
      <c r="I36" s="4" t="s">
        <v>356</v>
      </c>
      <c r="J36" s="6" t="s">
        <v>355</v>
      </c>
    </row>
    <row r="37" spans="1:10" ht="29.5" customHeight="1" x14ac:dyDescent="0.35">
      <c r="A37" s="39"/>
      <c r="B37" s="39"/>
      <c r="C37" s="7"/>
      <c r="D37" s="7"/>
      <c r="E37" s="57"/>
      <c r="F37" s="6"/>
      <c r="G37" s="6"/>
      <c r="H37" s="4" t="s">
        <v>357</v>
      </c>
      <c r="I37" s="4" t="s">
        <v>357</v>
      </c>
      <c r="J37" s="6"/>
    </row>
    <row r="38" spans="1:10" ht="29.5" customHeight="1" x14ac:dyDescent="0.35">
      <c r="A38" s="39"/>
      <c r="B38" s="44" t="s">
        <v>358</v>
      </c>
      <c r="C38" s="7" t="s">
        <v>130</v>
      </c>
      <c r="D38" s="7"/>
      <c r="E38" s="41"/>
      <c r="F38" s="4" t="s">
        <v>137</v>
      </c>
      <c r="G38" s="4" t="s">
        <v>137</v>
      </c>
      <c r="H38" s="4" t="s">
        <v>137</v>
      </c>
      <c r="I38" s="4" t="s">
        <v>137</v>
      </c>
      <c r="J38" s="4" t="s">
        <v>137</v>
      </c>
    </row>
    <row r="39" spans="1:10" ht="29.5" customHeight="1" x14ac:dyDescent="0.35">
      <c r="A39" s="39"/>
      <c r="B39" s="44" t="s">
        <v>359</v>
      </c>
      <c r="C39" s="7" t="s">
        <v>130</v>
      </c>
      <c r="D39" s="7"/>
      <c r="E39" s="41"/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</row>
    <row r="40" spans="1:10" ht="29.5" customHeight="1" x14ac:dyDescent="0.35">
      <c r="A40" s="39"/>
      <c r="B40" s="44" t="s">
        <v>360</v>
      </c>
      <c r="C40" s="7" t="s">
        <v>130</v>
      </c>
      <c r="D40" s="7"/>
      <c r="E40" s="41"/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</row>
    <row r="48" spans="1:10" ht="29.5" customHeight="1" x14ac:dyDescent="0.35">
      <c r="A48" s="58" t="s">
        <v>2</v>
      </c>
      <c r="B48" s="58"/>
      <c r="C48" s="58" t="s">
        <v>3</v>
      </c>
      <c r="D48" s="58"/>
      <c r="E48" s="59" t="s">
        <v>4</v>
      </c>
      <c r="F48" s="58" t="s">
        <v>5</v>
      </c>
      <c r="G48" s="58"/>
      <c r="H48" s="59" t="s">
        <v>385</v>
      </c>
    </row>
    <row r="49" spans="1:8" ht="29.5" customHeight="1" x14ac:dyDescent="0.35">
      <c r="A49" s="12" t="s">
        <v>249</v>
      </c>
      <c r="B49" s="12"/>
      <c r="C49" s="15" t="s">
        <v>9</v>
      </c>
      <c r="D49" s="15" t="s">
        <v>10</v>
      </c>
      <c r="E49" s="15" t="s">
        <v>11</v>
      </c>
      <c r="F49" s="15" t="s">
        <v>12</v>
      </c>
      <c r="G49" s="15" t="s">
        <v>13</v>
      </c>
      <c r="H49" s="15" t="s">
        <v>386</v>
      </c>
    </row>
    <row r="50" spans="1:8" ht="29.5" customHeight="1" x14ac:dyDescent="0.35">
      <c r="A50" s="23" t="s">
        <v>22</v>
      </c>
      <c r="B50" s="24"/>
      <c r="C50" s="60"/>
      <c r="D50" s="60"/>
      <c r="E50" s="21"/>
      <c r="F50" s="21"/>
      <c r="G50" s="21"/>
      <c r="H50" s="21"/>
    </row>
    <row r="51" spans="1:8" ht="29.5" customHeight="1" x14ac:dyDescent="0.35">
      <c r="A51" s="23" t="s">
        <v>23</v>
      </c>
      <c r="B51" s="24"/>
      <c r="C51" s="25"/>
      <c r="D51" s="25"/>
      <c r="E51" s="25"/>
      <c r="F51" s="25"/>
      <c r="G51" s="25"/>
      <c r="H51" s="15" t="s">
        <v>387</v>
      </c>
    </row>
    <row r="52" spans="1:8" ht="29.5" customHeight="1" x14ac:dyDescent="0.35">
      <c r="A52" s="39" t="s">
        <v>24</v>
      </c>
      <c r="B52" s="44" t="s">
        <v>25</v>
      </c>
      <c r="C52" s="6" t="s">
        <v>26</v>
      </c>
      <c r="D52" s="6"/>
      <c r="E52" s="4" t="s">
        <v>27</v>
      </c>
      <c r="F52" s="4" t="s">
        <v>28</v>
      </c>
      <c r="G52" s="4" t="s">
        <v>28</v>
      </c>
      <c r="H52" s="4" t="s">
        <v>388</v>
      </c>
    </row>
    <row r="53" spans="1:8" ht="29.5" customHeight="1" x14ac:dyDescent="0.35">
      <c r="A53" s="39"/>
      <c r="B53" s="44" t="s">
        <v>35</v>
      </c>
      <c r="C53" s="6" t="s">
        <v>36</v>
      </c>
      <c r="D53" s="6"/>
      <c r="E53" s="4">
        <v>513</v>
      </c>
      <c r="F53" s="4">
        <v>561</v>
      </c>
      <c r="G53" s="4">
        <v>593</v>
      </c>
      <c r="H53" s="29">
        <v>613</v>
      </c>
    </row>
    <row r="54" spans="1:8" ht="29.5" customHeight="1" x14ac:dyDescent="0.35">
      <c r="A54" s="39"/>
      <c r="B54" s="44" t="s">
        <v>37</v>
      </c>
      <c r="C54" s="6">
        <v>2000</v>
      </c>
      <c r="D54" s="6"/>
      <c r="E54" s="4">
        <v>2020</v>
      </c>
      <c r="F54" s="4">
        <v>2274</v>
      </c>
      <c r="G54" s="4">
        <v>2274</v>
      </c>
      <c r="H54" s="29">
        <v>2039</v>
      </c>
    </row>
    <row r="55" spans="1:8" ht="29.5" customHeight="1" x14ac:dyDescent="0.35">
      <c r="A55" s="39"/>
      <c r="B55" s="44" t="s">
        <v>38</v>
      </c>
      <c r="C55" s="6">
        <v>170</v>
      </c>
      <c r="D55" s="6"/>
      <c r="E55" s="4">
        <v>180</v>
      </c>
      <c r="F55" s="4">
        <v>180</v>
      </c>
      <c r="G55" s="4">
        <v>180</v>
      </c>
      <c r="H55" s="29">
        <v>180</v>
      </c>
    </row>
    <row r="56" spans="1:8" ht="29.5" customHeight="1" x14ac:dyDescent="0.35">
      <c r="A56" s="39" t="s">
        <v>39</v>
      </c>
      <c r="B56" s="44" t="s">
        <v>270</v>
      </c>
      <c r="C56" s="4">
        <v>9.1999999999999993</v>
      </c>
      <c r="D56" s="4">
        <v>12.1</v>
      </c>
      <c r="E56" s="4">
        <v>12.1</v>
      </c>
      <c r="F56" s="4">
        <v>9.1999999999999993</v>
      </c>
      <c r="G56" s="4">
        <v>12.2</v>
      </c>
      <c r="H56" s="29">
        <v>17.7</v>
      </c>
    </row>
    <row r="57" spans="1:8" ht="29.5" customHeight="1" x14ac:dyDescent="0.35">
      <c r="A57" s="39"/>
      <c r="B57" s="44" t="s">
        <v>272</v>
      </c>
      <c r="C57" s="53" t="s">
        <v>752</v>
      </c>
      <c r="D57" s="41">
        <v>272</v>
      </c>
      <c r="E57" s="53" t="s">
        <v>753</v>
      </c>
      <c r="F57" s="4">
        <v>159</v>
      </c>
      <c r="G57" s="53" t="s">
        <v>754</v>
      </c>
      <c r="H57" s="29" t="s">
        <v>389</v>
      </c>
    </row>
    <row r="58" spans="1:8" ht="29.5" customHeight="1" x14ac:dyDescent="0.35">
      <c r="A58" s="39"/>
      <c r="B58" s="44" t="s">
        <v>274</v>
      </c>
      <c r="C58" s="53" t="s">
        <v>755</v>
      </c>
      <c r="D58" s="41">
        <v>34.5</v>
      </c>
      <c r="E58" s="41">
        <v>33</v>
      </c>
      <c r="F58" s="41">
        <v>34</v>
      </c>
      <c r="G58" s="41">
        <v>34</v>
      </c>
      <c r="H58" s="29" t="s">
        <v>390</v>
      </c>
    </row>
    <row r="59" spans="1:8" ht="29.5" customHeight="1" x14ac:dyDescent="0.35">
      <c r="A59" s="39"/>
      <c r="B59" s="44" t="s">
        <v>275</v>
      </c>
      <c r="C59" s="4">
        <v>45</v>
      </c>
      <c r="D59" s="4">
        <v>50</v>
      </c>
      <c r="E59" s="4">
        <v>50</v>
      </c>
      <c r="F59" s="4">
        <v>40</v>
      </c>
      <c r="G59" s="4">
        <v>40</v>
      </c>
      <c r="H59" s="29">
        <v>45</v>
      </c>
    </row>
    <row r="60" spans="1:8" ht="29.5" customHeight="1" x14ac:dyDescent="0.35">
      <c r="A60" s="39"/>
      <c r="B60" s="39" t="s">
        <v>276</v>
      </c>
      <c r="C60" s="6" t="s">
        <v>78</v>
      </c>
      <c r="D60" s="6"/>
      <c r="E60" s="4" t="s">
        <v>78</v>
      </c>
      <c r="F60" s="6" t="s">
        <v>78</v>
      </c>
      <c r="G60" s="6"/>
      <c r="H60" s="29" t="s">
        <v>78</v>
      </c>
    </row>
    <row r="61" spans="1:8" ht="29.5" customHeight="1" x14ac:dyDescent="0.35">
      <c r="A61" s="39"/>
      <c r="B61" s="39"/>
      <c r="C61" s="7" t="s">
        <v>82</v>
      </c>
      <c r="D61" s="7"/>
      <c r="E61" s="41" t="s">
        <v>82</v>
      </c>
      <c r="F61" s="7" t="s">
        <v>756</v>
      </c>
      <c r="G61" s="7"/>
      <c r="H61" s="29" t="s">
        <v>83</v>
      </c>
    </row>
    <row r="62" spans="1:8" ht="29.5" customHeight="1" x14ac:dyDescent="0.35">
      <c r="A62" s="39"/>
      <c r="B62" s="44" t="s">
        <v>391</v>
      </c>
      <c r="C62" s="4" t="s">
        <v>90</v>
      </c>
      <c r="D62" s="4" t="s">
        <v>91</v>
      </c>
      <c r="E62" s="4" t="s">
        <v>91</v>
      </c>
      <c r="F62" s="4" t="s">
        <v>90</v>
      </c>
      <c r="G62" s="4" t="s">
        <v>91</v>
      </c>
      <c r="H62" s="29" t="s">
        <v>392</v>
      </c>
    </row>
    <row r="63" spans="1:8" ht="29.5" customHeight="1" x14ac:dyDescent="0.35">
      <c r="A63" s="39"/>
      <c r="B63" s="44" t="s">
        <v>282</v>
      </c>
      <c r="C63" s="53" t="s">
        <v>757</v>
      </c>
      <c r="D63" s="4">
        <v>40</v>
      </c>
      <c r="E63" s="53" t="s">
        <v>758</v>
      </c>
      <c r="F63" s="53" t="s">
        <v>759</v>
      </c>
      <c r="G63" s="53" t="s">
        <v>759</v>
      </c>
      <c r="H63" s="29">
        <v>40</v>
      </c>
    </row>
    <row r="64" spans="1:8" ht="29.5" customHeight="1" x14ac:dyDescent="0.35">
      <c r="A64" s="39" t="s">
        <v>102</v>
      </c>
      <c r="B64" s="44" t="s">
        <v>286</v>
      </c>
      <c r="C64" s="4" t="s">
        <v>104</v>
      </c>
      <c r="D64" s="4" t="s">
        <v>105</v>
      </c>
      <c r="E64" s="53" t="s">
        <v>760</v>
      </c>
      <c r="F64" s="4" t="s">
        <v>107</v>
      </c>
      <c r="G64" s="53" t="s">
        <v>761</v>
      </c>
      <c r="H64" s="29" t="s">
        <v>393</v>
      </c>
    </row>
    <row r="65" spans="1:8" ht="29.5" customHeight="1" x14ac:dyDescent="0.35">
      <c r="A65" s="39"/>
      <c r="B65" s="44" t="s">
        <v>394</v>
      </c>
      <c r="C65" s="4" t="s">
        <v>112</v>
      </c>
      <c r="D65" s="4" t="s">
        <v>112</v>
      </c>
      <c r="E65" s="53" t="s">
        <v>762</v>
      </c>
      <c r="F65" s="4" t="s">
        <v>114</v>
      </c>
      <c r="G65" s="53" t="s">
        <v>763</v>
      </c>
      <c r="H65" s="29" t="s">
        <v>395</v>
      </c>
    </row>
    <row r="66" spans="1:8" ht="29.5" customHeight="1" x14ac:dyDescent="0.35">
      <c r="A66" s="39" t="s">
        <v>118</v>
      </c>
      <c r="B66" s="44" t="s">
        <v>396</v>
      </c>
      <c r="C66" s="6" t="s">
        <v>120</v>
      </c>
      <c r="D66" s="6"/>
      <c r="E66" s="4" t="s">
        <v>120</v>
      </c>
      <c r="F66" s="6" t="s">
        <v>121</v>
      </c>
      <c r="G66" s="6"/>
      <c r="H66" s="29" t="s">
        <v>120</v>
      </c>
    </row>
    <row r="67" spans="1:8" ht="29.5" customHeight="1" x14ac:dyDescent="0.35">
      <c r="A67" s="39"/>
      <c r="B67" s="44" t="s">
        <v>306</v>
      </c>
      <c r="C67" s="6" t="s">
        <v>126</v>
      </c>
      <c r="D67" s="6"/>
      <c r="E67" s="41" t="s">
        <v>126</v>
      </c>
      <c r="F67" s="7" t="s">
        <v>126</v>
      </c>
      <c r="G67" s="7"/>
      <c r="H67" s="29" t="s">
        <v>126</v>
      </c>
    </row>
    <row r="68" spans="1:8" ht="29.5" customHeight="1" x14ac:dyDescent="0.35">
      <c r="A68" s="39"/>
      <c r="B68" s="44" t="s">
        <v>397</v>
      </c>
      <c r="C68" s="6" t="s">
        <v>130</v>
      </c>
      <c r="D68" s="6"/>
      <c r="E68" s="41" t="s">
        <v>130</v>
      </c>
      <c r="F68" s="4" t="s">
        <v>130</v>
      </c>
      <c r="G68" s="4" t="s">
        <v>130</v>
      </c>
      <c r="H68" s="29" t="s">
        <v>130</v>
      </c>
    </row>
    <row r="69" spans="1:8" ht="29.5" customHeight="1" x14ac:dyDescent="0.35">
      <c r="A69" s="39"/>
      <c r="B69" s="44" t="s">
        <v>308</v>
      </c>
      <c r="C69" s="6" t="s">
        <v>130</v>
      </c>
      <c r="D69" s="6"/>
      <c r="E69" s="4" t="s">
        <v>130</v>
      </c>
      <c r="F69" s="4" t="s">
        <v>130</v>
      </c>
      <c r="G69" s="4" t="s">
        <v>130</v>
      </c>
      <c r="H69" s="29" t="s">
        <v>130</v>
      </c>
    </row>
    <row r="70" spans="1:8" ht="29.5" customHeight="1" x14ac:dyDescent="0.35">
      <c r="A70" s="39" t="s">
        <v>135</v>
      </c>
      <c r="B70" s="44" t="s">
        <v>398</v>
      </c>
      <c r="C70" s="6" t="s">
        <v>126</v>
      </c>
      <c r="D70" s="6"/>
      <c r="E70" s="7" t="s">
        <v>126</v>
      </c>
      <c r="F70" s="7" t="s">
        <v>126</v>
      </c>
      <c r="G70" s="7"/>
      <c r="H70" s="28" t="s">
        <v>126</v>
      </c>
    </row>
    <row r="71" spans="1:8" ht="29.5" customHeight="1" x14ac:dyDescent="0.35">
      <c r="A71" s="39"/>
      <c r="B71" s="44" t="s">
        <v>399</v>
      </c>
      <c r="C71" s="6"/>
      <c r="D71" s="6"/>
      <c r="E71" s="7"/>
      <c r="F71" s="7"/>
      <c r="G71" s="7"/>
      <c r="H71" s="28"/>
    </row>
    <row r="72" spans="1:8" ht="29.5" customHeight="1" x14ac:dyDescent="0.35">
      <c r="A72" s="39"/>
      <c r="B72" s="44" t="s">
        <v>400</v>
      </c>
      <c r="C72" s="6"/>
      <c r="D72" s="6"/>
      <c r="E72" s="7"/>
      <c r="F72" s="7"/>
      <c r="G72" s="7"/>
      <c r="H72" s="28"/>
    </row>
    <row r="73" spans="1:8" ht="29.5" customHeight="1" x14ac:dyDescent="0.35">
      <c r="A73" s="39"/>
      <c r="B73" s="44" t="s">
        <v>350</v>
      </c>
      <c r="C73" s="6"/>
      <c r="D73" s="6"/>
      <c r="E73" s="7"/>
      <c r="F73" s="7"/>
      <c r="G73" s="7"/>
      <c r="H73" s="28"/>
    </row>
    <row r="74" spans="1:8" ht="29.5" customHeight="1" x14ac:dyDescent="0.35">
      <c r="A74" s="39"/>
      <c r="B74" s="44" t="s">
        <v>401</v>
      </c>
      <c r="C74" s="6"/>
      <c r="D74" s="6"/>
      <c r="E74" s="7"/>
      <c r="F74" s="7"/>
      <c r="G74" s="7"/>
      <c r="H74" s="28"/>
    </row>
    <row r="75" spans="1:8" ht="29.5" customHeight="1" x14ac:dyDescent="0.35">
      <c r="A75" s="39"/>
      <c r="B75" s="44" t="s">
        <v>402</v>
      </c>
      <c r="C75" s="6" t="s">
        <v>130</v>
      </c>
      <c r="D75" s="6"/>
      <c r="E75" s="4" t="s">
        <v>130</v>
      </c>
      <c r="F75" s="61"/>
      <c r="G75" s="61"/>
      <c r="H75" s="29" t="s">
        <v>130</v>
      </c>
    </row>
    <row r="76" spans="1:8" ht="29.5" customHeight="1" x14ac:dyDescent="0.35">
      <c r="A76" s="44" t="s">
        <v>150</v>
      </c>
      <c r="B76" s="44" t="s">
        <v>352</v>
      </c>
      <c r="C76" s="6" t="s">
        <v>130</v>
      </c>
      <c r="D76" s="6"/>
      <c r="E76" s="4" t="s">
        <v>130</v>
      </c>
      <c r="F76" s="6" t="s">
        <v>130</v>
      </c>
      <c r="G76" s="6"/>
      <c r="H76" s="29" t="s">
        <v>130</v>
      </c>
    </row>
    <row r="77" spans="1:8" ht="29.5" customHeight="1" x14ac:dyDescent="0.35">
      <c r="A77" s="39" t="s">
        <v>158</v>
      </c>
      <c r="B77" s="44" t="s">
        <v>403</v>
      </c>
      <c r="C77" s="6" t="s">
        <v>130</v>
      </c>
      <c r="D77" s="6"/>
      <c r="E77" s="41" t="s">
        <v>130</v>
      </c>
      <c r="F77" s="7" t="s">
        <v>159</v>
      </c>
      <c r="G77" s="7"/>
      <c r="H77" s="29" t="s">
        <v>130</v>
      </c>
    </row>
    <row r="78" spans="1:8" ht="29.5" customHeight="1" x14ac:dyDescent="0.35">
      <c r="A78" s="39"/>
      <c r="B78" s="44" t="s">
        <v>358</v>
      </c>
      <c r="C78" s="6" t="s">
        <v>130</v>
      </c>
      <c r="D78" s="6"/>
      <c r="E78" s="41" t="s">
        <v>130</v>
      </c>
      <c r="F78" s="7" t="s">
        <v>130</v>
      </c>
      <c r="G78" s="7"/>
      <c r="H78" s="29" t="s">
        <v>130</v>
      </c>
    </row>
    <row r="79" spans="1:8" ht="29.5" customHeight="1" x14ac:dyDescent="0.35">
      <c r="A79" s="39"/>
      <c r="B79" s="44" t="s">
        <v>404</v>
      </c>
      <c r="C79" s="6" t="s">
        <v>130</v>
      </c>
      <c r="D79" s="6"/>
      <c r="E79" s="4" t="s">
        <v>130</v>
      </c>
      <c r="F79" s="61"/>
      <c r="G79" s="61"/>
      <c r="H79" s="29" t="s">
        <v>130</v>
      </c>
    </row>
    <row r="80" spans="1:8" ht="29.5" customHeight="1" x14ac:dyDescent="0.35">
      <c r="A80" s="39"/>
      <c r="B80" s="44" t="s">
        <v>405</v>
      </c>
      <c r="C80" s="6" t="s">
        <v>130</v>
      </c>
      <c r="D80" s="6"/>
      <c r="E80" s="41" t="s">
        <v>130</v>
      </c>
      <c r="F80" s="7" t="s">
        <v>130</v>
      </c>
      <c r="G80" s="7"/>
      <c r="H80" s="29" t="s">
        <v>130</v>
      </c>
    </row>
    <row r="81" spans="1:8" ht="29.5" customHeight="1" x14ac:dyDescent="0.35">
      <c r="A81" s="39"/>
      <c r="B81" s="44" t="s">
        <v>406</v>
      </c>
      <c r="C81" s="6" t="s">
        <v>130</v>
      </c>
      <c r="D81" s="6"/>
      <c r="E81" s="41" t="s">
        <v>130</v>
      </c>
      <c r="F81" s="41" t="s">
        <v>130</v>
      </c>
      <c r="G81" s="41"/>
      <c r="H81" s="29" t="s">
        <v>130</v>
      </c>
    </row>
    <row r="82" spans="1:8" ht="29.5" customHeight="1" x14ac:dyDescent="0.35">
      <c r="A82" s="39" t="s">
        <v>407</v>
      </c>
      <c r="B82" s="44" t="s">
        <v>313</v>
      </c>
      <c r="C82" s="6" t="s">
        <v>116</v>
      </c>
      <c r="D82" s="6"/>
      <c r="E82" s="41" t="s">
        <v>116</v>
      </c>
      <c r="F82" s="7" t="s">
        <v>116</v>
      </c>
      <c r="G82" s="7"/>
      <c r="H82" s="29" t="s">
        <v>116</v>
      </c>
    </row>
    <row r="83" spans="1:8" ht="29.5" customHeight="1" x14ac:dyDescent="0.35">
      <c r="A83" s="39"/>
      <c r="B83" s="44" t="s">
        <v>95</v>
      </c>
      <c r="C83" s="6" t="s">
        <v>408</v>
      </c>
      <c r="D83" s="6"/>
      <c r="E83" s="41" t="s">
        <v>408</v>
      </c>
      <c r="F83" s="6" t="s">
        <v>315</v>
      </c>
      <c r="G83" s="6"/>
      <c r="H83" s="29" t="s">
        <v>315</v>
      </c>
    </row>
    <row r="84" spans="1:8" ht="29.5" customHeight="1" x14ac:dyDescent="0.35">
      <c r="A84" s="39"/>
      <c r="B84" s="44" t="s">
        <v>151</v>
      </c>
      <c r="C84" s="6" t="s">
        <v>409</v>
      </c>
      <c r="D84" s="6"/>
      <c r="E84" s="41" t="s">
        <v>409</v>
      </c>
      <c r="F84" s="61"/>
      <c r="G84" s="61"/>
      <c r="H84" s="29" t="s">
        <v>410</v>
      </c>
    </row>
    <row r="85" spans="1:8" ht="29.5" customHeight="1" x14ac:dyDescent="0.35">
      <c r="A85" s="39"/>
      <c r="B85" s="44" t="s">
        <v>411</v>
      </c>
      <c r="C85" s="6" t="s">
        <v>412</v>
      </c>
      <c r="D85" s="6"/>
      <c r="E85" s="41" t="s">
        <v>412</v>
      </c>
      <c r="F85" s="61"/>
      <c r="G85" s="61"/>
      <c r="H85" s="29" t="s">
        <v>413</v>
      </c>
    </row>
    <row r="86" spans="1:8" ht="29.5" customHeight="1" x14ac:dyDescent="0.35">
      <c r="A86" s="39"/>
      <c r="B86" s="44" t="s">
        <v>414</v>
      </c>
      <c r="C86" s="6" t="s">
        <v>415</v>
      </c>
      <c r="D86" s="6"/>
      <c r="E86" s="41" t="s">
        <v>415</v>
      </c>
      <c r="F86" s="61"/>
      <c r="G86" s="61"/>
      <c r="H86" s="29" t="s">
        <v>415</v>
      </c>
    </row>
    <row r="87" spans="1:8" ht="29.5" customHeight="1" x14ac:dyDescent="0.35">
      <c r="A87" s="39"/>
      <c r="B87" s="44" t="s">
        <v>147</v>
      </c>
      <c r="C87" s="6" t="s">
        <v>416</v>
      </c>
      <c r="D87" s="6"/>
      <c r="E87" s="41" t="s">
        <v>416</v>
      </c>
      <c r="F87" s="7" t="s">
        <v>335</v>
      </c>
      <c r="G87" s="7"/>
      <c r="H87" s="27" t="s">
        <v>130</v>
      </c>
    </row>
    <row r="88" spans="1:8" ht="29.5" customHeight="1" x14ac:dyDescent="0.35">
      <c r="A88" s="39"/>
      <c r="B88" s="44" t="s">
        <v>337</v>
      </c>
      <c r="C88" s="6" t="s">
        <v>417</v>
      </c>
      <c r="D88" s="6"/>
      <c r="E88" s="41" t="s">
        <v>417</v>
      </c>
      <c r="F88" s="7" t="s">
        <v>338</v>
      </c>
      <c r="G88" s="7"/>
      <c r="H88" s="29" t="s">
        <v>418</v>
      </c>
    </row>
    <row r="89" spans="1:8" ht="29.5" customHeight="1" x14ac:dyDescent="0.35">
      <c r="A89" s="39"/>
      <c r="B89" s="44" t="s">
        <v>341</v>
      </c>
      <c r="C89" s="6" t="s">
        <v>139</v>
      </c>
      <c r="D89" s="6"/>
      <c r="E89" s="41" t="s">
        <v>139</v>
      </c>
      <c r="F89" s="7" t="s">
        <v>342</v>
      </c>
      <c r="G89" s="7"/>
      <c r="H89" s="29" t="s">
        <v>419</v>
      </c>
    </row>
    <row r="90" spans="1:8" ht="29.5" customHeight="1" x14ac:dyDescent="0.35">
      <c r="A90" s="39"/>
      <c r="B90" s="44" t="s">
        <v>420</v>
      </c>
      <c r="C90" s="61"/>
      <c r="D90" s="61"/>
      <c r="E90" s="41" t="s">
        <v>421</v>
      </c>
      <c r="F90" s="61"/>
      <c r="G90" s="61"/>
      <c r="H90" s="29" t="s">
        <v>422</v>
      </c>
    </row>
    <row r="91" spans="1:8" ht="29.5" customHeight="1" x14ac:dyDescent="0.35">
      <c r="A91" s="39"/>
      <c r="B91" s="44" t="s">
        <v>423</v>
      </c>
      <c r="C91" s="61"/>
      <c r="D91" s="61"/>
      <c r="E91" s="41" t="s">
        <v>424</v>
      </c>
      <c r="F91" s="61"/>
      <c r="G91" s="61"/>
      <c r="H91" s="62" t="s">
        <v>425</v>
      </c>
    </row>
    <row r="92" spans="1:8" ht="29.5" customHeight="1" x14ac:dyDescent="0.35">
      <c r="A92" s="39"/>
      <c r="B92" s="44" t="s">
        <v>426</v>
      </c>
      <c r="C92" s="61"/>
      <c r="D92" s="61"/>
      <c r="E92" s="41">
        <v>890</v>
      </c>
      <c r="F92" s="61"/>
      <c r="G92" s="61"/>
      <c r="H92" s="63"/>
    </row>
    <row r="93" spans="1:8" ht="29.5" customHeight="1" x14ac:dyDescent="0.35">
      <c r="A93" s="61"/>
      <c r="B93" s="44" t="s">
        <v>309</v>
      </c>
      <c r="C93" s="61"/>
      <c r="D93" s="61"/>
      <c r="E93" s="61"/>
      <c r="F93" s="7" t="s">
        <v>310</v>
      </c>
      <c r="G93" s="7"/>
      <c r="H93" s="29" t="s">
        <v>310</v>
      </c>
    </row>
    <row r="94" spans="1:8" ht="29.5" customHeight="1" x14ac:dyDescent="0.35">
      <c r="A94" s="61"/>
      <c r="B94" s="44" t="s">
        <v>321</v>
      </c>
      <c r="C94" s="61"/>
      <c r="D94" s="61"/>
      <c r="E94" s="61"/>
      <c r="F94" s="7" t="s">
        <v>322</v>
      </c>
      <c r="G94" s="7"/>
      <c r="H94" s="61"/>
    </row>
    <row r="95" spans="1:8" ht="29.5" customHeight="1" x14ac:dyDescent="0.35">
      <c r="A95" s="61"/>
      <c r="B95" s="44" t="s">
        <v>328</v>
      </c>
      <c r="C95" s="61"/>
      <c r="D95" s="61"/>
      <c r="E95" s="61"/>
      <c r="F95" s="7" t="s">
        <v>329</v>
      </c>
      <c r="G95" s="7"/>
      <c r="H95" s="61"/>
    </row>
    <row r="96" spans="1:8" ht="29.5" customHeight="1" x14ac:dyDescent="0.35">
      <c r="A96" s="61"/>
      <c r="B96" s="44" t="s">
        <v>427</v>
      </c>
      <c r="C96" s="61"/>
      <c r="D96" s="61"/>
      <c r="E96" s="61"/>
      <c r="F96" s="61"/>
      <c r="G96" s="61"/>
      <c r="H96" s="4">
        <v>3.2</v>
      </c>
    </row>
    <row r="97" spans="1:8" ht="29.5" customHeight="1" x14ac:dyDescent="0.35">
      <c r="A97" s="61"/>
      <c r="B97" s="44" t="s">
        <v>428</v>
      </c>
      <c r="C97" s="61"/>
      <c r="D97" s="61"/>
      <c r="E97" s="61"/>
      <c r="F97" s="61"/>
      <c r="G97" s="61"/>
      <c r="H97" s="4" t="s">
        <v>429</v>
      </c>
    </row>
    <row r="98" spans="1:8" ht="29.5" customHeight="1" x14ac:dyDescent="0.35">
      <c r="A98" s="61"/>
      <c r="B98" s="44" t="s">
        <v>430</v>
      </c>
      <c r="C98" s="61"/>
      <c r="D98" s="61"/>
      <c r="E98" s="61"/>
      <c r="F98" s="61"/>
      <c r="G98" s="61"/>
      <c r="H98" s="4" t="s">
        <v>431</v>
      </c>
    </row>
    <row r="99" spans="1:8" ht="29.5" customHeight="1" x14ac:dyDescent="0.35">
      <c r="A99" s="61"/>
      <c r="B99" s="44" t="s">
        <v>432</v>
      </c>
      <c r="C99" s="61"/>
      <c r="D99" s="61"/>
      <c r="E99" s="61"/>
      <c r="F99" s="61"/>
      <c r="G99" s="61"/>
      <c r="H99" s="4" t="s">
        <v>433</v>
      </c>
    </row>
  </sheetData>
  <mergeCells count="90">
    <mergeCell ref="F94:G94"/>
    <mergeCell ref="F95:G95"/>
    <mergeCell ref="F87:G87"/>
    <mergeCell ref="C88:D88"/>
    <mergeCell ref="F88:G88"/>
    <mergeCell ref="C89:D89"/>
    <mergeCell ref="F89:G89"/>
    <mergeCell ref="F93:G93"/>
    <mergeCell ref="C81:D81"/>
    <mergeCell ref="A82:A92"/>
    <mergeCell ref="C82:D82"/>
    <mergeCell ref="F82:G82"/>
    <mergeCell ref="C83:D83"/>
    <mergeCell ref="F83:G83"/>
    <mergeCell ref="C84:D84"/>
    <mergeCell ref="C85:D85"/>
    <mergeCell ref="C86:D86"/>
    <mergeCell ref="C87:D87"/>
    <mergeCell ref="C76:D76"/>
    <mergeCell ref="F76:G76"/>
    <mergeCell ref="A77:A81"/>
    <mergeCell ref="C77:D77"/>
    <mergeCell ref="F77:G77"/>
    <mergeCell ref="C78:D78"/>
    <mergeCell ref="F78:G78"/>
    <mergeCell ref="C79:D79"/>
    <mergeCell ref="C80:D80"/>
    <mergeCell ref="F80:G80"/>
    <mergeCell ref="C69:D69"/>
    <mergeCell ref="A70:A75"/>
    <mergeCell ref="C70:D74"/>
    <mergeCell ref="E70:E74"/>
    <mergeCell ref="F70:G74"/>
    <mergeCell ref="H70:H74"/>
    <mergeCell ref="C75:D75"/>
    <mergeCell ref="F60:G60"/>
    <mergeCell ref="C61:D61"/>
    <mergeCell ref="F61:G61"/>
    <mergeCell ref="A64:A65"/>
    <mergeCell ref="A66:A69"/>
    <mergeCell ref="C66:D66"/>
    <mergeCell ref="F66:G66"/>
    <mergeCell ref="C67:D67"/>
    <mergeCell ref="F67:G67"/>
    <mergeCell ref="C68:D68"/>
    <mergeCell ref="A52:A55"/>
    <mergeCell ref="C52:D52"/>
    <mergeCell ref="C53:D53"/>
    <mergeCell ref="C54:D54"/>
    <mergeCell ref="C55:D55"/>
    <mergeCell ref="A56:A63"/>
    <mergeCell ref="B60:B61"/>
    <mergeCell ref="C60:D60"/>
    <mergeCell ref="A48:B48"/>
    <mergeCell ref="C48:D48"/>
    <mergeCell ref="F48:G48"/>
    <mergeCell ref="A49:B49"/>
    <mergeCell ref="A50:B50"/>
    <mergeCell ref="A51:B51"/>
    <mergeCell ref="E36:E37"/>
    <mergeCell ref="F36:F37"/>
    <mergeCell ref="G36:G37"/>
    <mergeCell ref="J36:J37"/>
    <mergeCell ref="C38:D38"/>
    <mergeCell ref="C39:D39"/>
    <mergeCell ref="C29:D29"/>
    <mergeCell ref="A30:A34"/>
    <mergeCell ref="C30:D34"/>
    <mergeCell ref="C35:D35"/>
    <mergeCell ref="A36:A40"/>
    <mergeCell ref="B36:B37"/>
    <mergeCell ref="C36:D37"/>
    <mergeCell ref="C40:D40"/>
    <mergeCell ref="A18:A29"/>
    <mergeCell ref="C18:D18"/>
    <mergeCell ref="C19:D19"/>
    <mergeCell ref="C22:D22"/>
    <mergeCell ref="C23:D23"/>
    <mergeCell ref="C24:D24"/>
    <mergeCell ref="C25:D25"/>
    <mergeCell ref="C26:D26"/>
    <mergeCell ref="C27:D27"/>
    <mergeCell ref="C28:D28"/>
    <mergeCell ref="A1:B1"/>
    <mergeCell ref="A3:A6"/>
    <mergeCell ref="A7:A14"/>
    <mergeCell ref="C11:D11"/>
    <mergeCell ref="C14:D14"/>
    <mergeCell ref="A15:A17"/>
    <mergeCell ref="B15:B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FA9D-6CC7-41C7-892A-E7E8CC67C9CA}">
  <dimension ref="A1:A32"/>
  <sheetViews>
    <sheetView workbookViewId="0">
      <selection activeCell="C10" sqref="C10"/>
    </sheetView>
  </sheetViews>
  <sheetFormatPr defaultRowHeight="14.5" x14ac:dyDescent="0.35"/>
  <cols>
    <col min="1" max="1" width="22.54296875" customWidth="1"/>
  </cols>
  <sheetData>
    <row r="1" spans="1:1" x14ac:dyDescent="0.35">
      <c r="A1" s="94" t="s">
        <v>170</v>
      </c>
    </row>
    <row r="2" spans="1:1" x14ac:dyDescent="0.35">
      <c r="A2" s="97"/>
    </row>
    <row r="3" spans="1:1" x14ac:dyDescent="0.35">
      <c r="A3" s="100"/>
    </row>
    <row r="4" spans="1:1" x14ac:dyDescent="0.35">
      <c r="A4" s="91" t="s">
        <v>537</v>
      </c>
    </row>
    <row r="5" spans="1:1" x14ac:dyDescent="0.35">
      <c r="A5" s="91" t="s">
        <v>538</v>
      </c>
    </row>
    <row r="6" spans="1:1" x14ac:dyDescent="0.35">
      <c r="A6" s="91" t="s">
        <v>539</v>
      </c>
    </row>
    <row r="7" spans="1:1" x14ac:dyDescent="0.35">
      <c r="A7" s="91" t="s">
        <v>74</v>
      </c>
    </row>
    <row r="8" spans="1:1" x14ac:dyDescent="0.35">
      <c r="A8" s="91" t="s">
        <v>540</v>
      </c>
    </row>
    <row r="9" spans="1:1" x14ac:dyDescent="0.35">
      <c r="A9" s="91" t="s">
        <v>541</v>
      </c>
    </row>
    <row r="10" spans="1:1" x14ac:dyDescent="0.35">
      <c r="A10" s="91" t="s">
        <v>95</v>
      </c>
    </row>
    <row r="11" spans="1:1" x14ac:dyDescent="0.35">
      <c r="A11" s="91" t="s">
        <v>430</v>
      </c>
    </row>
    <row r="12" spans="1:1" x14ac:dyDescent="0.35">
      <c r="A12" s="91" t="s">
        <v>432</v>
      </c>
    </row>
    <row r="13" spans="1:1" x14ac:dyDescent="0.35">
      <c r="A13" s="91" t="s">
        <v>542</v>
      </c>
    </row>
    <row r="14" spans="1:1" x14ac:dyDescent="0.35">
      <c r="A14" s="91" t="s">
        <v>543</v>
      </c>
    </row>
    <row r="15" spans="1:1" x14ac:dyDescent="0.35">
      <c r="A15" s="91" t="s">
        <v>536</v>
      </c>
    </row>
    <row r="16" spans="1:1" x14ac:dyDescent="0.35">
      <c r="A16" s="106" t="s">
        <v>544</v>
      </c>
    </row>
    <row r="17" spans="1:1" x14ac:dyDescent="0.35">
      <c r="A17" s="91" t="s">
        <v>545</v>
      </c>
    </row>
    <row r="18" spans="1:1" x14ac:dyDescent="0.35">
      <c r="A18" s="91" t="s">
        <v>546</v>
      </c>
    </row>
    <row r="19" spans="1:1" x14ac:dyDescent="0.35">
      <c r="A19" s="109" t="s">
        <v>77</v>
      </c>
    </row>
    <row r="20" spans="1:1" x14ac:dyDescent="0.35">
      <c r="A20" s="109" t="s">
        <v>547</v>
      </c>
    </row>
    <row r="21" spans="1:1" x14ac:dyDescent="0.35">
      <c r="A21" s="109" t="s">
        <v>548</v>
      </c>
    </row>
    <row r="22" spans="1:1" x14ac:dyDescent="0.35">
      <c r="A22" s="109" t="s">
        <v>549</v>
      </c>
    </row>
    <row r="23" spans="1:1" x14ac:dyDescent="0.35">
      <c r="A23" s="109" t="s">
        <v>550</v>
      </c>
    </row>
    <row r="24" spans="1:1" x14ac:dyDescent="0.35">
      <c r="A24" s="109" t="s">
        <v>551</v>
      </c>
    </row>
    <row r="25" spans="1:1" x14ac:dyDescent="0.35">
      <c r="A25" s="109" t="s">
        <v>103</v>
      </c>
    </row>
    <row r="26" spans="1:1" x14ac:dyDescent="0.35">
      <c r="A26" s="109" t="s">
        <v>552</v>
      </c>
    </row>
    <row r="27" spans="1:1" x14ac:dyDescent="0.35">
      <c r="A27" s="109" t="s">
        <v>553</v>
      </c>
    </row>
    <row r="28" spans="1:1" x14ac:dyDescent="0.35">
      <c r="A28" s="109" t="s">
        <v>269</v>
      </c>
    </row>
    <row r="29" spans="1:1" x14ac:dyDescent="0.35">
      <c r="A29" s="109" t="s">
        <v>554</v>
      </c>
    </row>
    <row r="30" spans="1:1" x14ac:dyDescent="0.35">
      <c r="A30" s="4" t="s">
        <v>555</v>
      </c>
    </row>
    <row r="31" spans="1:1" ht="26" x14ac:dyDescent="0.35">
      <c r="A31" s="92" t="s">
        <v>556</v>
      </c>
    </row>
    <row r="32" spans="1:1" x14ac:dyDescent="0.35">
      <c r="A32" s="4" t="s">
        <v>557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Maxima EV</vt:lpstr>
      <vt:lpstr>Maxima ICE</vt:lpstr>
      <vt:lpstr>Modular EV</vt:lpstr>
      <vt:lpstr>RIKI ECart</vt:lpstr>
      <vt:lpstr>RIKI ERick</vt:lpstr>
      <vt:lpstr>Maxima X Wide</vt:lpstr>
      <vt:lpstr>GOGO</vt:lpstr>
      <vt:lpstr>parameters and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</dc:creator>
  <cp:lastModifiedBy>PRISHA</cp:lastModifiedBy>
  <dcterms:created xsi:type="dcterms:W3CDTF">2026-10-09T06:50:04Z</dcterms:created>
  <dcterms:modified xsi:type="dcterms:W3CDTF">2026-10-13T08:24:24Z</dcterms:modified>
</cp:coreProperties>
</file>