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lion G\Desktop\Picture for website\"/>
    </mc:Choice>
  </mc:AlternateContent>
  <xr:revisionPtr revIDLastSave="0" documentId="13_ncr:1_{26BB7752-BB5D-4CAD-8FCD-0352F11D1577}" xr6:coauthVersionLast="47" xr6:coauthVersionMax="47" xr10:uidLastSave="{00000000-0000-0000-0000-000000000000}"/>
  <bookViews>
    <workbookView xWindow="-120" yWindow="-120" windowWidth="20730" windowHeight="11160" xr2:uid="{3D32AAB6-6A39-4C0A-9E82-18377BE26557}"/>
  </bookViews>
  <sheets>
    <sheet name="Cash Flow Projection" sheetId="1" r:id="rId1"/>
  </sheets>
  <definedNames>
    <definedName name="Beg_Bal">#REF!</definedName>
    <definedName name="Cum_Int">#REF!</definedName>
    <definedName name="Data">#REF!</definedName>
    <definedName name="End_Bal">#REF!</definedName>
    <definedName name="Extra_Pay">#REF!</definedName>
    <definedName name="Full_Print">#REF!</definedName>
    <definedName name="Header_Row">ROW(#REF!)</definedName>
    <definedName name="Int">#REF!</definedName>
    <definedName name="Interest_Rate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Num_Pmt_Per_Year">#REF!</definedName>
    <definedName name="Number_of_Payments">MATCH(0.01,End_Bal,-1)+1</definedName>
    <definedName name="Pay_Date">#REF!</definedName>
    <definedName name="Pay_Num">#REF!</definedName>
    <definedName name="Payment_Date">DATE(YEAR(Loan_Start),MONTH(Loan_Start)+Payment_Number,DAY(Loan_Start))</definedName>
    <definedName name="Princ">#REF!</definedName>
    <definedName name="Print_Area_Reset">OFFSET(Full_Print,0,0,Last_Row)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Total_Interest">#REF!</definedName>
    <definedName name="Total_Pay">#REF!</definedName>
    <definedName name="Values_Entered">IF(Loan_Amount*Interest_Rate*Loan_Years*Loan_Start&gt;0,1,0)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1" l="1"/>
  <c r="M28" i="1"/>
  <c r="L28" i="1"/>
  <c r="K28" i="1"/>
  <c r="J28" i="1"/>
  <c r="I28" i="1"/>
  <c r="H28" i="1"/>
  <c r="G28" i="1"/>
  <c r="F28" i="1"/>
  <c r="E28" i="1"/>
  <c r="D28" i="1"/>
  <c r="C28" i="1"/>
  <c r="N23" i="1"/>
  <c r="N29" i="1" s="1"/>
  <c r="M23" i="1"/>
  <c r="M29" i="1" s="1"/>
  <c r="L23" i="1"/>
  <c r="L29" i="1" s="1"/>
  <c r="K23" i="1"/>
  <c r="K29" i="1" s="1"/>
  <c r="J23" i="1"/>
  <c r="J29" i="1" s="1"/>
  <c r="I23" i="1"/>
  <c r="I29" i="1" s="1"/>
  <c r="H23" i="1"/>
  <c r="H29" i="1" s="1"/>
  <c r="G23" i="1"/>
  <c r="G29" i="1" s="1"/>
  <c r="F23" i="1"/>
  <c r="F29" i="1" s="1"/>
  <c r="E23" i="1"/>
  <c r="E29" i="1" s="1"/>
  <c r="D23" i="1"/>
  <c r="D29" i="1" s="1"/>
  <c r="C23" i="1"/>
  <c r="N17" i="1"/>
  <c r="M17" i="1"/>
  <c r="L17" i="1"/>
  <c r="K17" i="1"/>
  <c r="J17" i="1"/>
  <c r="I17" i="1"/>
  <c r="H17" i="1"/>
  <c r="G17" i="1"/>
  <c r="F17" i="1"/>
  <c r="E17" i="1"/>
  <c r="D17" i="1"/>
  <c r="C17" i="1"/>
  <c r="P17" i="1" s="1"/>
  <c r="N10" i="1"/>
  <c r="M10" i="1"/>
  <c r="L10" i="1"/>
  <c r="K10" i="1"/>
  <c r="J10" i="1"/>
  <c r="I10" i="1"/>
  <c r="H10" i="1"/>
  <c r="G10" i="1"/>
  <c r="F10" i="1"/>
  <c r="E10" i="1"/>
  <c r="D10" i="1"/>
  <c r="C10" i="1"/>
  <c r="E2" i="1"/>
  <c r="D2" i="1"/>
  <c r="P10" i="1" l="1"/>
  <c r="P18" i="1" s="1"/>
  <c r="C29" i="1"/>
  <c r="P29" i="1" s="1"/>
  <c r="P23" i="1"/>
  <c r="P30" i="1" l="1"/>
  <c r="F2" i="1" l="1"/>
  <c r="G2" i="1" l="1"/>
  <c r="H2" i="1" l="1"/>
  <c r="I2" i="1" l="1"/>
  <c r="J2" i="1" l="1"/>
  <c r="K2" i="1" l="1"/>
  <c r="L2" i="1" l="1"/>
  <c r="M2" i="1" l="1"/>
  <c r="N2" i="1" l="1"/>
</calcChain>
</file>

<file path=xl/sharedStrings.xml><?xml version="1.0" encoding="utf-8"?>
<sst xmlns="http://schemas.openxmlformats.org/spreadsheetml/2006/main" count="53" uniqueCount="49">
  <si>
    <t>JAN 2023 B</t>
  </si>
  <si>
    <t>Feb 2023 B</t>
  </si>
  <si>
    <t>Mar 2023 B</t>
  </si>
  <si>
    <t>Apr 2023 B</t>
  </si>
  <si>
    <t>May 2023 B</t>
  </si>
  <si>
    <t>June 2023 B</t>
  </si>
  <si>
    <t>July 2023 B</t>
  </si>
  <si>
    <t>Aug 2023 B</t>
  </si>
  <si>
    <t>Sept 2023 B</t>
  </si>
  <si>
    <t>Oct 2023 B</t>
  </si>
  <si>
    <t>Nov 2023 B</t>
  </si>
  <si>
    <t>Dec 2023 B</t>
  </si>
  <si>
    <t>Opening Bank Balance</t>
  </si>
  <si>
    <t>Add</t>
  </si>
  <si>
    <t>Revenue</t>
  </si>
  <si>
    <t xml:space="preserve">Total 41000 Revenue 1  </t>
  </si>
  <si>
    <t xml:space="preserve">Total 42000 Revenue 2  </t>
  </si>
  <si>
    <t xml:space="preserve">Total 43000 Revenue 3  </t>
  </si>
  <si>
    <t xml:space="preserve">Total 44000 Revenue 4  </t>
  </si>
  <si>
    <t xml:space="preserve">Total 49000 Contra Revenue Accounts </t>
  </si>
  <si>
    <t>Total Revenue</t>
  </si>
  <si>
    <t>Less</t>
  </si>
  <si>
    <t>Cost of Goods Sold</t>
  </si>
  <si>
    <t xml:space="preserve">Total 51000 Direct Labor  </t>
  </si>
  <si>
    <t xml:space="preserve">Total 52000 Auto Direct  </t>
  </si>
  <si>
    <t xml:space="preserve">Total 53000 Materials   </t>
  </si>
  <si>
    <t xml:space="preserve">Total 54000 Other Direct Exp </t>
  </si>
  <si>
    <t>Total Cost of Goods Sold</t>
  </si>
  <si>
    <t>Expenses</t>
  </si>
  <si>
    <t xml:space="preserve"> Advertising and Merketing</t>
  </si>
  <si>
    <t xml:space="preserve">Total 61000 Selling Wages  </t>
  </si>
  <si>
    <t>Total 65000 Marketing / Advertising Expenses</t>
  </si>
  <si>
    <t xml:space="preserve"> Total Advertising and Merketing</t>
  </si>
  <si>
    <t xml:space="preserve"> General and Admin Wages</t>
  </si>
  <si>
    <t>Total 71000 Office and Admin Wages</t>
  </si>
  <si>
    <t xml:space="preserve">Total 72000 Management/Supervisor Wages  </t>
  </si>
  <si>
    <t>Total 73000 General and Admin Other</t>
  </si>
  <si>
    <t xml:space="preserve"> Total General and Admin Wages</t>
  </si>
  <si>
    <t>Total Expenses</t>
  </si>
  <si>
    <t>Notes Payable Payments</t>
  </si>
  <si>
    <t>Accounts Receivable (Opening)</t>
  </si>
  <si>
    <t>Sales</t>
  </si>
  <si>
    <t>Payment Received % over the revenue</t>
  </si>
  <si>
    <t>Payments Receive</t>
  </si>
  <si>
    <t>Ending Balance</t>
  </si>
  <si>
    <t>Effect in Cash flow</t>
  </si>
  <si>
    <t>Net effect in AR</t>
  </si>
  <si>
    <t>Increase to Banterra Credit Line</t>
  </si>
  <si>
    <t>Ending Bank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</si>
</sst>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3" fillId="2" borderId="1" xfId="0" applyFont="1" applyFill="1" applyBorder="1"/>
    <xf numFmtId="0" fontId="3" fillId="0" borderId="0" xfId="0" applyFont="1"/>
    <xf numFmtId="8" fontId="3" fillId="2" borderId="1" xfId="1" applyNumberFormat="1" applyFont="1" applyFill="1" applyBorder="1"/>
    <xf numFmtId="0" fontId="0" fillId="0" borderId="1" xfId="0" applyBorder="1"/>
    <xf numFmtId="43" fontId="0" fillId="0" borderId="1" xfId="1" applyFont="1" applyBorder="1"/>
    <xf numFmtId="0" fontId="3" fillId="3" borderId="1" xfId="0" applyFont="1" applyFill="1" applyBorder="1"/>
    <xf numFmtId="43" fontId="3" fillId="2" borderId="1" xfId="1" applyFont="1" applyFill="1" applyBorder="1"/>
    <xf numFmtId="49" fontId="5" fillId="0" borderId="2" xfId="3" applyNumberFormat="1" applyFont="1" applyFill="1" applyBorder="1" applyAlignment="1">
      <alignment horizontal="left" vertical="center"/>
    </xf>
    <xf numFmtId="43" fontId="0" fillId="0" borderId="0" xfId="0" applyNumberFormat="1"/>
    <xf numFmtId="0" fontId="3" fillId="4" borderId="1" xfId="0" applyFont="1" applyFill="1" applyBorder="1"/>
    <xf numFmtId="43" fontId="3" fillId="0" borderId="1" xfId="1" applyFont="1" applyBorder="1"/>
    <xf numFmtId="43" fontId="0" fillId="0" borderId="1" xfId="1" applyFont="1" applyFill="1" applyBorder="1"/>
    <xf numFmtId="4" fontId="0" fillId="0" borderId="0" xfId="0" applyNumberFormat="1"/>
    <xf numFmtId="0" fontId="2" fillId="0" borderId="1" xfId="0" applyFont="1" applyBorder="1"/>
    <xf numFmtId="9" fontId="2" fillId="0" borderId="1" xfId="2" applyFont="1" applyFill="1" applyBorder="1"/>
    <xf numFmtId="43" fontId="3" fillId="0" borderId="1" xfId="1" applyFont="1" applyFill="1" applyBorder="1"/>
    <xf numFmtId="0" fontId="3" fillId="0" borderId="1" xfId="0" applyFont="1" applyBorder="1"/>
    <xf numFmtId="0" fontId="0" fillId="2" borderId="1" xfId="0" applyFill="1" applyBorder="1"/>
    <xf numFmtId="43" fontId="0" fillId="0" borderId="0" xfId="1" applyFont="1"/>
  </cellXfs>
  <cellStyles count="4">
    <cellStyle name="Comma" xfId="1" builtinId="3"/>
    <cellStyle name="Comma 11" xfId="3" xr:uid="{75FBE775-E0D9-4247-B6DB-D8ED7D533C35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E96A-9FC7-4875-935D-AC3C69F8B1BC}">
  <dimension ref="A1:P50"/>
  <sheetViews>
    <sheetView tabSelected="1" zoomScale="70" zoomScaleNormal="70" workbookViewId="0">
      <pane ySplit="1" topLeftCell="A17" activePane="bottomLeft" state="frozen"/>
      <selection pane="bottomLeft" activeCell="C32" sqref="C32:N44"/>
    </sheetView>
  </sheetViews>
  <sheetFormatPr defaultRowHeight="15" x14ac:dyDescent="0.25"/>
  <cols>
    <col min="1" max="1" width="7.140625" bestFit="1" customWidth="1"/>
    <col min="2" max="2" width="40.28515625" bestFit="1" customWidth="1"/>
    <col min="3" max="3" width="16" bestFit="1" customWidth="1"/>
    <col min="4" max="4" width="15.7109375" bestFit="1" customWidth="1"/>
    <col min="5" max="5" width="16" bestFit="1" customWidth="1"/>
    <col min="6" max="10" width="16.7109375" bestFit="1" customWidth="1"/>
    <col min="11" max="13" width="17.7109375" bestFit="1" customWidth="1"/>
    <col min="14" max="14" width="17.28515625" bestFit="1" customWidth="1"/>
    <col min="15" max="15" width="3" customWidth="1"/>
    <col min="16" max="16" width="15.42578125" hidden="1" customWidth="1"/>
  </cols>
  <sheetData>
    <row r="1" spans="1:16" s="2" customFormat="1" x14ac:dyDescent="0.25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6" x14ac:dyDescent="0.25">
      <c r="A2" s="1"/>
      <c r="B2" s="1" t="s">
        <v>12</v>
      </c>
      <c r="C2" s="3">
        <v>85191.3</v>
      </c>
      <c r="D2" s="3">
        <f t="shared" ref="D2:N2" si="0">C44</f>
        <v>21410.49</v>
      </c>
      <c r="E2" s="3">
        <f t="shared" si="0"/>
        <v>20760.490000000002</v>
      </c>
      <c r="F2" s="3">
        <f t="shared" si="0"/>
        <v>47496.489999999991</v>
      </c>
      <c r="G2" s="3">
        <f t="shared" si="0"/>
        <v>75033.489999999991</v>
      </c>
      <c r="H2" s="3">
        <f t="shared" si="0"/>
        <v>80442.489999999991</v>
      </c>
      <c r="I2" s="3">
        <f t="shared" si="0"/>
        <v>76922.489999999991</v>
      </c>
      <c r="J2" s="3">
        <f t="shared" si="0"/>
        <v>82670.489999999991</v>
      </c>
      <c r="K2" s="3">
        <f t="shared" si="0"/>
        <v>90940.489999999991</v>
      </c>
      <c r="L2" s="3">
        <f t="shared" si="0"/>
        <v>101507.48999999999</v>
      </c>
      <c r="M2" s="3">
        <f t="shared" si="0"/>
        <v>121932.48999999999</v>
      </c>
      <c r="N2" s="3">
        <f t="shared" si="0"/>
        <v>135702.49</v>
      </c>
    </row>
    <row r="3" spans="1:16" x14ac:dyDescent="0.25">
      <c r="A3" s="4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6" ht="15.75" thickBot="1" x14ac:dyDescent="0.3">
      <c r="A4" s="6" t="s">
        <v>13</v>
      </c>
      <c r="B4" s="1" t="s">
        <v>14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6" ht="15.75" thickBot="1" x14ac:dyDescent="0.3">
      <c r="A5" s="4"/>
      <c r="B5" s="8" t="s">
        <v>15</v>
      </c>
      <c r="C5" s="5">
        <v>30500</v>
      </c>
      <c r="D5" s="5">
        <v>30400</v>
      </c>
      <c r="E5" s="5">
        <v>30200</v>
      </c>
      <c r="F5" s="5">
        <v>31600</v>
      </c>
      <c r="G5" s="5">
        <v>28100</v>
      </c>
      <c r="H5" s="5">
        <v>31400</v>
      </c>
      <c r="I5" s="5">
        <v>27600</v>
      </c>
      <c r="J5" s="5">
        <v>25500</v>
      </c>
      <c r="K5" s="5">
        <v>26400</v>
      </c>
      <c r="L5" s="5">
        <v>30900</v>
      </c>
      <c r="M5" s="5">
        <v>29600</v>
      </c>
      <c r="N5" s="5">
        <v>27100</v>
      </c>
    </row>
    <row r="6" spans="1:16" ht="15.75" thickBot="1" x14ac:dyDescent="0.3">
      <c r="A6" s="4"/>
      <c r="B6" s="8" t="s">
        <v>16</v>
      </c>
      <c r="C6" s="5">
        <v>15700</v>
      </c>
      <c r="D6" s="5">
        <v>12400</v>
      </c>
      <c r="E6" s="5">
        <v>13600</v>
      </c>
      <c r="F6" s="5">
        <v>17000</v>
      </c>
      <c r="G6" s="5">
        <v>12200</v>
      </c>
      <c r="H6" s="5">
        <v>12700</v>
      </c>
      <c r="I6" s="5">
        <v>10800</v>
      </c>
      <c r="J6" s="5">
        <v>14200</v>
      </c>
      <c r="K6" s="5">
        <v>15200</v>
      </c>
      <c r="L6" s="5">
        <v>16000</v>
      </c>
      <c r="M6" s="5">
        <v>15900</v>
      </c>
      <c r="N6" s="5">
        <v>15000</v>
      </c>
    </row>
    <row r="7" spans="1:16" ht="15.75" thickBot="1" x14ac:dyDescent="0.3">
      <c r="A7" s="4"/>
      <c r="B7" s="8" t="s">
        <v>17</v>
      </c>
      <c r="C7" s="5">
        <v>11300</v>
      </c>
      <c r="D7" s="5">
        <v>14700</v>
      </c>
      <c r="E7" s="5">
        <v>14400</v>
      </c>
      <c r="F7" s="5">
        <v>12800</v>
      </c>
      <c r="G7" s="5">
        <v>11600</v>
      </c>
      <c r="H7" s="5">
        <v>12700</v>
      </c>
      <c r="I7" s="5">
        <v>14600</v>
      </c>
      <c r="J7" s="5">
        <v>8700</v>
      </c>
      <c r="K7" s="5">
        <v>14600</v>
      </c>
      <c r="L7" s="5">
        <v>15800</v>
      </c>
      <c r="M7" s="5">
        <v>16200</v>
      </c>
      <c r="N7" s="5">
        <v>15100</v>
      </c>
    </row>
    <row r="8" spans="1:16" ht="15.75" thickBot="1" x14ac:dyDescent="0.3">
      <c r="A8" s="4"/>
      <c r="B8" s="8" t="s">
        <v>18</v>
      </c>
      <c r="C8" s="5">
        <v>52300</v>
      </c>
      <c r="D8" s="5">
        <v>51900</v>
      </c>
      <c r="E8" s="5">
        <v>50100</v>
      </c>
      <c r="F8" s="5">
        <v>49100</v>
      </c>
      <c r="G8" s="5">
        <v>53300</v>
      </c>
      <c r="H8" s="5">
        <v>45800</v>
      </c>
      <c r="I8" s="5">
        <v>45600</v>
      </c>
      <c r="J8" s="5">
        <v>48600</v>
      </c>
      <c r="K8" s="5">
        <v>46300</v>
      </c>
      <c r="L8" s="5">
        <v>46500</v>
      </c>
      <c r="M8" s="5">
        <v>53500</v>
      </c>
      <c r="N8" s="5">
        <v>50000</v>
      </c>
    </row>
    <row r="9" spans="1:16" ht="15.75" thickBot="1" x14ac:dyDescent="0.3">
      <c r="A9" s="4"/>
      <c r="B9" s="8" t="s">
        <v>19</v>
      </c>
      <c r="C9" s="5">
        <v>12700</v>
      </c>
      <c r="D9" s="5">
        <v>13800</v>
      </c>
      <c r="E9" s="5">
        <v>14100</v>
      </c>
      <c r="F9" s="5">
        <v>17100</v>
      </c>
      <c r="G9" s="5">
        <v>15900</v>
      </c>
      <c r="H9" s="5">
        <v>15300</v>
      </c>
      <c r="I9" s="5">
        <v>18200</v>
      </c>
      <c r="J9" s="5">
        <v>19500</v>
      </c>
      <c r="K9" s="5">
        <v>11800</v>
      </c>
      <c r="L9" s="5">
        <v>17300</v>
      </c>
      <c r="M9" s="5">
        <v>17800</v>
      </c>
      <c r="N9" s="5">
        <v>13600</v>
      </c>
    </row>
    <row r="10" spans="1:16" x14ac:dyDescent="0.25">
      <c r="A10" s="6" t="s">
        <v>13</v>
      </c>
      <c r="B10" s="1" t="s">
        <v>20</v>
      </c>
      <c r="C10" s="7">
        <f t="shared" ref="C10:N10" si="1">SUM(C5:C9)</f>
        <v>122500</v>
      </c>
      <c r="D10" s="7">
        <f t="shared" si="1"/>
        <v>123200</v>
      </c>
      <c r="E10" s="7">
        <f t="shared" si="1"/>
        <v>122400</v>
      </c>
      <c r="F10" s="7">
        <f t="shared" si="1"/>
        <v>127600</v>
      </c>
      <c r="G10" s="7">
        <f t="shared" si="1"/>
        <v>121100</v>
      </c>
      <c r="H10" s="7">
        <f t="shared" si="1"/>
        <v>117900</v>
      </c>
      <c r="I10" s="7">
        <f t="shared" si="1"/>
        <v>116800</v>
      </c>
      <c r="J10" s="7">
        <f t="shared" si="1"/>
        <v>116500</v>
      </c>
      <c r="K10" s="7">
        <f t="shared" si="1"/>
        <v>114300</v>
      </c>
      <c r="L10" s="7">
        <f t="shared" si="1"/>
        <v>126500</v>
      </c>
      <c r="M10" s="7">
        <f t="shared" si="1"/>
        <v>133000</v>
      </c>
      <c r="N10" s="7">
        <f t="shared" si="1"/>
        <v>120800</v>
      </c>
      <c r="O10" s="9"/>
      <c r="P10" s="9">
        <f>SUM(C10:O10)</f>
        <v>1462600</v>
      </c>
    </row>
    <row r="11" spans="1:16" x14ac:dyDescent="0.25">
      <c r="A11" s="4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6" ht="15.75" thickBot="1" x14ac:dyDescent="0.3">
      <c r="A12" s="10" t="s">
        <v>21</v>
      </c>
      <c r="B12" s="1" t="s">
        <v>22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6" ht="15.75" thickBot="1" x14ac:dyDescent="0.3">
      <c r="A13" s="4"/>
      <c r="B13" s="8" t="s">
        <v>23</v>
      </c>
      <c r="C13" s="5">
        <v>17500</v>
      </c>
      <c r="D13" s="5">
        <v>14200</v>
      </c>
      <c r="E13" s="5">
        <v>15600</v>
      </c>
      <c r="F13" s="5">
        <v>14600</v>
      </c>
      <c r="G13" s="5">
        <v>17700</v>
      </c>
      <c r="H13" s="5">
        <v>27400</v>
      </c>
      <c r="I13" s="5">
        <v>18200</v>
      </c>
      <c r="J13" s="5">
        <v>15400</v>
      </c>
      <c r="K13" s="5">
        <v>16000</v>
      </c>
      <c r="L13" s="5">
        <v>15600</v>
      </c>
      <c r="M13" s="5">
        <v>17300</v>
      </c>
      <c r="N13" s="5">
        <v>55000</v>
      </c>
    </row>
    <row r="14" spans="1:16" ht="15.75" thickBot="1" x14ac:dyDescent="0.3">
      <c r="A14" s="4"/>
      <c r="B14" s="8" t="s">
        <v>24</v>
      </c>
      <c r="C14" s="5">
        <v>7500</v>
      </c>
      <c r="D14" s="5">
        <v>7500</v>
      </c>
      <c r="E14" s="5">
        <v>7200</v>
      </c>
      <c r="F14" s="5">
        <v>7400</v>
      </c>
      <c r="G14" s="5">
        <v>7600</v>
      </c>
      <c r="H14" s="5">
        <v>7200</v>
      </c>
      <c r="I14" s="5">
        <v>7300</v>
      </c>
      <c r="J14" s="5">
        <v>7700</v>
      </c>
      <c r="K14" s="5">
        <v>7100</v>
      </c>
      <c r="L14" s="5">
        <v>7100</v>
      </c>
      <c r="M14" s="5">
        <v>7500</v>
      </c>
      <c r="N14" s="5">
        <v>7400</v>
      </c>
    </row>
    <row r="15" spans="1:16" ht="15.75" thickBot="1" x14ac:dyDescent="0.3">
      <c r="A15" s="4"/>
      <c r="B15" s="8" t="s">
        <v>25</v>
      </c>
      <c r="C15" s="5">
        <v>12100</v>
      </c>
      <c r="D15" s="5">
        <v>10700</v>
      </c>
      <c r="E15" s="5">
        <v>10300</v>
      </c>
      <c r="F15" s="5">
        <v>12100</v>
      </c>
      <c r="G15" s="5">
        <v>9300</v>
      </c>
      <c r="H15" s="5">
        <v>11700</v>
      </c>
      <c r="I15" s="5">
        <v>12300</v>
      </c>
      <c r="J15" s="5">
        <v>11600</v>
      </c>
      <c r="K15" s="5">
        <v>12400</v>
      </c>
      <c r="L15" s="5">
        <v>11200</v>
      </c>
      <c r="M15" s="5">
        <v>11300</v>
      </c>
      <c r="N15" s="5">
        <v>11400</v>
      </c>
    </row>
    <row r="16" spans="1:16" ht="15.75" thickBot="1" x14ac:dyDescent="0.3">
      <c r="A16" s="4"/>
      <c r="B16" s="8" t="s">
        <v>26</v>
      </c>
      <c r="C16" s="5">
        <v>4000</v>
      </c>
      <c r="D16" s="5">
        <v>4400</v>
      </c>
      <c r="E16" s="5">
        <v>4500</v>
      </c>
      <c r="F16" s="5">
        <v>4200</v>
      </c>
      <c r="G16" s="5">
        <v>4500</v>
      </c>
      <c r="H16" s="5">
        <v>4200</v>
      </c>
      <c r="I16" s="5">
        <v>4200</v>
      </c>
      <c r="J16" s="5">
        <v>4400</v>
      </c>
      <c r="K16" s="5">
        <v>4500</v>
      </c>
      <c r="L16" s="5">
        <v>4400</v>
      </c>
      <c r="M16" s="5">
        <v>4600</v>
      </c>
      <c r="N16" s="5">
        <v>4400</v>
      </c>
    </row>
    <row r="17" spans="1:16" x14ac:dyDescent="0.25">
      <c r="A17" s="10" t="s">
        <v>21</v>
      </c>
      <c r="B17" s="1" t="s">
        <v>27</v>
      </c>
      <c r="C17" s="7">
        <f>SUM(C13:C16)</f>
        <v>41100</v>
      </c>
      <c r="D17" s="7">
        <f t="shared" ref="D17:N17" si="2">SUM(D13:D16)</f>
        <v>36800</v>
      </c>
      <c r="E17" s="7">
        <f t="shared" si="2"/>
        <v>37600</v>
      </c>
      <c r="F17" s="7">
        <f t="shared" si="2"/>
        <v>38300</v>
      </c>
      <c r="G17" s="7">
        <f t="shared" si="2"/>
        <v>39100</v>
      </c>
      <c r="H17" s="7">
        <f t="shared" si="2"/>
        <v>50500</v>
      </c>
      <c r="I17" s="7">
        <f t="shared" si="2"/>
        <v>42000</v>
      </c>
      <c r="J17" s="7">
        <f t="shared" si="2"/>
        <v>39100</v>
      </c>
      <c r="K17" s="7">
        <f t="shared" si="2"/>
        <v>40000</v>
      </c>
      <c r="L17" s="7">
        <f t="shared" si="2"/>
        <v>38300</v>
      </c>
      <c r="M17" s="7">
        <f t="shared" si="2"/>
        <v>40700</v>
      </c>
      <c r="N17" s="7">
        <f t="shared" si="2"/>
        <v>78200</v>
      </c>
      <c r="O17" s="9"/>
      <c r="P17" s="9">
        <f>SUM(C17:O17)</f>
        <v>521700</v>
      </c>
    </row>
    <row r="18" spans="1:16" x14ac:dyDescent="0.25">
      <c r="A18" s="4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P18" s="9">
        <f>P10-P17</f>
        <v>940900</v>
      </c>
    </row>
    <row r="19" spans="1:16" x14ac:dyDescent="0.25">
      <c r="A19" s="10" t="s">
        <v>21</v>
      </c>
      <c r="B19" s="1" t="s">
        <v>28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6" ht="15.75" thickBot="1" x14ac:dyDescent="0.3">
      <c r="A20" s="1"/>
      <c r="B20" s="1" t="s">
        <v>29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6" ht="15.75" thickBot="1" x14ac:dyDescent="0.3">
      <c r="A21" s="4"/>
      <c r="B21" s="8" t="s">
        <v>30</v>
      </c>
      <c r="C21" s="5">
        <v>6400</v>
      </c>
      <c r="D21" s="5">
        <v>5800</v>
      </c>
      <c r="E21" s="5">
        <v>5900</v>
      </c>
      <c r="F21" s="5">
        <v>5800</v>
      </c>
      <c r="G21" s="5">
        <v>5600</v>
      </c>
      <c r="H21" s="5">
        <v>6200</v>
      </c>
      <c r="I21" s="5">
        <v>6100</v>
      </c>
      <c r="J21" s="5">
        <v>6200</v>
      </c>
      <c r="K21" s="5">
        <v>5800</v>
      </c>
      <c r="L21" s="5">
        <v>6100</v>
      </c>
      <c r="M21" s="5">
        <v>6000</v>
      </c>
      <c r="N21" s="5">
        <v>6000</v>
      </c>
    </row>
    <row r="22" spans="1:16" ht="15.75" thickBot="1" x14ac:dyDescent="0.3">
      <c r="A22" s="4"/>
      <c r="B22" s="8" t="s">
        <v>31</v>
      </c>
      <c r="C22" s="5">
        <v>8200</v>
      </c>
      <c r="D22" s="5">
        <v>8200</v>
      </c>
      <c r="E22" s="5">
        <v>8300</v>
      </c>
      <c r="F22" s="5">
        <v>9000</v>
      </c>
      <c r="G22" s="5">
        <v>8600</v>
      </c>
      <c r="H22" s="5">
        <v>8900</v>
      </c>
      <c r="I22" s="5">
        <v>8100</v>
      </c>
      <c r="J22" s="5">
        <v>8800</v>
      </c>
      <c r="K22" s="5">
        <v>8000</v>
      </c>
      <c r="L22" s="5">
        <v>8600</v>
      </c>
      <c r="M22" s="5">
        <v>8100</v>
      </c>
      <c r="N22" s="5">
        <v>8600</v>
      </c>
    </row>
    <row r="23" spans="1:16" x14ac:dyDescent="0.25">
      <c r="A23" s="1"/>
      <c r="B23" s="1" t="s">
        <v>32</v>
      </c>
      <c r="C23" s="7">
        <f>SUM(C21:C22)</f>
        <v>14600</v>
      </c>
      <c r="D23" s="7">
        <f t="shared" ref="D23:N23" si="3">SUM(D21:D22)</f>
        <v>14000</v>
      </c>
      <c r="E23" s="7">
        <f t="shared" si="3"/>
        <v>14200</v>
      </c>
      <c r="F23" s="7">
        <f t="shared" si="3"/>
        <v>14800</v>
      </c>
      <c r="G23" s="7">
        <f t="shared" si="3"/>
        <v>14200</v>
      </c>
      <c r="H23" s="7">
        <f t="shared" si="3"/>
        <v>15100</v>
      </c>
      <c r="I23" s="7">
        <f t="shared" si="3"/>
        <v>14200</v>
      </c>
      <c r="J23" s="7">
        <f t="shared" si="3"/>
        <v>15000</v>
      </c>
      <c r="K23" s="7">
        <f t="shared" si="3"/>
        <v>13800</v>
      </c>
      <c r="L23" s="7">
        <f t="shared" si="3"/>
        <v>14700</v>
      </c>
      <c r="M23" s="7">
        <f t="shared" si="3"/>
        <v>14100</v>
      </c>
      <c r="N23" s="7">
        <f t="shared" si="3"/>
        <v>14600</v>
      </c>
      <c r="O23" s="9"/>
      <c r="P23" s="9">
        <f>SUM(C23:O23)</f>
        <v>173300</v>
      </c>
    </row>
    <row r="24" spans="1:16" ht="15.75" thickBot="1" x14ac:dyDescent="0.3">
      <c r="A24" s="1"/>
      <c r="B24" s="1" t="s">
        <v>33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6" ht="15.75" thickBot="1" x14ac:dyDescent="0.3">
      <c r="A25" s="4"/>
      <c r="B25" s="8" t="s">
        <v>34</v>
      </c>
      <c r="C25" s="5">
        <v>26100</v>
      </c>
      <c r="D25" s="5">
        <v>25300</v>
      </c>
      <c r="E25" s="5">
        <v>25500</v>
      </c>
      <c r="F25" s="5">
        <v>26300</v>
      </c>
      <c r="G25" s="5">
        <v>25600</v>
      </c>
      <c r="H25" s="5">
        <v>26600</v>
      </c>
      <c r="I25" s="5">
        <v>25700</v>
      </c>
      <c r="J25" s="5">
        <v>26300</v>
      </c>
      <c r="K25" s="5">
        <v>25200</v>
      </c>
      <c r="L25" s="5">
        <v>26300</v>
      </c>
      <c r="M25" s="5">
        <v>25600</v>
      </c>
      <c r="N25" s="5">
        <v>26000</v>
      </c>
    </row>
    <row r="26" spans="1:16" ht="15.75" thickBot="1" x14ac:dyDescent="0.3">
      <c r="A26" s="4"/>
      <c r="B26" s="8" t="s">
        <v>35</v>
      </c>
      <c r="C26" s="5">
        <v>11700</v>
      </c>
      <c r="D26" s="5">
        <v>11600</v>
      </c>
      <c r="E26" s="5">
        <v>11800</v>
      </c>
      <c r="F26" s="5">
        <v>11500</v>
      </c>
      <c r="G26" s="5">
        <v>11200</v>
      </c>
      <c r="H26" s="5">
        <v>11600</v>
      </c>
      <c r="I26" s="5">
        <v>11500</v>
      </c>
      <c r="J26" s="5">
        <v>11600</v>
      </c>
      <c r="K26" s="5">
        <v>11300</v>
      </c>
      <c r="L26" s="5">
        <v>12000</v>
      </c>
      <c r="M26" s="5">
        <v>11600</v>
      </c>
      <c r="N26" s="5">
        <v>11600</v>
      </c>
    </row>
    <row r="27" spans="1:16" ht="15.75" thickBot="1" x14ac:dyDescent="0.3">
      <c r="A27" s="4"/>
      <c r="B27" s="8" t="s">
        <v>36</v>
      </c>
      <c r="C27" s="5">
        <v>8400</v>
      </c>
      <c r="D27" s="5">
        <v>8700</v>
      </c>
      <c r="E27" s="5">
        <v>8700</v>
      </c>
      <c r="F27" s="5">
        <v>8800</v>
      </c>
      <c r="G27" s="5">
        <v>9200</v>
      </c>
      <c r="H27" s="5">
        <v>8500</v>
      </c>
      <c r="I27" s="5">
        <v>9600</v>
      </c>
      <c r="J27" s="5">
        <v>9200</v>
      </c>
      <c r="K27" s="5">
        <v>8600</v>
      </c>
      <c r="L27" s="5">
        <v>8400</v>
      </c>
      <c r="M27" s="5">
        <v>8600</v>
      </c>
      <c r="N27" s="5">
        <v>68700</v>
      </c>
    </row>
    <row r="28" spans="1:16" x14ac:dyDescent="0.25">
      <c r="A28" s="1"/>
      <c r="B28" s="1" t="s">
        <v>37</v>
      </c>
      <c r="C28" s="7">
        <f>SUM(C25:C27)</f>
        <v>46200</v>
      </c>
      <c r="D28" s="7">
        <f t="shared" ref="D28:N28" si="4">SUM(D25:D27)</f>
        <v>45600</v>
      </c>
      <c r="E28" s="7">
        <f t="shared" si="4"/>
        <v>46000</v>
      </c>
      <c r="F28" s="7">
        <f t="shared" si="4"/>
        <v>46600</v>
      </c>
      <c r="G28" s="7">
        <f t="shared" si="4"/>
        <v>46000</v>
      </c>
      <c r="H28" s="7">
        <f t="shared" si="4"/>
        <v>46700</v>
      </c>
      <c r="I28" s="7">
        <f t="shared" si="4"/>
        <v>46800</v>
      </c>
      <c r="J28" s="7">
        <f t="shared" si="4"/>
        <v>47100</v>
      </c>
      <c r="K28" s="7">
        <f t="shared" si="4"/>
        <v>45100</v>
      </c>
      <c r="L28" s="7">
        <f t="shared" si="4"/>
        <v>46700</v>
      </c>
      <c r="M28" s="7">
        <f t="shared" si="4"/>
        <v>45800</v>
      </c>
      <c r="N28" s="7">
        <f t="shared" si="4"/>
        <v>106300</v>
      </c>
    </row>
    <row r="29" spans="1:16" x14ac:dyDescent="0.25">
      <c r="A29" s="10" t="s">
        <v>21</v>
      </c>
      <c r="B29" s="1" t="s">
        <v>38</v>
      </c>
      <c r="C29" s="7">
        <f>C23+C28</f>
        <v>60800</v>
      </c>
      <c r="D29" s="7">
        <f t="shared" ref="D29:N29" si="5">D23+D28</f>
        <v>59600</v>
      </c>
      <c r="E29" s="7">
        <f t="shared" si="5"/>
        <v>60200</v>
      </c>
      <c r="F29" s="7">
        <f t="shared" si="5"/>
        <v>61400</v>
      </c>
      <c r="G29" s="7">
        <f t="shared" si="5"/>
        <v>60200</v>
      </c>
      <c r="H29" s="7">
        <f t="shared" si="5"/>
        <v>61800</v>
      </c>
      <c r="I29" s="7">
        <f t="shared" si="5"/>
        <v>61000</v>
      </c>
      <c r="J29" s="7">
        <f t="shared" si="5"/>
        <v>62100</v>
      </c>
      <c r="K29" s="7">
        <f t="shared" si="5"/>
        <v>58900</v>
      </c>
      <c r="L29" s="7">
        <f t="shared" si="5"/>
        <v>61400</v>
      </c>
      <c r="M29" s="7">
        <f t="shared" si="5"/>
        <v>59900</v>
      </c>
      <c r="N29" s="7">
        <f t="shared" si="5"/>
        <v>120900</v>
      </c>
      <c r="O29" s="9"/>
      <c r="P29" s="9">
        <f>SUM(C29:O29)</f>
        <v>788200</v>
      </c>
    </row>
    <row r="30" spans="1:16" x14ac:dyDescent="0.25">
      <c r="A30" s="4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P30" s="9">
        <f>P18-P29</f>
        <v>152700</v>
      </c>
    </row>
    <row r="31" spans="1:16" x14ac:dyDescent="0.25">
      <c r="A31" s="11"/>
      <c r="B31" s="11" t="s">
        <v>39</v>
      </c>
      <c r="C31" s="11">
        <v>2450</v>
      </c>
      <c r="D31" s="11">
        <v>2605</v>
      </c>
      <c r="E31" s="11">
        <v>2760</v>
      </c>
      <c r="F31" s="11">
        <v>2915</v>
      </c>
      <c r="G31" s="11">
        <v>3070</v>
      </c>
      <c r="H31" s="11">
        <v>3225</v>
      </c>
      <c r="I31" s="11">
        <v>3380</v>
      </c>
      <c r="J31" s="11">
        <v>3535</v>
      </c>
      <c r="K31" s="11">
        <v>3690</v>
      </c>
      <c r="L31" s="11">
        <v>3845</v>
      </c>
      <c r="M31" s="11">
        <v>4000</v>
      </c>
      <c r="N31" s="11">
        <v>4155</v>
      </c>
    </row>
    <row r="32" spans="1:16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6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6" x14ac:dyDescent="0.25">
      <c r="A34" s="7"/>
      <c r="B34" s="1" t="s">
        <v>40</v>
      </c>
      <c r="C34" s="7">
        <v>32677</v>
      </c>
      <c r="D34" s="7">
        <v>38802</v>
      </c>
      <c r="E34" s="7">
        <v>43114</v>
      </c>
      <c r="F34" s="7">
        <v>38218</v>
      </c>
      <c r="G34" s="7">
        <v>35666</v>
      </c>
      <c r="H34" s="7">
        <v>48987</v>
      </c>
      <c r="I34" s="7">
        <v>54882</v>
      </c>
      <c r="J34" s="7">
        <v>59554</v>
      </c>
      <c r="K34" s="7">
        <v>63049</v>
      </c>
      <c r="L34" s="7">
        <v>64192</v>
      </c>
      <c r="M34" s="7">
        <v>66722</v>
      </c>
      <c r="N34" s="7">
        <v>81352</v>
      </c>
    </row>
    <row r="35" spans="1:16" x14ac:dyDescent="0.25">
      <c r="A35" s="11"/>
      <c r="B35" s="4" t="s">
        <v>41</v>
      </c>
      <c r="C35" s="12">
        <v>122500</v>
      </c>
      <c r="D35" s="12">
        <v>123200</v>
      </c>
      <c r="E35" s="12">
        <v>122400</v>
      </c>
      <c r="F35" s="12">
        <v>127600</v>
      </c>
      <c r="G35" s="12">
        <v>121100</v>
      </c>
      <c r="H35" s="12">
        <v>117900</v>
      </c>
      <c r="I35" s="12">
        <v>116800</v>
      </c>
      <c r="J35" s="12">
        <v>116500</v>
      </c>
      <c r="K35" s="12">
        <v>114300</v>
      </c>
      <c r="L35" s="12">
        <v>126500</v>
      </c>
      <c r="M35" s="12">
        <v>133000</v>
      </c>
      <c r="N35" s="12">
        <v>120800</v>
      </c>
      <c r="P35" s="13"/>
    </row>
    <row r="36" spans="1:16" ht="18.75" customHeight="1" x14ac:dyDescent="0.25">
      <c r="A36" s="11"/>
      <c r="B36" s="14" t="s">
        <v>42</v>
      </c>
      <c r="C36" s="15">
        <v>0.95</v>
      </c>
      <c r="D36" s="15">
        <v>0.96499999999999997</v>
      </c>
      <c r="E36" s="15">
        <v>1.04</v>
      </c>
      <c r="F36" s="15">
        <v>1.02</v>
      </c>
      <c r="G36" s="15">
        <v>0.89</v>
      </c>
      <c r="H36" s="15">
        <v>0.95</v>
      </c>
      <c r="I36" s="15">
        <v>0.96</v>
      </c>
      <c r="J36" s="15">
        <v>0.97</v>
      </c>
      <c r="K36" s="15">
        <v>0.99</v>
      </c>
      <c r="L36" s="15">
        <v>0.98</v>
      </c>
      <c r="M36" s="15">
        <v>0.89</v>
      </c>
      <c r="N36" s="15">
        <v>0.86</v>
      </c>
      <c r="P36" s="13"/>
    </row>
    <row r="37" spans="1:16" x14ac:dyDescent="0.25">
      <c r="A37" s="11"/>
      <c r="B37" s="4" t="s">
        <v>43</v>
      </c>
      <c r="C37" s="12">
        <v>116375</v>
      </c>
      <c r="D37" s="12">
        <v>118888</v>
      </c>
      <c r="E37" s="12">
        <v>127296</v>
      </c>
      <c r="F37" s="12">
        <v>130152</v>
      </c>
      <c r="G37" s="12">
        <v>107779</v>
      </c>
      <c r="H37" s="12">
        <v>112005</v>
      </c>
      <c r="I37" s="12">
        <v>112128</v>
      </c>
      <c r="J37" s="12">
        <v>113005</v>
      </c>
      <c r="K37" s="12">
        <v>113157</v>
      </c>
      <c r="L37" s="12">
        <v>123970</v>
      </c>
      <c r="M37" s="12">
        <v>118370</v>
      </c>
      <c r="N37" s="12">
        <v>103888</v>
      </c>
    </row>
    <row r="38" spans="1:16" x14ac:dyDescent="0.25">
      <c r="A38" s="7"/>
      <c r="B38" s="1" t="s">
        <v>44</v>
      </c>
      <c r="C38" s="7">
        <v>38802</v>
      </c>
      <c r="D38" s="7">
        <v>43114</v>
      </c>
      <c r="E38" s="7">
        <v>38218</v>
      </c>
      <c r="F38" s="7">
        <v>35666</v>
      </c>
      <c r="G38" s="7">
        <v>48987</v>
      </c>
      <c r="H38" s="7">
        <v>54882</v>
      </c>
      <c r="I38" s="7">
        <v>59554</v>
      </c>
      <c r="J38" s="7">
        <v>63049</v>
      </c>
      <c r="K38" s="7">
        <v>64192</v>
      </c>
      <c r="L38" s="7">
        <v>66722</v>
      </c>
      <c r="M38" s="7">
        <v>81352</v>
      </c>
      <c r="N38" s="7">
        <v>98264</v>
      </c>
    </row>
    <row r="39" spans="1:16" x14ac:dyDescent="0.25">
      <c r="A39" s="7"/>
      <c r="B39" s="1" t="s">
        <v>45</v>
      </c>
      <c r="C39" s="7">
        <v>-6125</v>
      </c>
      <c r="D39" s="7">
        <v>-4312</v>
      </c>
      <c r="E39" s="7">
        <v>4896</v>
      </c>
      <c r="F39" s="7">
        <v>2552</v>
      </c>
      <c r="G39" s="7">
        <v>-13321</v>
      </c>
      <c r="H39" s="7">
        <v>-5895</v>
      </c>
      <c r="I39" s="7">
        <v>-4672</v>
      </c>
      <c r="J39" s="7">
        <v>-3495</v>
      </c>
      <c r="K39" s="7">
        <v>-1143</v>
      </c>
      <c r="L39" s="7">
        <v>-2530</v>
      </c>
      <c r="M39" s="7">
        <v>-14630</v>
      </c>
      <c r="N39" s="7">
        <v>-16912</v>
      </c>
    </row>
    <row r="40" spans="1:16" x14ac:dyDescent="0.25">
      <c r="A40" s="16"/>
      <c r="B40" s="17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spans="1:16" x14ac:dyDescent="0.25">
      <c r="A41" s="11"/>
      <c r="B41" s="11" t="s">
        <v>46</v>
      </c>
      <c r="C41" s="11">
        <v>-6125</v>
      </c>
      <c r="D41" s="11">
        <v>-4312</v>
      </c>
      <c r="E41" s="11">
        <v>4896</v>
      </c>
      <c r="F41" s="11">
        <v>2552</v>
      </c>
      <c r="G41" s="11">
        <v>-13321</v>
      </c>
      <c r="H41" s="11">
        <v>-5895</v>
      </c>
      <c r="I41" s="11">
        <v>-4672</v>
      </c>
      <c r="J41" s="11">
        <v>-3495</v>
      </c>
      <c r="K41" s="11">
        <v>-1143</v>
      </c>
      <c r="L41" s="11">
        <v>-2530</v>
      </c>
      <c r="M41" s="11">
        <v>-14630</v>
      </c>
      <c r="N41" s="11">
        <v>-16912</v>
      </c>
      <c r="O41" s="9"/>
    </row>
    <row r="42" spans="1:16" x14ac:dyDescent="0.25">
      <c r="A42" s="11"/>
      <c r="B42" s="11" t="s">
        <v>47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6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6" x14ac:dyDescent="0.25">
      <c r="A44" s="18"/>
      <c r="B44" s="1" t="s">
        <v>48</v>
      </c>
      <c r="C44" s="3">
        <v>21410.49</v>
      </c>
      <c r="D44" s="3">
        <v>20760.490000000002</v>
      </c>
      <c r="E44" s="3">
        <v>47496.489999999991</v>
      </c>
      <c r="F44" s="3">
        <v>75033.489999999991</v>
      </c>
      <c r="G44" s="3">
        <v>80442.489999999991</v>
      </c>
      <c r="H44" s="3">
        <v>76922.489999999991</v>
      </c>
      <c r="I44" s="3">
        <v>82670.489999999991</v>
      </c>
      <c r="J44" s="3">
        <v>90940.489999999991</v>
      </c>
      <c r="K44" s="3">
        <v>101507.48999999999</v>
      </c>
      <c r="L44" s="3">
        <v>121932.48999999999</v>
      </c>
      <c r="M44" s="3">
        <v>135702.49</v>
      </c>
      <c r="N44" s="3">
        <v>36335.489999999991</v>
      </c>
    </row>
    <row r="50" spans="3:3" x14ac:dyDescent="0.25">
      <c r="C50" s="19"/>
    </row>
  </sheetData>
  <pageMargins left="0.7" right="0.7" top="0.75" bottom="0.75" header="0.3" footer="0.3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 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Pavilion G</dc:creator>
  <cp:lastModifiedBy>Pavilion G</cp:lastModifiedBy>
  <dcterms:created xsi:type="dcterms:W3CDTF">2023-08-03T18:52:21Z</dcterms:created>
  <dcterms:modified xsi:type="dcterms:W3CDTF">2023-08-18T17:27:35Z</dcterms:modified>
</cp:coreProperties>
</file>