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Users\Scott\Documents\Box\Serum Binding (SCOTT MATTHEW LEIGHOW)\Supplement\Tables\"/>
    </mc:Choice>
  </mc:AlternateContent>
  <xr:revisionPtr revIDLastSave="0" documentId="8_{F07AA811-0B22-4450-8681-DD69660769CA}" xr6:coauthVersionLast="46" xr6:coauthVersionMax="46" xr10:uidLastSave="{00000000-0000-0000-0000-000000000000}"/>
  <bookViews>
    <workbookView xWindow="-96" yWindow="-96" windowWidth="23232" windowHeight="12552" xr2:uid="{00000000-000D-0000-FFFF-FFFF00000000}"/>
  </bookViews>
  <sheets>
    <sheet name="Aggregated" sheetId="1" r:id="rId1"/>
    <sheet name="Fail vs. Success" sheetId="2" r:id="rId2"/>
    <sheet name="Master List" sheetId="3" r:id="rId3"/>
    <sheet name="Completed, No Results" sheetId="4" r:id="rId4"/>
    <sheet name="Plotting Summary" sheetId="5" r:id="rId5"/>
  </sheets>
  <definedNames>
    <definedName name="_xlnm._FilterDatabase" localSheetId="0" hidden="1">Aggregated!$A$1:$AQ$1002</definedName>
    <definedName name="_xlnm._FilterDatabase" localSheetId="1" hidden="1">'Fail vs. Success'!$A$1:$E$995</definedName>
    <definedName name="Z_280077E6_AAF8_44D4_AF2E_C05B91F83DD4_.wvu.FilterData" localSheetId="1" hidden="1">'Fail vs. Success'!$A$1:$E$995</definedName>
  </definedNames>
  <calcPr calcId="191029"/>
  <customWorkbookViews>
    <customWorkbookView name="Filter 1" guid="{280077E6-AAF8-44D4-AF2E-C05B91F83DD4}"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9" i="4" l="1"/>
  <c r="A26" i="4"/>
  <c r="J11" i="4"/>
  <c r="I11" i="4"/>
  <c r="H11" i="4"/>
  <c r="G11" i="4"/>
  <c r="F11" i="4"/>
  <c r="E11" i="4"/>
  <c r="D11" i="4"/>
  <c r="C11" i="4"/>
  <c r="B11" i="4"/>
  <c r="A11" i="4"/>
  <c r="K10" i="4"/>
  <c r="K9" i="4"/>
  <c r="K11" i="4" s="1"/>
  <c r="J5" i="4"/>
  <c r="I5" i="4"/>
  <c r="H5" i="4"/>
  <c r="G5" i="4"/>
  <c r="F5" i="4"/>
  <c r="E5" i="4"/>
  <c r="D5" i="4"/>
  <c r="C5" i="4"/>
  <c r="B5" i="4"/>
  <c r="A5" i="4"/>
  <c r="K4" i="4"/>
  <c r="K3" i="4"/>
  <c r="K5" i="4" s="1"/>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91" i="3" s="1"/>
  <c r="E57" i="2"/>
  <c r="D57" i="2"/>
  <c r="E56" i="2"/>
  <c r="D56" i="2"/>
  <c r="E55" i="2"/>
  <c r="D55" i="2"/>
  <c r="C55" i="2"/>
  <c r="E54" i="2"/>
  <c r="E58" i="2" s="1"/>
  <c r="D54" i="2"/>
  <c r="D58" i="2" s="1"/>
  <c r="C54" i="2"/>
  <c r="C58" i="2" s="1"/>
  <c r="D52" i="2"/>
  <c r="C52" i="2"/>
  <c r="T94" i="1"/>
  <c r="T93" i="1"/>
  <c r="T92" i="1"/>
  <c r="T91" i="1"/>
  <c r="N91" i="1"/>
</calcChain>
</file>

<file path=xl/sharedStrings.xml><?xml version="1.0" encoding="utf-8"?>
<sst xmlns="http://schemas.openxmlformats.org/spreadsheetml/2006/main" count="2854" uniqueCount="1430">
  <si>
    <t>Study ID</t>
  </si>
  <si>
    <t>Dose tested</t>
  </si>
  <si>
    <t>Disease(line of therapy, age group, Pathology(subset?))</t>
  </si>
  <si>
    <t>Phase</t>
  </si>
  <si>
    <t>Approved Indication (for imatinib)</t>
  </si>
  <si>
    <t>Open label vs Blinded</t>
  </si>
  <si>
    <t>Comparator</t>
  </si>
  <si>
    <t>Title of study</t>
  </si>
  <si>
    <t>Study Start Date</t>
  </si>
  <si>
    <t>Primary Endpoint</t>
  </si>
  <si>
    <t>Response</t>
  </si>
  <si>
    <t>Primary Endpoint Met?</t>
  </si>
  <si>
    <t>Rationale for study</t>
  </si>
  <si>
    <t>in vitro rationale with papers specifically cited on clintrials .gov or in the manuscript for the trial?</t>
  </si>
  <si>
    <t>Does this in vitro evidence use a relevant cell model?</t>
  </si>
  <si>
    <t>Preclinical (PMID numbers)</t>
  </si>
  <si>
    <t>Dose used (IC-50)</t>
  </si>
  <si>
    <t>Notes</t>
  </si>
  <si>
    <t xml:space="preserve">Search Used </t>
  </si>
  <si>
    <t>Study on clinical refinement</t>
  </si>
  <si>
    <t>Study focuses on Imatinib</t>
  </si>
  <si>
    <t>NCT01140360</t>
  </si>
  <si>
    <t>100-400mg BID</t>
  </si>
  <si>
    <t>Neurofibrosarcoma(NF1,NF2)</t>
  </si>
  <si>
    <t>No</t>
  </si>
  <si>
    <t>Open Label</t>
  </si>
  <si>
    <t>Pilot Study of Gleevec/Imatinib Mesylate (STI-571, NSC 716051) in Neurofibromatosis (NF1) Patient With Plexiform Neurofibromas (0908-09)</t>
  </si>
  <si>
    <t>Objective Response Rate(ORR)</t>
  </si>
  <si>
    <t>13 SD, No PR/CR</t>
  </si>
  <si>
    <t>As per the trial, "The rationale for this study arises from the response of human and murine NF1 cells to Gleevec® in vitro, the response of a NF1 patient treated with Gleevec® for airway compression by a plexiform neurofibroma with a dramatic response not previously seen in NF1 therapy, and the experience in 37 NF1 patients treated with Gleevec® in the initial pilot study."</t>
  </si>
  <si>
    <t>Clear in vitro rationale</t>
  </si>
  <si>
    <t>Yes</t>
  </si>
  <si>
    <t>IC 50 ~10uM.</t>
  </si>
  <si>
    <t>This trial was based upon an open label phase II published in PMID:23099009, Saw 6/36 (17%) ≥ 20% decrease in volume of one or more plexiform tumours. Very modest result, given none in follow up study, this appears to be a false positive.</t>
  </si>
  <si>
    <t>((imatinib) OR (Sti-571) OR (Glivec) OR (gleevec)) AND (NF1) AND (in vitro)</t>
  </si>
  <si>
    <t>NCT00702689</t>
  </si>
  <si>
    <t>Cohort 1: Adults - 400 mg daily; Children - 260 mg/m^2 daily Cohort 2: Adults - 100 mg daily; Children - 65 mg/m^2 daily</t>
  </si>
  <si>
    <t>Chronic Graft-Versus-Host Disease; ScGVHD</t>
  </si>
  <si>
    <t>Imatinib Mesylate to Treat Skin Changes in Patients With Chronic Graft-Versus-Host Disease</t>
  </si>
  <si>
    <t>Joint Range of Motion Response (ROM) - same as ORR</t>
  </si>
  <si>
    <t>5 PR, 7 SD, 2 PD</t>
  </si>
  <si>
    <t>No; According to paper - 31811481, which is a secondary analysis of trial</t>
  </si>
  <si>
    <r>
      <rPr>
        <sz val="12"/>
        <color rgb="FF000000"/>
        <rFont val="Times New Roman"/>
      </rPr>
      <t>As per the paper, "Imatinib has inhibitory activity against platelet derived growth factor (PDGF) receptor, among other tyrosine kinases. Elevated PDGF and its receptor have been found in the skin and bronchoalveolar lavage fluid in patients with systemic sclerosis. Stimulatory PDGF-receptor antibodies have been described in patients with systemic sclerosis and extensive chronic GVHD</t>
    </r>
    <r>
      <rPr>
        <sz val="12"/>
        <color rgb="FF000000"/>
        <rFont val="Times New Roman"/>
      </rPr>
      <t>12</t>
    </r>
    <r>
      <rPr>
        <sz val="12"/>
        <color rgb="FF000000"/>
        <rFont val="Times New Roman"/>
      </rPr>
      <t>, suggesting a direct mechanistic link to skin fibrosis via the PDGF pathway; however, the pathogenic significance of these antibodies remains unclear. Nevertheless, pre-clinical models of fibrosis in the skin and lungs suggest a therapeutic benefit of imatinib on tissue fibrosis."</t>
    </r>
  </si>
  <si>
    <t>Clear in vitro rationale; Reference 14 in paper on trial leads to preclinical in vitro rationale</t>
  </si>
  <si>
    <t>2 uM for mRNA downregulation and protein (COL1A1, COL1A2, fibronectin 1) synthesis</t>
  </si>
  <si>
    <t>Paper on trial - 25771402; Average Percentage Change in Range of Motion (ROM) Deficit for 13 patients - 24.2%. Serious Adverse Side Effects in 25% of patients. In conclusion of paper, "treatment with imatinib may lead to a functionally meaningful improvement in joint range of motion in a subset of patients with treatment-refractory disease." Of note, 400 mg dosage generally poorly tolerated; Paper - 28656563 reviews current treatment (ECP having 60-80% response rate), which further established that primary end point not met</t>
  </si>
  <si>
    <t>N/A</t>
  </si>
  <si>
    <t>NCT01673009</t>
  </si>
  <si>
    <t>440 mg/m^2/day (max 800 mg/day) for pediatric subjects and 800 mg/day for adult patients</t>
  </si>
  <si>
    <t xml:space="preserve">neurofibromatosis (NF1), plexiform neurofibromas </t>
  </si>
  <si>
    <t>Phase II Study of Gleevec/Imatinib Mesylate (STI-571, NCS 716051) in Neurofibromatosis (NF1) Patients With Plexiform Neurofibromas</t>
  </si>
  <si>
    <t>Percent Change From Baseline in Tumor Volume at 6 Months</t>
  </si>
  <si>
    <t>6/36 (17%) ≥ 20% decrease in volume of one or more plexiform tumours</t>
  </si>
  <si>
    <t>Suggestive of positive signal; NCT01140360 is follow-up study</t>
  </si>
  <si>
    <t>As per the trial, "The rationale for this study arises from the response of human and murine NF1 cells to Gleevec® in vitro and the response of a single NF1 patient treated with Gleevec® for airway compression by a plexiform neurofibroma with a dramatic response not previously seen in NF1 therapy."</t>
  </si>
  <si>
    <t>Clear in vitro rationale (not in paper, but in trial)</t>
  </si>
  <si>
    <t>Paper - 23099009; The results suggest a positive response, which is why this clinical trial was followed up with another trial (NCT01140360). Despite trial starting in 2006, it was first posted in 2012, which makes me think the preclinical evidence they were referencing in their rationale is the same one as the one used for the follow-up trial. References in the paper</t>
  </si>
  <si>
    <t>((STI-571) OR (imatinib) OR (gleevec) or (Glivec)) AND ((NF1) OR (Plexiform Neurofibromas) OR (Neurofibromatosis))</t>
  </si>
  <si>
    <t>NCT01151852</t>
  </si>
  <si>
    <t>400mg/day, taken once daily with food</t>
  </si>
  <si>
    <t>advanced/incurable Gastrointestinal Stromal Tumors following failure of prior imatinib and sunitinib therapies</t>
  </si>
  <si>
    <t>Double Blind, Randomized, Parrallel Assignment</t>
  </si>
  <si>
    <t>Placebo</t>
  </si>
  <si>
    <t>Rechallenge of Imatinib in GIST Having no Effective Treatment: RIGHT</t>
  </si>
  <si>
    <t>Progression-free survival (secondary = ORR)</t>
  </si>
  <si>
    <t>PFS - 1.8 months vs. 0.9 months ORR - No CR/PR</t>
  </si>
  <si>
    <t>Not sure - does not matter</t>
  </si>
  <si>
    <t>As per the paper, "Despite recent improvements in the management of GIST, most patients eventually experience failure of all available standard therapies due to evolution of polyclonal disease that results in progression of TKI-resistant GIST. For these patients, reintroduction of imatinib dosing has been commonly practiced and is recommended in many treatment guidelines with the goal of delaying disease progression and palliating symptoms by targeting GIST clones which retain sensitivity to imatinib inhibition. This strategy has been based on anecdotal findings that the withdrawal of imatinib in patients with an imatinib-refractory GIST induced acute exacerbation or appearance of symptoms, and a “flare” phenomenon on 18F-fluorodeoxyglucose (FDG)-positron emission tomography (PET) imaging (i.e. a rapid upregulation of metabolic activity even within previously dormant tumor lesions)"</t>
  </si>
  <si>
    <t>None at all; cite "flare" phenomenon</t>
  </si>
  <si>
    <r>
      <rPr>
        <sz val="12"/>
        <color rgb="FF000000"/>
        <rFont val="Times New Roman"/>
      </rPr>
      <t xml:space="preserve">28015172; </t>
    </r>
    <r>
      <rPr>
        <u/>
        <sz val="12"/>
        <color rgb="FF1155CC"/>
        <rFont val="Times New Roman"/>
      </rPr>
      <t>https://doi.org/10.4161/cbt.8.8.7779</t>
    </r>
  </si>
  <si>
    <t>N/A; no dosage in first preclinical - In second, generated IM resistant GIST cells with 5-7 uM IM and then when depleted Cas-L, IC-50 of 0.1 uM</t>
  </si>
  <si>
    <t xml:space="preserve">Paper - 24140183; For rationale, looked at PET scans and saw there may still be cells that aren't resistant to IM even if it seems all of them are - also referenced that this is common clinical practice - no mention of in vitro rationale; Cas-L study retrieved by search - not sure if really relevant but this showed one specific resistance pathway </t>
  </si>
  <si>
    <t>((STI-571) OR (imatinib) OR (gleevec) or (Glivec)) AND ((imatinib-resistant GIST) OR (TKI-resistant GIST) OR (Rechallenge imatinib))</t>
  </si>
  <si>
    <t>NCT00424515</t>
  </si>
  <si>
    <t>400 mg orally daily</t>
  </si>
  <si>
    <t>Mucosal Melanoma, Acral/Lentiginous Melanoma, Chronically Sun Damaged Melanomas</t>
  </si>
  <si>
    <t>Imatinib in Patients With Mucosal or Acral/Lentiginous Melanoma (BUS255)</t>
  </si>
  <si>
    <t>Best Overall Response (BOR) - Same as ORR</t>
  </si>
  <si>
    <t>Amplified KIT: 2 SD, 9 PD Mutated KIT: 7 PR, 3 SD, 3 PD</t>
  </si>
  <si>
    <t>Yes - for mutated patients</t>
  </si>
  <si>
    <t>Imatinib is a protein-kinase inhibitor. It is believed that imatinib may be effective in blocking signals on certain cancer cells which allow the malignant cells to multiply and spread.</t>
  </si>
  <si>
    <t>10-100 nM clear large effect in M6 mutant mealnoma cells</t>
  </si>
  <si>
    <t xml:space="preserve">Paper - 23775962; Study appears two armed with Amplified vs. Mutated Kit - The pre-clinical and study both reference this study, 18728664, where one man saw complete response out of 21 patients </t>
  </si>
  <si>
    <t>NCT00243191</t>
  </si>
  <si>
    <t>400 mg orally twice a day for 10 - 14 days</t>
  </si>
  <si>
    <t>Dermatofibrosarcoma Protuberans - neoadjuvant (to shrink before removal or tumor)</t>
  </si>
  <si>
    <t>Neoadjuvant Imatinib in Dermatofibrosarcoma Protuberans</t>
  </si>
  <si>
    <t>To Collect Matched Tumor Tissue of Trial Participants With Dermatofibrosarcoma Protuberans Before and After Treatment With Imatinib for Future Use in cDNA Microarray and Tissue Array Studies.</t>
  </si>
  <si>
    <t xml:space="preserve">Collected 18 samples </t>
  </si>
  <si>
    <t>determining whether imatinib mesylate affects autocrine/paracrine stimulated signal transduction through the platelet-derived growth factor receptor pathway in DFSP by comparing the level of phosphorylated platelet-derived growth factor receptor beta (PDGFRB) in DFSP after up to 2 weeks of treatment with imatinib to the level of phosphorylated PDGFRB pre-treatment.</t>
  </si>
  <si>
    <t>None at all</t>
  </si>
  <si>
    <t>11479215, 11291071</t>
  </si>
  <si>
    <t>1 uM in three primary DFSP cells, 1 uM in 5A cells (NIH‐3T3 cells - murine fibroblast cells - transformed by the COL1A1/PDGFB rearrangement)</t>
  </si>
  <si>
    <t>No paper found on trial; only collecting samples - but still look for preclinical data since approved indication - first and last preclinical published in 2001, middle is a review of imatinib as a treatment for DFSP and cites both of these as well as other trials and was published in 2004</t>
  </si>
  <si>
    <t>((STI-571) OR (imatinib) OR (gleevec) or (Glivec)) AND ((Dermatofibrosarcoma Protuberans) OR (neoadjuvant Dermatofibrosarcoma Protuberans) OR (DFSP))</t>
  </si>
  <si>
    <t>NCT00928642</t>
  </si>
  <si>
    <t>400 mg orally, daily on days 1-5 and 8-12 of a 21 day cycle</t>
  </si>
  <si>
    <t>Epithelial ovarian or primary peritoneal carcinoma that have progressed or failed to respond after recieving at least one prior chemotherapy treatment - female adults</t>
  </si>
  <si>
    <t>Non-randomized, single group assignment, open label</t>
  </si>
  <si>
    <t>No, but combined with intravenous Gemcitabine (Gemzar) - 1000 mg/m2 on Day 3 and Day 10</t>
  </si>
  <si>
    <t>Gleevec and Gemzar in Patients With Epithelial Ovarian Cancer</t>
  </si>
  <si>
    <t>1. Cystostatic, Anti-tumor Activity of the Combination of Gleevec and Gemzar Via Progression-free Survival for at Least Six Months &amp; 2. To Determine the Safety and Tolerability Via Frequency and Severity of Adverse Effect of Combination Gleevec and Gemzar in This Cohort of Patients as Assessed Byt Common Toxicity Criteria</t>
  </si>
  <si>
    <t>8 enrolled subjects (1 declined to continue treatment) --&gt; 1st: 0 PFS out of 7 analyzed and 2nd:  --&gt; 3 Grade 3 toxicity, 1 Grade 4 toxicity, and 1 RBC transfusion out of 8 analyzed subjects --&gt; This study was terminated due to a combination of poor accrual and lack of evidence of benefit.</t>
  </si>
  <si>
    <t>No - study terminated, and no trials for indication and imat started after 2009 as shown in database</t>
  </si>
  <si>
    <t>Not explicitly stated.</t>
  </si>
  <si>
    <t>None at all and no paper linked or found</t>
  </si>
  <si>
    <t xml:space="preserve">PMID: 14760091 (pub. 2004) --&gt; found through listed Pubmed search </t>
  </si>
  <si>
    <t>IC(50) &lt; 1 uM --&gt; ovarian cell lines inhibited through PDGFR inactivation</t>
  </si>
  <si>
    <t>PPC = close relative of epithelial ovarian cancer and peritoneum = membrane lining cavity of abdomen and covering abdominal organs</t>
  </si>
  <si>
    <t xml:space="preserve">((STI-571) OR (Imatinib) OR (Gleevec) OR (Glivec) AND ((Epithelial ovarian carcinoma) OR (Primary peritoneal carcinoma) OR (Ovarian cancer)) </t>
  </si>
  <si>
    <t>NCT01097694</t>
  </si>
  <si>
    <t>200 mg (2 100 mg tablet)/day during 1st 2 weeks of treatment --- if treatment well tolerated: gradual increase to 400 mg (4 100 mg tablet)/day -- 24 week therapy</t>
  </si>
  <si>
    <t>Asthma (Severe Refractory Asthma = asthma not completely controlled in past 3 mo even with continuous treatment of medications esp. ICS (high dosed inhaled corticosteroids)) - adult, older adult</t>
  </si>
  <si>
    <t>Radomized, parallel assignment, quadruple masking</t>
  </si>
  <si>
    <t>Effects of cKit Inhibition by Imatinib in Patients With Severe Refractory Asthma (KIA) (KIA)</t>
  </si>
  <si>
    <t>Change in airway hyperresponsiveness, as assessed by PC20, from baseline to 3 and/or 6 months of therapy in imatinib treated participants as compared with controls. Also examination of secondary indicators of asthma control, inflammation, and structural changes in airways</t>
  </si>
  <si>
    <t>Among the 62 patients who underwent randomization, imatinib treatment reduced airway hyperresponsiveness to a greater extent than did placebo. At 6 months, the methacholine PC20 increased by a mean (±SD) of 1.73±0.60 doubling doses in the imatinib group (24 subjects), as compared with 1.07±0.60 doubling doses in the placebo group (P=0.048) (26 subjects). - as stated in manuscript</t>
  </si>
  <si>
    <t>Yes, because evidence of future trials with asthma and Imatinib (ex. NCT04129931) even though results show moderate (maybe not significant) improvements</t>
  </si>
  <si>
    <t>Mast cells are powerful, long-lived tissue dwelling effector cells that are resistant to corticosteroid effects and have been implicated in the pathobiology of asthma. Mast cells in the airway smooth muscle have been found to be the major distinguishing difference between asthmatic and non-asthmatic eosinophil airway disease; and putative circulating mast cell progenitors are increased 5 fold in asthma. Stem cell factor (SCF) is critical to mast cell homeostasis and upregulation and has pleiotropic effects on mast cells and eosinophils . SCF levels are elevated in relation to asthma severity and SCF antibodies block hyperresponsiveness and inflammation and remodeling in murine asthma models. Imatinib, a specific tyrosine kinase inhibitor, inhibits cKit (Kit), the receptor for SCF on mast cells.</t>
  </si>
  <si>
    <t xml:space="preserve">Clear in vitro rationale in linked paper: PMID: 28514613 </t>
  </si>
  <si>
    <t>No, uses human myeloid cell line and imatinib</t>
  </si>
  <si>
    <t>PMID: 10910906 - Ref 12</t>
  </si>
  <si>
    <t>SLF activates c-kit and that this activation was effectively inhibited by doses of STI 571 in the range of 0.1 to 10 - μmol/L - IC50 is 0.1 μmol/L</t>
  </si>
  <si>
    <t>Argument that Imatinib can suppress mast cell activation via its effects on KIT --- PMID: 10910906 most likely first paper stating that imatinib inhibits c-kit in human myeloid cell lines</t>
  </si>
  <si>
    <t>N/A --&gt; ((STI-571) OR (Imatinib) OR (Gleevec) OR (Glivec) AND ((Mast cells) OR (Allergy) OR (Asthma)) = initial search but went back to paper's references because prefer over search</t>
  </si>
  <si>
    <t xml:space="preserve">NCT00090987
</t>
  </si>
  <si>
    <t>400 mg orally once a day for up to 6 months</t>
  </si>
  <si>
    <t>Kaposi sarcoma related to HIV - adult, older adult</t>
  </si>
  <si>
    <t>Single group assignment, open label</t>
  </si>
  <si>
    <t>Imatinib Mesylate in Treating Patients With HIV-Related Kaposi's Sarcoma</t>
  </si>
  <si>
    <t>Proportion of Patients Who Achieve a Clinical Response --&gt;  treatment continues for up to 1 year in absensce of disease progression or unacceptable toxicity --&gt; measured by complete (absence of residual disease), partial response (no new lesions), or new visceral sites of involvement AND 50% decrease in number of lesions lasting for more than 4 weeks OR complete flattening of at least 50% of all previously raised lesions OR 50% decrease in sum of products of largest perpendicular diameters of marker lesions</t>
  </si>
  <si>
    <t>30 patients: 33.3% partial response, 20% had stable disease, 23.3% exhibited KS progression</t>
  </si>
  <si>
    <t>Yes, as stated by paper "Thirty percent of patients showed long-term clinical benefit and remained on imatinib for the entire year. These results suggest imatinib is well tolerated and may be an alternative therapy for some patients with AIDS-KS", however no further trials in database</t>
  </si>
  <si>
    <t xml:space="preserve">As stated by paper: Imatinib mesylate, a c-kit/PDGF-receptor inhibitor may stop the growth of tumor cells by blocking the enzymes necessary for their growth. Activation of the c-kit and platelet-derived growth factor (PDGF) receptors by autocrine/paracrine mechanisms follows endothelial cell KSHV infection. </t>
  </si>
  <si>
    <t xml:space="preserve">None at all in linked paper (PMID: 24378417) and also in previous pilot study (PMID: 15572730) which is Ref 12 in paper; overall proposes that expression of PDGF and c-kit in KS and Imat's inhibition of them as rationale + activity in CML, GIST, and approved indications
</t>
  </si>
  <si>
    <t>Found through listed Pubmed search = PMID: 12134042 (2002) &amp; PMID: 18061581 (2007)</t>
  </si>
  <si>
    <t>Proliferative response of KSHV-infected DMVEC (KS-associated herpesvirus in dermal microvascular endothelial cells to create spendle cell formation - characteristic of KS) to exogenous SCF was completely inhibited by a 1 μM dose &amp; significantly decreased cell grow was detected after 15 μM imatinib exposure in a wt KS cell line (wt-SLK) -- first preclin more relevant due to published date</t>
  </si>
  <si>
    <t>Published paper of trial lists doing pharmacokinetic studiesto determine plasma concs of imatinib: 0.03-10ug/mL</t>
  </si>
  <si>
    <t>((STI-571) OR (Imatinib) OR (Gleevec) OR (Glivec) AND (Kaposi Sarcoma)</t>
  </si>
  <si>
    <t>NCT00677092</t>
  </si>
  <si>
    <t>400 mg orally daily for 4 months and reduced to 200 mg if gastrointestinal intolerance or alopecia developed</t>
  </si>
  <si>
    <t>Nephrogenic systemic fibrosis - adult, older adult</t>
  </si>
  <si>
    <t>Pilot Study of Imatinib Mesylate to Treat Nephrogenic Systemic Fibrosis (GENESYF)</t>
  </si>
  <si>
    <t xml:space="preserve">Percentage Change From Baseline in the Modified Rodnan Skin Score (mRSS) to Assess Skin Tethering [ Time Frame: Baseline and Month 4 ] </t>
  </si>
  <si>
    <t>6 participants analyzed and a mean 24% decrease in mRSS score (improvement)</t>
  </si>
  <si>
    <t>No, as PI left institution in 2009; Data collected cannot be associated with specific participants and analyzed for secondary outcome measure or adverse event data entry and published results is case report - Phase 3 trial NCT00981942 is completed but has no results and links to same case study - case study as linked paper indicates that results were not overall significant</t>
  </si>
  <si>
    <t>As stated in trial: NSF is characterized by rapidly progressive skin hardening, tethering and hyperpigmentation, predominantly on the extremities. Visceral involvement is rare. Skin biopsies of early NSF lesions demonstrate thickened collagen bundles, mucin deposition, angiogenesis and numerous dermal spindle cells that stain with antibodies to cluster of differentiation 34 (CD34) and procollagen. Increased transforming growth factor (TGF)-beta1 messenger ribonucleic acid (mRNA) on immunostaining has been observed in skin, fascia and striated muscle. Imatinib mesylate, a tyrosine kinase inhibitor, prevents TGF-beta-induced stimulation of collagen and extracellular matrix protein synthesis as well as mRNA expression by normal fibroblasts.I</t>
  </si>
  <si>
    <t xml:space="preserve">Clear in vitro rationale from linked case study for trial (while no full paper with full results) PMID: 18668587 </t>
  </si>
  <si>
    <t>Yes, normal and systemic sclerosis dermal fibroblasts + Imat</t>
  </si>
  <si>
    <t xml:space="preserve"> PMID: 17195235 - Ref 12 </t>
  </si>
  <si>
    <t>1.0 ug/mL  = 2.02 uM inhibiton of ECM protein synthesis</t>
  </si>
  <si>
    <t>("Imatinib mesylate down‐regulated mRNA for COL1A1 by 15 ± 10% at a concentration of 0.01 μg/ml and by 63 ± 11% at a concentration of 0.1 μg/ml. The greatest reduction, 84 ± 3%, was observed with imatinib mesylate at a concentration of 1.0 μg/ml. Imatinib mesylate also dose‐dependently inhibited the induction of mRNA for COL1A2 and fibronectin 1 by TGFβ in SSc fibroblasts...")</t>
  </si>
  <si>
    <t>NCT01795716</t>
  </si>
  <si>
    <t xml:space="preserve">single and multiple orally 400 mg once a day </t>
  </si>
  <si>
    <t>Chronic myeloid leukemia - adult, older adult</t>
  </si>
  <si>
    <t xml:space="preserve">Radomized, crossover assignment, open label </t>
  </si>
  <si>
    <t xml:space="preserve">Experimental: imatinib mesylate from Chia-Tai Tianquing Pharmacy Co vs. Comparitor: Glivec (Novartis Pharama Stein AG) </t>
  </si>
  <si>
    <t>Bioequivalence Study of Mesylate Imatinib Capsule in Chronic Myeloid Leukemia Body</t>
  </si>
  <si>
    <t xml:space="preserve">Area Under Curve (AUC) Time Frame: Predose, 0.5,1,1.5,2,3,5,8,12,24,48,72hours Post-dose [ Time Frame: predose, 0.5,1,1.5,2,3,5,8,12,24,48,72hours post-dose ]
</t>
  </si>
  <si>
    <t xml:space="preserve">Imat mesylate (21 subjects) - mean AUC mcg*hr/mL = 37256 and Glicvec (21 subj) - mean AUC mcg*hr/mL = 37206 </t>
  </si>
  <si>
    <t>N/A, but not sure</t>
  </si>
  <si>
    <t>Bioavailability = measurement of rate and extent to which a therapeutic active chemical is absorbed from a drug product into systemic circulation and becomes available at site of action --&gt; if two drugs are bioequivalent there is no clinical difference in bioavailability --&gt; This study is to be excluded because not focused on imat treating an indication, rather focused on comparison between two manufacturers in imat for bioavailability</t>
  </si>
  <si>
    <t>EXCLUDE: Bioavailability</t>
  </si>
  <si>
    <t>NCT00867113</t>
  </si>
  <si>
    <t>400 mg once daily.</t>
  </si>
  <si>
    <t xml:space="preserve">Primary GIST - KIT positive - had to have been removed surgically and been non-metastatic </t>
  </si>
  <si>
    <t xml:space="preserve">Open label </t>
  </si>
  <si>
    <t>Five Year Adjuvant Imatinib Mesylate (Gleevec®) in Gastrointestinal Stromal Tumor (GIST)</t>
  </si>
  <si>
    <t>Recurrence-free Survival and Kaplan-Meier Estimates for Recurrence-free Survival</t>
  </si>
  <si>
    <t>91 total participants - 7 disease recurrence, 2 deaths, 82 censored - 90.1% RFS</t>
  </si>
  <si>
    <t>Three years of adjuvant imatinib mesylate therapy is associated with reduced recurrence rates and improved overall survival in patients with high-risk primary gastrointestinal stromal tumor (GIST) compared with patients who receive 1 year of treatment. The impact of a longer duration of therapy is unknown.</t>
  </si>
  <si>
    <t>None at all; references other trials</t>
  </si>
  <si>
    <r>
      <rPr>
        <u/>
        <sz val="12"/>
        <color rgb="FF1155CC"/>
        <rFont val="Times New Roman"/>
      </rPr>
      <t>https://link.springer.com/content/pdf/10.2165/11205000-000000000-00000.pdf</t>
    </r>
    <r>
      <rPr>
        <sz val="12"/>
        <rFont val="Times New Roman"/>
      </rPr>
      <t xml:space="preserve"> - References 17 (KIT mutations in metastatic and primary GIST cell lines - 11526490), and 20 (PDGRFA mutations - 15928335)</t>
    </r>
  </si>
  <si>
    <t>0.1 uM in GIST882 (metastatic) and effect seen with 1 uM in primary GIST, 1 uM</t>
  </si>
  <si>
    <t>Paper - 30383140; Recurrence-free survival assessment is based on the radiologic evidence and is defined as the time from the date of first dose of imatinib to the date of the first documented disease recurrence or death due to any cause (event) - Kaplain-Meier RFS estimates survival function from lifetime data. It's a series of declining steps and with a large enough sample size, it approaches the true survival function. It takes into account censored data, including "subjects without objective recurrence of disease who were alive at the time of their discontinuation from study were censored at the end of study date or end of treatment visit date if the subject refused to be followed post treatment and subjects recording antineoplastic (anti-cancer) therapy during the study"</t>
  </si>
  <si>
    <t>((STI-571) OR (Imatinib) OR (Gleevec) OR (Glivec)) AND ((GIST) OR (Primary GIST) OR (KIT)) AND (adjuvant) AND (in vitro)</t>
  </si>
  <si>
    <t>Yes, looking at duration</t>
  </si>
  <si>
    <t>NCT00237185</t>
  </si>
  <si>
    <t>400 mg/day or 600 mg/day</t>
  </si>
  <si>
    <t>Unresectable or Metastatic Malignant Gastrointestinal Stromal Tumor (GIST)</t>
  </si>
  <si>
    <t>Open label</t>
  </si>
  <si>
    <t>A Study of the Efficacy and Safety of Imatinib Mesylate in Patients With Unresectable or Metastatic Gastrointestinal Stromal Tumors Expressing C-kit Gene</t>
  </si>
  <si>
    <t>ORR</t>
  </si>
  <si>
    <t>400 mg - No Cr, 49 PR, 10 SD, 12 PD; 600 mg - 1 CR, 49 PR, 13 SD, 6 PD - with extension of 10 years, only one from each moved up to CR</t>
  </si>
  <si>
    <t>Not stated - no published paper - there were follow-up trials though (NCT00009906, NCT01031628, NCT00867113)</t>
  </si>
  <si>
    <t>10910906 - most likely first paper stating that imat inhibits ckit; 11526490 (see above)</t>
  </si>
  <si>
    <t>100 nM; 0.1 uM in GIST882 (metastatic)</t>
  </si>
  <si>
    <t xml:space="preserve">Preclinical paper not in GIST cell line - instead it is focusing on inhibiting c-kit in human myeloid lines. See row above for metastatic GIST in vitro </t>
  </si>
  <si>
    <t>((STI-571) OR (Imatinib) OR (Gleevec) OR (Glivec)) AND (GIST) AND (KIT) AND (metastatic) AND (in vitro)</t>
  </si>
  <si>
    <t>NCT00354913</t>
  </si>
  <si>
    <t>500 mg twice a day - hydroxyurea; 400mg/600mg administered once daily imatinib</t>
  </si>
  <si>
    <t>recurrent or progressive meningioma, Glioblastoma, 
Gliosarcoma *Not actually on glio</t>
  </si>
  <si>
    <t>No - combined with hydroxyurea</t>
  </si>
  <si>
    <t>Imatinib Mesylate and Hydroxyurea in Treating Patients With Recurrent or Progressive Meningioma</t>
  </si>
  <si>
    <t>PFS at 6 months</t>
  </si>
  <si>
    <t>61.9% patients survived 6 months without progression</t>
  </si>
  <si>
    <t>As per the paper, "modest anti-tumor activity for this indication"</t>
  </si>
  <si>
    <t>Imatinib mesylate may stop the growth of tumor cells by blocking some of the enzymes needed for cell growth. Drugs used in chemotherapy, such as hydroxyurea, work in different ways to stop the growth of tumor cells, either by killing the cells or by stopping them from dividing. Giving imatinib mesylate together with hydroxyurea may kill more tumor cells.</t>
  </si>
  <si>
    <t>10-30 uM - imatinib alone across three cell cultures</t>
  </si>
  <si>
    <t>Paper - 21938530; glioma different than meningioma as per ICD distinctions of tumors - https://academic.oup.com/neuro-oncology/article/14/suppl_5/v1/1176974 -  also, can't find combination drug treatment like this prior to 2011 on PubMed - can find just hydroxyurea (9126901 - from 21955199) and then an example of imatinib with another drug (Nelfinavir); As per the paper, "At the time this study was designed and implemented, no data regarding the anti-tumor activity of imatinib or other molecular targeted therapies had been described for patients with recurrent/progressive meningioma."</t>
  </si>
  <si>
    <t>((STI-571) OR (Imatinib) OR (Gleevec) OR (Glivec)) AND ((meningioma) OR (recurrent meningioma))</t>
  </si>
  <si>
    <t>NCT00512902</t>
  </si>
  <si>
    <t>Up to 600 mg QD (everyday) PO (orally) for up to 1 year.</t>
  </si>
  <si>
    <t>Systemic Sclerosis-Associated Active Interstitial Lung Disease, active alveolitis in systemic sclerosis (patients with a forced vital capacity (FVC) of &lt;85% predicted, dyspnea on exertion, and presence of a ground-glass appearance on high-resolution computed tomography)</t>
  </si>
  <si>
    <t>A Study Using The Experimental Drug Called Imatinib (Gleevec) in Subjects With Systemic Sclerosis</t>
  </si>
  <si>
    <t>Treatment-related Adverse Events</t>
  </si>
  <si>
    <t>5/20 - 7 dropped from AE and 1 lost to follow-up</t>
  </si>
  <si>
    <t>No - want to try lower doses</t>
  </si>
  <si>
    <t>Transforming growth factor β (TGFβ) and platelet-derived growth factor (PDGF) may play a critical role in systemic sclerosis (SSc)-related interstitial lung disease (ILD), and imatinib is a potent inhibitor of TGFβ and PDGF production</t>
  </si>
  <si>
    <t>Clear in vitro rationale; reference 11 in paper</t>
  </si>
  <si>
    <t>Paper - 21769849; Not looking at cell viability - actually don't want to kill the fibrotitic cells, just want to decrease ECM and other components leading to fibrosis; Also, there are other in vivo studies present as rationale, but this is the main reference with in vitro data</t>
  </si>
  <si>
    <t>NCT01011075</t>
  </si>
  <si>
    <t>Paclitaxel 90 mg/m2 IV on days 3, 10, 17 and Imatinib 600 mg/day, oral administration in 4-day pulses bracketing each paclitaxel infusion (days 1-4; 8-11; 15-18)</t>
  </si>
  <si>
    <t>Non-small Cell Lung Cancer (70+)</t>
  </si>
  <si>
    <t>No - combined with Paclitaxel</t>
  </si>
  <si>
    <t>Study of Gleevec and Weekly Paclitaxel in Patients Aged 70 or Older With Advanced Non-small Cell Lung Cancer (6137p)</t>
  </si>
  <si>
    <t>Response rates according to RECIST criteria (version 1.0)</t>
  </si>
  <si>
    <t>32% (11/34 overall RR)</t>
  </si>
  <si>
    <t>As per the paper: "In non-small cell lung cancer (NSCLC), interstitial hypertension is a barrier to chemotherapy delivery, and is mediated by platelet derived growth factor receptor (PDGFR). Antagonizing PDGFR with imatinib may improve intra-tumoral delivery of paclitaxel, increasing response rate (RR)."</t>
  </si>
  <si>
    <t>None at all; only xenograft data support</t>
  </si>
  <si>
    <t>12359756, 17712313; from search - 12537587</t>
  </si>
  <si>
    <t>In vitro: 3 uM, In vivo: 100 mg × kg−1 × day−1, 100 mg kg−1; from search 2-3 uM IC-50 for A549 cells</t>
  </si>
  <si>
    <t>Paper - 23033932. In vitro data in first reference shows no effect/sensitization from imatinib in thyroid cancer cells. In vivo data in first reference shows that imatinib helps with the uptake of Taxol; Second reference is specifically in NSCLC xenografts. Primary End Point Met: As per the paper, "The combination of imatinib and paclitaxel had encouraging activity as measured by the primary endpoint of RR. However, PFS and OS were typical for elderly patients treated with single agent chemotherapy and the regimen is not recommended for further study"</t>
  </si>
  <si>
    <t>((STI-571) OR (Imatinib) OR (Gleevec) OR (Glivec)) AND (Renato Martins) - Also, ((STI-571) OR (Imatinib) OR (Gleevec) OR (Glivec)) AND (non-small cell lung cancer) and (in vitro)</t>
  </si>
  <si>
    <t>NCT00902174</t>
  </si>
  <si>
    <t xml:space="preserve">200 mg once daily for two weeks, increased to 400 mg once daily if well tolerated. If 400 mg dose was not well tolerated, a down titration to 200 mg once daily was permitted.
</t>
  </si>
  <si>
    <t>Pulmonary Arterial Hypertension, Adult, Older Adult</t>
  </si>
  <si>
    <t>Randomized, parallel assignment, quadruple masking</t>
  </si>
  <si>
    <t>Placebo - allowed to receive already approved PAH treatments</t>
  </si>
  <si>
    <t>Imatinib (QTI571) in Pulmonary Arterial Hypertension (IMPRES)</t>
  </si>
  <si>
    <t>Difference in Six-minute Walk Distance Test (6MWD) Between Imatinib and Placebo at 24 Weeks</t>
  </si>
  <si>
    <t xml:space="preserve">92 Imatinib (382.94 meters) and 93 placebo (351.18 meters) --&gt; mean difference between 6 min walk test was 32 m  </t>
  </si>
  <si>
    <t>Not sure: Primary endpt met, but efficacy requires future trials and there is evidence of one by another group "Conclusion that imatinib improved excercise capacity in advanced PAH, but serious adverse events and study drug discontinuations were common. Further studies are needed to investigate the long-term safety and efficacy of imatinib in patients with PAH" - however another Phase 2 trial is starting up NCT04416750</t>
  </si>
  <si>
    <t>As stated in paper: By its inhibitory effect on platelet-derived growth factor signaling, imatinib could be efficacious in treating patients with pulmonary arterial hypertension (PAH)... Imatinib reversed experimentally induced pulmonary hypertension17 and has pulmonary vasodilatory effects in animal models18 and proapoptotic effects on pulmonary artery smooth muscle cells from patients with idiopathic PAH</t>
  </si>
  <si>
    <t>Clear in vitro evidence; PMID: 23403476 - and has one in-vivo/invitro (PMID: 21378262) and one in-vitro (PMID: 21376411) and another in-vivo/invitro (PMID: 162002126) along with previous trials</t>
  </si>
  <si>
    <t xml:space="preserve"> PMID: 21376411 &amp; PMID: 21378262</t>
  </si>
  <si>
    <t>0.1 - 10 ug/mL significantly inhibited PDGF-BB induced proliferation of pulmonary artery smooth muscle cells from idopathic PAH patinets + induces apoptosis in IPAH-PASMCs stim with PDGF-BB by 1 ug/mL &amp; in other paper (in vitro and vivo) in vitro founding is 30 uM completely reversed the spontaneous contraction of hypertensive pulmonary arterial rings from normal rats (and induced) &amp; paper from Phase 2 (not cited in this manuscript) finds effective range of 1-5 uM --&gt; don't count high dose, as more likely for lower doses to be as effective</t>
  </si>
  <si>
    <t>2nd preclin-- In addition to our in vitro finding that a high concentration of imatinib (30 μM) completely reversed the spontaneous contraction of hypertensive pulmonary arterial rings, we found that high doses (20 and 50 mg/kg) but not a low dose (5 mg/kg) of imatinib effectively reduced the high RVSP in SU5416/hypoxia/normoxia-exposed PH rats. The low dose (5 mg/kg) is close to the usual clinical dose for the treatment of patients with leukemia (400 mg/d) and the dose currently being used in clinical trials in patients with PH. The high dose (50 mg/kg) has been reported to be effective in the chronic treatment of pulmonary hypertensive rodent models (5, 7). In these preclinical studies, lower doses (1 and 10 mg/kg) had little or no effect in reversing the established PH. Taken together, these observations suggest that high concentrations and doses of imatinib (much higher than those effectively inhibiting the major targeted kinases) are required to exert its vasodilatory action, which may have played an important role in its chronic beneficial effect against preclinical models of PH.</t>
  </si>
  <si>
    <t>NCT02272777</t>
  </si>
  <si>
    <t>Patients in imatinib 400 mg daily arm received imatinib daily dose of 300 mg, 400 mg or 600 mg all at once every day.</t>
  </si>
  <si>
    <t>Chronic Myeloid Leukemia in Chronic Phase, Adults and older adults</t>
  </si>
  <si>
    <t>Yes - except 300 mg/day seems on lower side of approved dosages</t>
  </si>
  <si>
    <t>Non-randomized, parallel assignment, open label</t>
  </si>
  <si>
    <t>Nilotinib (300 mg BID by mouth each morning and evening approximately 12 hours apart, or 400 mg QD)</t>
  </si>
  <si>
    <t>A Study of Imatinib and Nilotinib in Patients With Chronic Myelogenous Leukemia in Chronic Phase</t>
  </si>
  <si>
    <t>July 17th, 2014</t>
  </si>
  <si>
    <t>Number of Participants With Adverse Events (AEs) and Serious Adverse Events (SAEs)</t>
  </si>
  <si>
    <t>Imatinib (112): 82 AE, 1 SAE, 17 AEs leading to dose adjustment/interruption &amp; Nilotinib (113): 84 AE, 3 SAE, 1 AEs leading to drug discontinuation, 17 AEs leading to dose adjustment/interruption</t>
  </si>
  <si>
    <t>Eligible patients from imatinib and nilotinib arm in core study CAMN107ECN02(NCT01275196) were enrolled in imatinib arm in this study - Study should be excluded b/c focuses on comparing imat and nilot</t>
  </si>
  <si>
    <t>No, b/c comparison btwn nilot and imat</t>
  </si>
  <si>
    <t>NCT00278876</t>
  </si>
  <si>
    <t>400mg/day per oral (day 1-28) every 4 weeks</t>
  </si>
  <si>
    <t>Advanced/high risk gastrointestinal stromal tumor (GIST), c-kit, and have removal of primary GIST-- Adult, Older adult -- adjuvant imat.</t>
  </si>
  <si>
    <t>Adjuvant Imatinib in High-risk Gastrointestinal Stromal Tumor (GIST) With C-kit Mutation</t>
  </si>
  <si>
    <t>2-year Relapse Free Survival Rate</t>
  </si>
  <si>
    <t>47 participants --&gt; 93.6% have 2 year relapse free survival</t>
  </si>
  <si>
    <t>Yes, at least short term "Postoperative adjuvant imatinib for 2 years were safe and could prolong the RFS in patients with high-risk of recurrence following complete surgical resection of the primary GIST. However, it remains unknown if this benefit in RFS can be translated into OS benefit. So, further follow-up is needed with comparison of OS with historical controls who could be use imatinib after recurrence" from paper</t>
  </si>
  <si>
    <t xml:space="preserve">The presence of c-kit mutation is an independent poor prognostic factor for relapse in addition to large size (&gt; 5 cm) and high mitotic rate (&gt; 5/50 high power field [HPF]) in localized gastrointestinal stromal tumor (GIST) patients who underwent complete surgical resection. In addition, the localized GIST which had exon 11 c-kit mutation and features of high-risk for relapse according to National Institute of Health (NIH) consensus guideline (tumor size &gt; 10 cm or mitotic count &gt; 10/50 HPF) also have high-risk of relapse. Until recently, there has been no effective therapy for advanced, unresectable GISTs. However, a new agent, imatinib mesylate, has shown promise in the metastatic setting, and c-kit exon 11 mutation is the strongest prognostic factor for better response and survival. It is reasonable to try imatinib in an earlier and minimal residual status especially for patients at higher risk of relapse and a higher probability of response to imatinib.
</t>
  </si>
  <si>
    <t>Clear in vitro rationale in paper (not linked but found through listed Pubmed search) PMID: 23053257; however, found through cited trial, as otherwise cites irrelevant cell model has in vitro rationale based on PDGFRA and BCR-ABL, expression of ckit in GIST, and clin trials on imat + GIST</t>
  </si>
  <si>
    <t>Cites PMID: 12181401 (Ref 7) which has relevant preclin  PMID: 11526490 (more specific to a GIST cell line with activating KIT mutation)</t>
  </si>
  <si>
    <t>GIST882 proliferation was consistently inhibited by STI571 concentrations ⩾0.1 μM in second paper</t>
  </si>
  <si>
    <t>((STI-571) OR (Imatinib) OR (Gleevec) OR (Glivec)) AND (GIST) AND (adjuvant) AND (KIT)</t>
  </si>
  <si>
    <t>NCT00477269</t>
  </si>
  <si>
    <t>Doesn't give dose in trial, but on manuscript matches previous trial: 200 mg orally once daily increased to 400 mg if initial dose was well tolerated</t>
  </si>
  <si>
    <t>Pulmonary arterial hypertension - Adult and older adult</t>
  </si>
  <si>
    <t>2/3 --&gt; Imatinib/Placebo</t>
  </si>
  <si>
    <t>Double Blind, randomized , parrallel Assignment</t>
  </si>
  <si>
    <t>Safety and Efficacy of Imatinib Mesylate in Patients With Pulmonary Arterial Hypertension</t>
  </si>
  <si>
    <t>Number of Patients With Adverse Events (AEs), Serious Adverse Events (SAEs) and Death During the Core [ Time Frame: 6 months ]</t>
  </si>
  <si>
    <t>Serious adverse events occurred in 11 imatinib recipients (39%) and 7 placebo recipients (23%). Three deaths occurred in each group --&gt; conclusion: These data from a Phase II study are consistent with imatinib being well tolerated in patients with PAH, and provide proof of concept for further studies evaluating its safety, tolerability, and efficacy in PAH</t>
  </si>
  <si>
    <t>Moderate success, as well tolerated but further tests needed and evidence of because phase 2 goes to phase 3 (trial above)</t>
  </si>
  <si>
    <t>Not explicitly stated on trial, but on paper: Pulmonary arterial hypertension (PAH) is a progressive condition with a poor prognosis. Platelet-derived growth factor receptor (PDGFR) signaling plays an important role in its pathobiology.</t>
  </si>
  <si>
    <t>Yes, PMID: 20581169 cites on study that measure in vitro data, but mostly previous trials, case reports, etc</t>
  </si>
  <si>
    <t>PMID: 16200212 (Ref 13) is mostly in-vivo but has in vitro portion - also shared with other PAH (subsequent) trial - other trial preclin sources are published after this paper/trial</t>
  </si>
  <si>
    <t>Seems like effective range is 1-5 uM - Rat pulmonary artery SMC (PA-SMC)</t>
  </si>
  <si>
    <t>This study is done before NCT00902174 (2007 vs 2009) --&gt; seems like this is the phase 2 and the other study is phase 3 -- manuscript of 2009 references this study</t>
  </si>
  <si>
    <t>NCT01781975</t>
  </si>
  <si>
    <t>400 mg imatinib given once daily basis.</t>
  </si>
  <si>
    <t>Type 1 diabetes mellitus (T1DM)</t>
  </si>
  <si>
    <t>Triple Blind, Randomized, Parallel Assignment</t>
  </si>
  <si>
    <t>Imatinib Treatment in Recent Onset Type 1 Diabetes Mellitus</t>
  </si>
  <si>
    <t>Area Under the Stimulated C-peptide Curve (AUC) Mean Over the First 2 Hours of a 4 Hour Mixed Meal Tolerance Test at the 1 Year Visit [ Time Frame: Visit 9 (Week 52) at 0, 15, 30, 60, 90, 120 minutes post-dose ]</t>
  </si>
  <si>
    <t xml:space="preserve"> 0.834 nM for imatinib, 0.775 nM for placebo</t>
  </si>
  <si>
    <t>No published paper - just looking to induce tolerance and possibly lead to a durable long-term remission of T1D - never explained why they think imatinib would work</t>
  </si>
  <si>
    <t>10 uM</t>
  </si>
  <si>
    <t>Looking to keep beta-cells alive in preclinical; No published paper and no follow-up trial, therefore primary endpoint most likely not met</t>
  </si>
  <si>
    <t>((STI-571) OR (Imatinib) OR (Gleevec) OR (Glivec)) AND ((T1DM) OR (Type 1 diabetes mellitus))</t>
  </si>
  <si>
    <t>NCT00955916</t>
  </si>
  <si>
    <t>400 mg orally twice daily was administered on day 2 to day 15 - see notes for full CLAG regimen</t>
  </si>
  <si>
    <t>acute myeloid leukemia, relapsed or refractory</t>
  </si>
  <si>
    <t>No - combined with CLAG Regimen</t>
  </si>
  <si>
    <t>CLAG Gleevec in Relapsed or Refractory Acute Myeloid Leukemia (AML)</t>
  </si>
  <si>
    <t>37% CR+CRi</t>
  </si>
  <si>
    <t xml:space="preserve">Gleevec is believed to work by interfering with the abnormal protein by blocking it from telling the body to keep making more white blood cells that are abnormal. </t>
  </si>
  <si>
    <t>Clear in vitro rationale for phase1; None at all in phase 2 trial</t>
  </si>
  <si>
    <t>Yes for phase 1; N/A for phase 2</t>
  </si>
  <si>
    <t>10910906 (cited by phase I paper)</t>
  </si>
  <si>
    <t>100 nM</t>
  </si>
  <si>
    <t>Paper for phase 1 study - 18571721, paper for phase 2 study - 29030092; The CLAG regimen consisted of: Cladribine, 5 mg/m^2 administered via 2 hour IV daily for 5 consecutive days starting on day 2; Cytarabine, 2 mg/m^2 administered through a 4 hour IV starting 2 hours after the ignition of Cladribine for 5 days starting on day 2; granulocyte colony-stimulating factor (G-CSF): 300 mcg subcutaneous (SC) for 6 days starting 12-24 hours (Day 1) before the first dose of Cladribine</t>
  </si>
  <si>
    <t>((STI-571) OR (Imatinib) OR (Gleevec) OR (Glivec)) AND ((AML) OR (relapsed acute myeloid leukemia) OR (refractory acute myeloid leukemia) OR (acute myeloid leukemia)) - Phase 1; (Komrokji RS) AND (AML) - Phase 2</t>
  </si>
  <si>
    <t>NCT00555581</t>
  </si>
  <si>
    <t>400 mg daily, by mouth - for 12 months</t>
  </si>
  <si>
    <t>Systemic sclerosis (scleroderma), adult, older adult</t>
  </si>
  <si>
    <t>SGA, Open Label</t>
  </si>
  <si>
    <t>Imatinib Mesylate (Gleevec) in the Treatment of Systemic Sclerosis</t>
  </si>
  <si>
    <t>Improvement in the Modified Rodnan Skin Score (Time frame: 12 months)</t>
  </si>
  <si>
    <t>24 participants - MRSS decreased by 6.6 points or 22.4% at 12 months (p=0.001) --&gt; Treatment with imatinib was tolerated by most patients in this cohort. Although AE were common, most were mild to moderate. In this open-label experience, improvements in skin thickening and FVC were observed. Further investigation of tyrosine kinase inhibition for dcSSc in a double-blind randomised placebo controlled trial is warranted</t>
  </si>
  <si>
    <t>No, I think as  while improvement in skin thickening - but needs future trials and there is no future trials</t>
  </si>
  <si>
    <t xml:space="preserve">Not explicitly stated on trial, but on paper: Systemic sclerosis (SSc) is a multisystem, fibrosing disorder in which vasculopathy, autoimmunity and inflammation lead to morbidity and increased mortality.1 Abnormal signalling through the transforming growth factor beta (TGFβ)2,–,4 and the platelet-derived growth factor5,–,8 axes contributes to this pathological fibrosis. Imatinib mesylate (Gleevec; Novartis Pharmaceuticals, Basel, Switzerland) is a tyrosine kinase inhibitor with activity against c-Abl, the platelet-derived growth factor receptor (PDGFR), and other tyrosine kinases and is a therapy of interest for SSc because of its ability to interfere with both TGFβ and platelet-derived growth factor signalling.
</t>
  </si>
  <si>
    <t>Yes,  on paper PMID: 21398330</t>
  </si>
  <si>
    <t>PMID: 17195235 (also has in-vivo proof for prevention of sceloris with 150 mg/kg/day</t>
  </si>
  <si>
    <t>1.0 μg/ml effective - 2.02 uM in inhibiting ECM protein synthesis</t>
  </si>
  <si>
    <t>NCT00512902 started around the same time, but this study lasted to 2018 vs 2014</t>
  </si>
  <si>
    <t>NCT03131999</t>
  </si>
  <si>
    <t>56 days of Imatinib mesylate 400 mg oral daily with or without co-administration of an mTOR inhibitor for 28 days. A dose reduction to 200 mg daily is allowed for toxicity.</t>
  </si>
  <si>
    <t>Lymphangioleiomyomatosis (LAM), adult, older adult -- only women because LAM only affects women</t>
  </si>
  <si>
    <t>Placebo with/without co-admin of mTOR inhibitor</t>
  </si>
  <si>
    <t>LAM Pilot Study With Imatinib Mesylate (LAMP-1)</t>
  </si>
  <si>
    <t xml:space="preserve"> Change in log transformed serumVEGF-D one month after monotherapy imatinib mesylate or placebo </t>
  </si>
  <si>
    <t>8 patients in imatinib = 0.05  VEGF-D change pg/dL (log transformed) and 7 patients placebo = 0.07</t>
  </si>
  <si>
    <t>No, no other trials and not sure about response being significant</t>
  </si>
  <si>
    <t>Not explicitly stated</t>
  </si>
  <si>
    <t>PMID: 22765013 using pubmed search</t>
  </si>
  <si>
    <t xml:space="preserve">10 uM - not IC-50 just the only dose tested with 5 nM rapamycin on Tsc2ang1 cells </t>
  </si>
  <si>
    <t>Was unable to find any other studies with search of Imatinib and LAM -- found that vascular endothelial growth factor D (VEGF-D) is often a diagnostic biomarker PMID: 29171770 -- also that caused by inactivating mutations in the tuberous sclerosis complex (TSC) genes, resulting in hyperactivation of mechanistic/mammalian target of rapamycin complex 1 (mTORC1)</t>
  </si>
  <si>
    <t>((STI-571) OR (Imatinib) OR (Gleevec) OR (Glivec)) AND ((tuberous sclerosis complex))</t>
  </si>
  <si>
    <t>NCT00485485</t>
  </si>
  <si>
    <t>Imatinib 400 mg orally daily + Docetaxel 60 mg/m^2 by vein over 1 hour every 3 weeks</t>
  </si>
  <si>
    <t xml:space="preserve">Recurrent or metastatic head and neck squamous cell cancer - adult, older adult
</t>
  </si>
  <si>
    <t>Non-randomized, SGA, open label</t>
  </si>
  <si>
    <t>Imatinib Mesylate (Gleevec) and Docetaxel in Patients With Head and Neck Squamous Cell Cancer</t>
  </si>
  <si>
    <t xml:space="preserve">Participant response rate at 6 weeks and reconfirmed 6 weeks later -  number of complete or partial response divided by the total number of participants treated </t>
  </si>
  <si>
    <t>Response rate of 0% as found by finding paper (Google search of PI and title of trial PMID: 21892101)</t>
  </si>
  <si>
    <t>No, study closed to enrollment early due to low enrollment. Study enrolled 7 participants over approximately 2 years with a planned enrollment of up to 58 and furthermore as stated by paper: "We do not recommend further investigation of this regimen in the aerodigestive tumors. Future investigations in PDGFR tyrosine kinase inhibitors should be used with caution in combination with taxanes and validation of the potential predictive or prognostic biomarkers stromal PDGFRα/β, and tumor cell PDGFRβ are needed"</t>
  </si>
  <si>
    <t>Imatinib mesylate is designed to block certain proteins important in the growth of cancer. Docetaxel is designed to target and destroy cancer cells.</t>
  </si>
  <si>
    <t>None at all, otherwise vivo and trials not related to HNSCC + imat</t>
  </si>
  <si>
    <t>PMID: 16885745 (2006 pub) - most relevant source from pubmed listed search</t>
  </si>
  <si>
    <t>Incubation with Gleevec alone resulted in a dose‐dependent decrease in cell proliferation in both HNSCC cell lines with 10 μmol/L necessary to inhibit colony formation for UMSCC10B and 5 μmol/L for HN12.6 μmol/L (both HNSCC lines) - otherwise paper talks about cisplatin and imat work synergistically;</t>
  </si>
  <si>
    <t>Originally did not find paper, but upon second look, found paper and direct in vitro evidence not provided - in vivo and trials</t>
  </si>
  <si>
    <t>((STI-571) OR (Imatinib) OR (Gleevec) OR (Glivec)) AND (Head and Neck Squamous Cell Cancer)</t>
  </si>
  <si>
    <t>NCT00785785</t>
  </si>
  <si>
    <t>nilotinib 400 mg twice a day, imatinib 400 mg once daily</t>
  </si>
  <si>
    <t>Gastrointestinal Stromal Tumor (GIST), unresectable or metastatic</t>
  </si>
  <si>
    <t xml:space="preserve">Yes - Patients in study did not have to be Kit positive </t>
  </si>
  <si>
    <t>Open Label, Randomized Crossover Assignment 1:1</t>
  </si>
  <si>
    <t>Imatinib</t>
  </si>
  <si>
    <t>A Study of Nilotinib Versus Imatinib in GIST Patients (ENESTg1)</t>
  </si>
  <si>
    <t xml:space="preserve">PFS </t>
  </si>
  <si>
    <t>25.9 months for nilotinib, 29.7 for imatinib</t>
  </si>
  <si>
    <t>As per the paper, "Nilotinib inhibits the tyrosine kinase activity of ABL1/BCR-ABL1, as well as KIT, platelet-derived growth factor receptors (PDGFRs), and the discoidin domain receptor. Gain-of-function mutations in KIT or PDGFRα are key drivers in most gastrointestinal stromal tumours (GISTs)."</t>
  </si>
  <si>
    <t>Clear in vitro rationale - for why nilotinib better than imatinib</t>
  </si>
  <si>
    <t xml:space="preserve">44, 83, and 671 nM for nilotinib in 3 Ba/F3 cell lines with 3 different KIT mutations vs. 63, 460, 509 nM for imatinib </t>
  </si>
  <si>
    <t>Paper - 25882987; Progression is defined as a 20% increase in the sum of the longest diameter of target lesions, or a measurable increase in a non-target lesion, or the appearance of new lesions</t>
  </si>
  <si>
    <t>None</t>
  </si>
  <si>
    <t>NCT00075400</t>
  </si>
  <si>
    <t>PO 600 mg QD or 400 mg BID on days 1-28</t>
  </si>
  <si>
    <t>Recurrent Uterine Sarcoma, Uterine Carcinosarcoma</t>
  </si>
  <si>
    <t>Imatinib Mesylate in Treating Patients With Recurrent or Persistent Uterine Cancer</t>
  </si>
  <si>
    <t>PFS &gt;6 months, Incidence of Adverse Effects as Assessed by CTCAE v 3.0</t>
  </si>
  <si>
    <t xml:space="preserve">4.3% of patients PFS&gt;6 months, 1 grade 4, 6 grade 3 (23 patients total) </t>
  </si>
  <si>
    <t>As per the trial, "Imatinib mesylate may stop the growth of tumor cells by blocking some of the enzymes needed for cell growth." At the time of the trial, many articles looking at the immunological staining of tissue samples to see if targeted kinases present - seems to be disagreement on presence</t>
  </si>
  <si>
    <t>None explicitly stated; did cite papers that disagreed on the immunohistochemical expression for c-KIT and PDGFR-β in uterine carcinosarcomas</t>
  </si>
  <si>
    <t>None present at time of the trial; 24333732 in 2014</t>
  </si>
  <si>
    <t>4-12 uM in CD117+ MFE280 and Ishikawa cells</t>
  </si>
  <si>
    <t>Paper - 20189232; grade 3 Severe AE; Grade 4 Life-threatening or disabling AE</t>
  </si>
  <si>
    <t>((STI-571) OR (Imatinib) OR (Gleevec) OR (Glivec)) AND ((Uterine Cancer) OR (Uterine Carcinoma) OR (Recurrent Uterine Sarcoma))</t>
  </si>
  <si>
    <t>NCT00684411</t>
  </si>
  <si>
    <t>400 mg by mouth once daily with dose escalations at week 8 to 600 mg PO QD if PR or SD then 800 mg if still PR or SD</t>
  </si>
  <si>
    <t>T Cell Non-Hodgkin Lymphoma</t>
  </si>
  <si>
    <t>Gleevec in Relapsed/Refractory T Cell Non-Hodgkin's Lymphoma</t>
  </si>
  <si>
    <t>0 (11 total patients)</t>
  </si>
  <si>
    <t>As per the paper, "Based upon preclinical data demonstrating aberrant expression of PDGFR-α in T-NHL and the in vitro sensitivity of primary PTCL, NOS cells to imatinib mesylate, we initiated a study of imatinib for the treatment of T-NHL."</t>
  </si>
  <si>
    <t>1 uM in PTCL, NOS cell cultures</t>
  </si>
  <si>
    <t>Paper - 25012943; They also consider in vivo concentrations used on CML when determining their dosage for the trial - state its 5.3-7.5 uM</t>
  </si>
  <si>
    <t>NCT00154375</t>
  </si>
  <si>
    <t>Daily oral 600 mg dose once (with oral hydroxyurea dose of 1000 mg (500 mg twice daily)) &amp; based on therapeutic response, continuation of dosing or switched to 800 mg (400 mg twice a day) imat and 1000 mg HU</t>
  </si>
  <si>
    <t>Temozolomide resistant progressive glioblastoma - adult, older adult</t>
  </si>
  <si>
    <t>Randomized, parallel assignment, open label</t>
  </si>
  <si>
    <t>Hydroxyurea monotherapy - 1500 mg/day of HU (500 mg 3x day)</t>
  </si>
  <si>
    <t>Study of Imatinib Mesylate in Combination With Hydroxyurea Versus Hydroxyurea Alone as an Oral Therapy in Patients With Temozolomide Resistant Progressive Glioblastoma</t>
  </si>
  <si>
    <t>% Progression free survival during study duration</t>
  </si>
  <si>
    <t>Imat + HU: 120 participants 5.3% PFS @ 6 months, 2.1% @ 12 months &amp; HU: 6.6%, 2.1%</t>
  </si>
  <si>
    <t>No, as stated in manuscript: PMID: 19688297 found through listed pubmed search (not on clintrials) that no clinical meaningful differences between two arms and primary endpt not met</t>
  </si>
  <si>
    <t>Not explicitily stated on trial, but on paper: Imatinib has limited single-agent antitumor activity in patients with progressive recurrent GBM [5, 6]. Imatinib is known to inhibit the signaling pathways of PDGFRα, PDGFRβ, and c-KIT receptors. Hydroxyurea (HU) is thought to promote the penetration of drugs across the blood-brain barrier, as well as to induce the loss of amplified genes, including the EGFR gene [7]. Because PDGFR, c-KIT, and EGFR overexpression is seen in GBM [8] and HU can increase permeability of the blood-brain barrier, combining the drugs was considered a treatment option worth investigating</t>
  </si>
  <si>
    <t>Clear in vitro rationale; found in trial ref of original paper than only cites previous trial</t>
  </si>
  <si>
    <t>PMID: 15727903 --&gt; ref 30 from PMID: 16033874 which is one of the trials listed as source in original paper (ref 11) --&gt; original paper only cited trials, no specific preclinical data</t>
  </si>
  <si>
    <t>Treatment with imatinib alone at doses of 1.0 and 2.5 μM decreased the clonogenic survival of RuSi RS1 cells by 26% and 78%, respectively and the cytotoxic effect of imatinib on RuSi RS1 cells was maximal at 2.5 μM --&gt; overall paper about synergistic effects of irradiation and imat in glioblastoma cells</t>
  </si>
  <si>
    <t>((STI-571) OR (Imatinib) OR (Gleevec) OR (Glivec)) AND ((Temozolomide resistant progressive glioblastoma) OR (glioblastoma)) AND ((hydroxyurea))</t>
  </si>
  <si>
    <t>NCT00615927</t>
  </si>
  <si>
    <t>400 mg/day  for patients not recieving p450-inducing antiepileptic drugs but if recieving those drugs --&gt; 500 mg/day (once and orally) &amp; 500 mg hydroxyurea given orally twice a day</t>
  </si>
  <si>
    <t>Recurrent/Progressive Grade II Low-Grade Glioma (LGG) - adult, older adult --&gt; patients specifically have astrocytoma and oligodendroglioma or oligoastrocytomas which are types of gliomas --&gt; 2 arms made this way: astrocytoma vs oligodendroglioma</t>
  </si>
  <si>
    <t>Phase II Imatinib + Hydroxyurea in Treatment of Patients With Recurrent/Progressive Grade II Low-Grade Glioma (LGG)</t>
  </si>
  <si>
    <t>12 month progression free survival</t>
  </si>
  <si>
    <t>43.8% in 32 astrocytoma patients and 34.4% in 32 oligodendroglioma/astrocytoma</t>
  </si>
  <si>
    <t>No - as stated in published article: Imatinib plus hydroxyurea was well tolerated among but  regimen demonstrated negligible antitumor activity - PMID: 22371319 (found through listed Pubmed search)</t>
  </si>
  <si>
    <t>Not explicitly stated on trial, but on paper: Platelet‐derived growth factor receptor‐α (PDGFR‐α) expression is increased in some LGG.25-29 In addition, PDGFR signaling is linked with several aspects of glioma biology including astrocytoma proliferation30 and neural stem/progenitor cell transformation. We describe the first evaluation of a targeted therapeutic in the treatment of LGG. Imatinib mesylate (Gleevec, formerly STI‐571), a selective receptor tyrosine kinase inhibitor of PDGF receptors, Bcr‐Abl, c‐KIT, and c‐fms, has established activity against both hematologic and solid organ cancers --&gt; in manuscript</t>
  </si>
  <si>
    <t>Clear in vitro rationale in paper is PMID: 22371319</t>
  </si>
  <si>
    <t>PMID: 20032406 study states that it is first to eval patients with LGG glioma overall, but cites this in vitro study (Ref 53) about imatinib having activitiy against astrocytoma lines</t>
  </si>
  <si>
    <t>From IC-50 graph: 11.25 uM --&gt; . The results, summarized in Figure 1A, showed that therapeutic concentrations (1-10 μM) of the drug were not able to effect significant differences in clonogenic activity compared to control conditions in both cell lines. Higher concentrations (i.e. 20 and 30 μM) were sufficient to induce a significant (p&lt;0.01) decrease in colony formation. Subsequently, 12.5 μM, 15 μM and 17.5 μM were also tested, to better investigate the concentration dependence of colony formation in these cell lines. A concentration of 12.5 μM was able to halve the clonogenic capacity of the T98G cells (Figure 1B) and to almost nullify that of the MOG-G-UVW (astrocytoma) cells</t>
  </si>
  <si>
    <r>
      <rPr>
        <sz val="12"/>
        <rFont val="Times New Roman"/>
      </rPr>
      <t xml:space="preserve">When use Pubmed search - only one article PMID: 22371319 shows up which I believe is the published manuscript of this trial b//c same PI, but for some reason this article isn't listed with the trial on </t>
    </r>
    <r>
      <rPr>
        <u/>
        <sz val="12"/>
        <color rgb="FF1155CC"/>
        <rFont val="Times New Roman"/>
      </rPr>
      <t>clinicaltrials.gov</t>
    </r>
  </si>
  <si>
    <t>((STI-571) OR (Imatinib) OR (Gleevec) OR (Glivec)) AND (low-grade glioma) AND ((hydroxyurea))</t>
  </si>
  <si>
    <t>NCT00510653</t>
  </si>
  <si>
    <t>600 mg/day orally for 6 weeks</t>
  </si>
  <si>
    <t>Recurrent platinum-resistant, taxane-resistant epithelial ovarian cancer, primary peritoneal cancer, or fallopian tube cancer whose tumor expresses either c-KIT, platelet-derived growth factor receptor (PDGRF), or ABL - adult, older adult</t>
  </si>
  <si>
    <t>SGA, open label</t>
  </si>
  <si>
    <t>Gleevec Study for Patients With Ovarian Cancer</t>
  </si>
  <si>
    <t>ORR - every 6 weeks until disease progression</t>
  </si>
  <si>
    <t>11 participants - 0 complete and/or partial responses</t>
  </si>
  <si>
    <t>No, results indicate this and paper says: Imatinib is well-tolerated but has no activity in patients with platinum- and taxane-resistant LGSC or the ovary, peritoneum, or fallopian tube.</t>
  </si>
  <si>
    <t>Imatinib Mesylate is a new medication that blocks several proteins important in the development of cancer. and further/expansive rationale in paper</t>
  </si>
  <si>
    <t>Clear in vitro rationale; multiple listed in paper PMID: 22387451</t>
  </si>
  <si>
    <t>Most significant is PMID: 18465140 (Ref 21) but also from 2008 and this paper pub 2012, so trial from 2002-2012 so which preclin to go with b/c originally Reuse from other ovarian cancer trial - PMID: 14760091 b/c time</t>
  </si>
  <si>
    <t xml:space="preserve">"In vitro Imatinib as a single agent (from 3 to 5 uM)
showed a dramatic reduction of cell proliferation by 50%
(IC50) for all the 5 examined cell lines in comparison to
controls without Imatinib treatment. </t>
  </si>
  <si>
    <t>Found paper with search of PI name and Gleevec (David Gershenson gleevec) and preclin mentions this: Furthermore we could observe apoptosis induction in OVCAR 3 and HEY cells by Imatinib. Therefore, we suggest that the combination of
direct antiproliferative activities and apoptosis induction might lead to the observed cytoreductive effects among the afore mentioned cell lines. In the clinical setting (recurrent ovarian cancer in heavily pretreated patients) Imatinib has so far failed to show relevant clinical activity as a single agent (Alberts et al. 2007; Coleman et al. 2006).</t>
  </si>
  <si>
    <t>(David Gershenson gleevec)</t>
  </si>
  <si>
    <t>NCT00068380</t>
  </si>
  <si>
    <t>400 mg oral imatinib mesylate twice daily on days 1-28.</t>
  </si>
  <si>
    <t>Recurrent Gastric Cancer, Stage IV Gastric Cancer, refractory metastatic and/or unresectable stomach or gastroesophageal junction cancer</t>
  </si>
  <si>
    <t>A Phase II Trial of STI571 in the Treatment of Metastatic Gastric Cancer</t>
  </si>
  <si>
    <t>0% patient response</t>
  </si>
  <si>
    <t>As per the trial, "Imatinib mesylate may stop the growth of tumor cells by blocking the enzymes necessary for tumor cell growth."</t>
  </si>
  <si>
    <t>24.3 uM</t>
  </si>
  <si>
    <t>As per the trial, "In the first stage none of the 17 patients responded (CR/PR) to treatment. Due to budget constraints and recent reprioritizations, CTEP closed the study due to accrual." Cannot find published paper</t>
  </si>
  <si>
    <t>((STI-571) OR (Imatinib) OR (Gleevec) OR (Glivec)) AND (gastric carcinoma)</t>
  </si>
  <si>
    <t>NCT00891527</t>
  </si>
  <si>
    <t xml:space="preserve">Imatinib - 340mg/m2 once daily, preferably with a meal, Avastin -10mg/kg once every 2 weeks IV. </t>
  </si>
  <si>
    <t>Pulmonary Veno Occlusive Disease, multivessel intraluminal pulmonary vein stenosis in children</t>
  </si>
  <si>
    <t>No - combined with Avastin</t>
  </si>
  <si>
    <t>Pilot Study Using Avastin and Gleevec to Treat the Progression of Intraluminal Pulmonary Vein Stenosis (PVS)</t>
  </si>
  <si>
    <t>Number of patients with survival at 48 weeks</t>
  </si>
  <si>
    <t>42/48 (87.5%) - 77% at 72 weeks</t>
  </si>
  <si>
    <t>Not sure - lean fail</t>
  </si>
  <si>
    <t xml:space="preserve">While the cause of this disease is unknown the mechanism of progressive obstruction has recently been determined through biopsy and autopsy reviews to result from neo-proliferative cells identified as myofibroblasts which have cell markers VEGF and PDGF. Chemotherapeutic agents Avastin and Gleevec have shown to inhibit myo-proliferation through these markers. The overall objective of this protocol is to conduct a pilot study using the biologic agents Avastin and Gleevec to treat progression of intraluminal pulmonary vein stenosis (PVS). </t>
  </si>
  <si>
    <t xml:space="preserve">None explicitly stated; did cite another trial similar to this one and a paper stating that myofibroblasts have markers for PDGFR and VEGF inibition </t>
  </si>
  <si>
    <t xml:space="preserve">5-20 uM (not IC-50 but see statistically significant effect) inhibits cell proliferation of quiescent normal human fetal lung fibroblasts (IMR-90) </t>
  </si>
  <si>
    <t>Paper - 29576325 - Other trial referenced (21) that also lacks preclinical in vitro data - 22073909; Having a hard time assessing whether a success or not - no control arm, existing standard of therapy is lung transplant, compared to another trial and seems more successful than that, but no clear opionion from author, not much time has elapsed since publication to see if followed up by others</t>
  </si>
  <si>
    <t>((STI-571) OR (Imatinib) OR (Gleevec) OR (Glivec)) AND (myofibroblasts)</t>
  </si>
  <si>
    <t>Yes - plus Avastin</t>
  </si>
  <si>
    <t>NCT00045734</t>
  </si>
  <si>
    <t>Patients receive oral imatinib mesylate once or twice daily - 600 mg/day for the first 4-week cycle and then gradually increased to 800 mg/day for subsequent cycles, if there were no unacceptable toxicities</t>
  </si>
  <si>
    <t>Adult Grade I Meningioma, Adult Grade II Meningioma, Adult Grade III Meningioma, Adult Meningeal Hemangiopericytoma, Adult Meningioma, Recurrent Adult Brain Tumor</t>
  </si>
  <si>
    <t>Imatinib Mesylate in Treating Patients With Recurrent Meningioma</t>
  </si>
  <si>
    <t>6 Months - Progression-free Survival According to Response Evaluation Using Macdonald Criteria</t>
  </si>
  <si>
    <t>29.4%, No CR or PR</t>
  </si>
  <si>
    <t>Imatinib mesylate may stop the growth of tumor cells by blocking the enzymes necessary for tumor cell growth</t>
  </si>
  <si>
    <t>Clearly stated in vitro rationale; cites IC-50 for PDGF inhibition and IC-50 for irrelevant models</t>
  </si>
  <si>
    <t>8548747, 17961046 (2007 - from search)</t>
  </si>
  <si>
    <t>0.1 uM - stated in intro for PDGFR inhibition and 12.7 uM, 8.4 uM, and 29.2 uM for BALB/MK cells, FDC-P1 cells, and T24 cells (none are relevent cell lines); 10-30 uM - imatinib alone in meningioma cells (3 cell cultures)</t>
  </si>
  <si>
    <t xml:space="preserve">Paper - 19293394 (first preclinical from here reference 31); Second preclinical from search; The study was closed prematurely due to limited activity and slow accrual. Study was designed to enroll (statistically powered) for 30 patients into each group (30 benign; 30 Atypical and 30 Anaplastic) meningioma's. Study enrolled only 23 patients. </t>
  </si>
  <si>
    <t>((STI-571) OR (Imatinib) OR (Gleevec) OR (Glivec)) AND (meningioma)</t>
  </si>
  <si>
    <t>NCT00331409</t>
  </si>
  <si>
    <t>Everolimus: 2.5 mg daily by mouth Imatinib Mesylate: 600 mg daily by mouth</t>
  </si>
  <si>
    <t>Metastatic or Unresectable Kidney Cancer/advanced renal cancer, - adult, older adult</t>
  </si>
  <si>
    <t>SGA, open Label</t>
  </si>
  <si>
    <t>No, but combined with Everolimus</t>
  </si>
  <si>
    <t>Everolimus and Imatinib Mesylate in Treating Patients With Metastatic or Unresectable Kidney Cancer</t>
  </si>
  <si>
    <t>Progression free survival at 3 months &amp; Overall number of participants who achieve response rate (CR, PR, SD (Stable Disease)) at 3 months</t>
  </si>
  <si>
    <t>19 participnts: median PFS = months 2.9 and 18 participants achieve response rate</t>
  </si>
  <si>
    <t>No,  phase II study closed after the first stage of accrual due to an insufficient number of participants who remained progression-free at 3 months, per the study design and paper states that further investigation of this combo treatment not warranted b/c of results</t>
  </si>
  <si>
    <t>Everolimus and imatinib mesylate may stop the growth of tumor cells by blocking some of the enzymes needed for cell growth. Everolimus may also block blood flow to the tumor. Giving everolimus together with imatinib mesylate may kill more tumor cells. - further rationale given in paper connecting pathways summarized by: Targeting PDGFR-B expressing perivascular cells with imatinib may compliment the antivascular and antiangiogenic effects that have been described with mTOR inhibition</t>
  </si>
  <si>
    <t>Clear in vitro rationale on paper PMID: 20012337; but derived from cited trials for GIST and CML, otherwise cites related trials for kidney cancer for imat and other drugs that do not have in vitro rationale, in vitro data for everolimus, and in vivo data for imat</t>
  </si>
  <si>
    <t xml:space="preserve">No </t>
  </si>
  <si>
    <t>PMID: 17546049 (2007) is most relevant b/c it combines both drugs and cited by PMID: 27945575 (Ref 13 of main paper) which is referenced as the trial the dosage is based on as a GIST trial targetting mTOR and PDGFR inhib through Imat and E --&gt; there are GIST and CML trials with preclin rationale, but less specific in combination</t>
  </si>
  <si>
    <t xml:space="preserve">Imat 250 nM alone has 55% inhibition on GIST882, then Imat 250 nM + everolimus 20 nM inhibited 86% on GIST882 </t>
  </si>
  <si>
    <t>Couldn't get access to references of Ref 13 but in abstract said: Synergism has been shown in-vitro between IM and E, slowing proliferation and inducing apoptosis in primary GIST cell lines resistant to IM --&gt; searched "Imatinib and everolimus and primary gist" in Pubmed --&gt; PMID: 20507881 --&gt; used similar wording about preclin studies leading to Ref 25 = PMID: 17546049</t>
  </si>
  <si>
    <t>((STI-571) OR (Imatinib) OR (Gleevec) OR (Glivec)) AND ((advanced renal cancer) OR (advanced kidney cancer)) AND ((metastatic)) AND ((everolimus))</t>
  </si>
  <si>
    <t>NCT00471497</t>
  </si>
  <si>
    <t>Imatinib was supplied as 100 mg and 400 mg tablets and administered orally at 400 mg QD (once a day)</t>
  </si>
  <si>
    <t xml:space="preserve"> Philadelphia Chromosome Positive (Ph+) Chronic Myelogenous Leukemia in Chronic Phase (CML-CP), adult, older adult</t>
  </si>
  <si>
    <t>Randomized, SGA, open label</t>
  </si>
  <si>
    <t>Nilotinib (AMN107) supplied as 50 mg, 150 mg and 200 mg hard gelatin capsules and administered orally at 300 mg BID (twice a day) or 400 mg BID (twice a day)depending on the randomized dose.</t>
  </si>
  <si>
    <t>A Study of Imatinib Versus Nilotinib in Adult Patients With Newly Diagnosed Philadelphia Chromosome Positive (Ph+) Chronic Myelogenous Leukemia in Chronic Phase (CML-CP) (ENESTnd)</t>
  </si>
  <si>
    <t>Molecular Response Rate (MMR) at 12 Months</t>
  </si>
  <si>
    <t>By 24 months, significantly more patients had a major molecular response with nilotinib than with imatinib (201 [71%] with nilotinib 300 mg twice daily, 187 [67%] with nilotinib 400 mg twice daily, and 124 [44%] with imatinib; p&lt;0·0001 for both comparisons). Significantly more patients in the nilotinib groups achieved a complete molecular response (defined as a reduction of BCR-ABL(IS) levels to ≤0·0032%) at any time than did those in the imatinib group (74 [26%] with nilotinib 300 mg twice daily, 59 [21%] with nilotinib 400 mg twice daily, and 29 [10%] with imatinib; p&lt;0·0001 for nilotinib 300 mg twice daily vs imatinib, p=0·0004 for nilotinib 400 mg twice daily vs imatinib)</t>
  </si>
  <si>
    <t>N/A, but yes</t>
  </si>
  <si>
    <t>Nilotinib has shown greater efficacy than imatinib in patients with newly diagnosed Philadelphia chromosome-positive chronic myeloid leukaemia (CML) in chronic phase after a minimum follow-up of 12 months -- written in manuscript</t>
  </si>
  <si>
    <t xml:space="preserve">N/A, but papers linked and has in vitro rationale </t>
  </si>
  <si>
    <t>The study should be excluded b/c it focuses on the comparison of efficacy between imat and nilot, and not imat treating an indicat</t>
  </si>
  <si>
    <t>EXCLUDE</t>
  </si>
  <si>
    <t>NCT00574873</t>
  </si>
  <si>
    <t>400 mg once daily, by mouth (tablet). Drug can be increased up to 600mg daily in case of lack of efficacy, and can be reduced to 300mg daily in case of toxicity</t>
  </si>
  <si>
    <t>chronic phase Chronic Myelogenous Leukemia (CML) - adult, older adult</t>
  </si>
  <si>
    <t>Bosutinib - 500 mg once daily, by mouth (tablet) with food preferably in the morning. Drug can be increased up to 600mg daily in case of lack of efficacy, and can be reduced to 300mg daily in case of toxicity</t>
  </si>
  <si>
    <t>Compare Bosutinib To Imatinib In Subjects With Newly Diagnosed Chronic Phase Philadelphia Chromosome Positive CML</t>
  </si>
  <si>
    <t>Percentage of Participants With Complete Cytogenetic Response (CCyR) at Year 1</t>
  </si>
  <si>
    <t>Bos 250 participants = 70% and Imat 252 participants = 68.3% CCyR</t>
  </si>
  <si>
    <t xml:space="preserve">N/A, but yes, most likely due to stated comparable profiles between drugs with linked paper PMID: 24944159 </t>
  </si>
  <si>
    <t>Bosutinib, an orally active, Src/Abl tyrosine kinase inhibitor, has demonstrated clinical activity and acceptable tolerability in chronic phase chronic myeloid leukemia (CP CML)</t>
  </si>
  <si>
    <t>This study should be excluded b/c it focuses on the comparison between imat and bos</t>
  </si>
  <si>
    <t>No - comparison</t>
  </si>
  <si>
    <t>NCT00760877</t>
  </si>
  <si>
    <t>Nilotinib 400 mg orally twice daily (bid) for 48 months; Imatinib 400 mg or 600 mg once daily (qd) (based on the participant's dose prior to randomization) for 48 months.</t>
  </si>
  <si>
    <t>CML - Patients in complete cytogenetic response (CCyR) with detectable BCR-ABL1 after ≥2 years on imatinib</t>
  </si>
  <si>
    <t>Open Label, Randomized, Parallel Assignment</t>
  </si>
  <si>
    <t>Nilotinib Versus Standard Imatinib (400/600 mg Every Day (QD)) Comparing the Kinetics of Complete Molecular Response for Chronic Myelogenous Leukemia in Chronic Phase (CML-CP) Pts With Evidence of Persistent Leukemia by Real-time Quantitative Polymerase Chain Reaction (RQ-PCR)</t>
  </si>
  <si>
    <t>Rate of Confirmed Best Cumulative Complete Molecular Response (CMR)</t>
  </si>
  <si>
    <t>13 responders, 91 non-responders for Nilotinib; 6 responders, 97 non-responders for Imatinib - 12.5% vs 5.8% for the nilotinib and imatinib arms - Using statistical text, p-value of 0.1083</t>
  </si>
  <si>
    <t>As per the paper, "In the Evaluating Nilotinib Efficacy and Safety in clinical Trials–Newly Diagnosed Patients (ENESTnd) study, significantly more patients treated with nilotinib achieved major molecular response (MMR) and a molecular response 4.5-log reduction from a standardized baseline (MR4.5; BCR-ABL1 on the International Scale [IS] ≤0.0032%) compared with imatinib."</t>
  </si>
  <si>
    <t>Clear in vitro rationale; reference 6 in paper led to preclinical, which was reference 8</t>
  </si>
  <si>
    <t>&lt;1 nM in Ba/F3 cells expressing G250E, E255K(V), F317L, M351T, F486S, M244V, L248R, Q252H, Y253H, E255K, E279K, E282D, V289S, and L348M Bcr-Abl mutants</t>
  </si>
  <si>
    <t>Paper - 24948656; The definition of CMR is undetectable BCR-ABL (fusion gene formed between bcr gene from chromosome 22 and abl gene from chromosome 9) where BCR-ABL ratio in % international scale (IS) ≤ 0.00001 by real-time quantitative polymerase chain reaction (RQ-PCR) where there was no detectable BCR-ABL and 1) the test had a sensitivity of at least 4.5 logs below the standardized baseline; 2) RQ-PCR negativity was confirmed on the next RQ-PCR sample (usually 3 months later); and 3) the date of confirmed CMR was the date of the first of two negative results with sensitivity &gt;4.5 logs - In statistics, the Cochran–Mantel–Haenszel test is a test used in the analysis of stratified or matched categorical data. It allows an investigator to test the association between a binary predictor or treatment and a binary outcome such as case or control status while taking into account the stratification</t>
  </si>
  <si>
    <t>NCT00193180</t>
  </si>
  <si>
    <t>docetaxel 30 mg/m2 weekly for 3 consecutive weeks of each 28-day cycle, along with continuous imatinib mesylate -initally given at 600 mg orally daily, beginning concurrently with the first dose of docetaxel - but changed to 400 mg orally daily after first 15 patients were treated couldn't tolerate dose</t>
  </si>
  <si>
    <t>Metastatic Breast Cancer</t>
  </si>
  <si>
    <t>Docetaxel Plus Imatinib Mesylate in Metastatic Breast Cancer</t>
  </si>
  <si>
    <t>Overall Response Rate (ORR) - 18 mo</t>
  </si>
  <si>
    <t xml:space="preserve"> Six of 37 enrolled patients (16% had ORR; 95% CI, 4.3%-28.1%) had partial responses; an additional 4 patients had stable disease for &gt; 6 months</t>
  </si>
  <si>
    <t>No, as stated in paper: combo of weekly docetaxel plus imatinib was tolerated relatively poorly and produced a low objective response rate</t>
  </si>
  <si>
    <t>Not explicitly stated in trial, but in paper: Inhibition of the platelet-derived growth factor receptor (PDGFR) might improve the efficacy of chemotherapy by lowering interstitial tumor pressure and allowing increased tumor penetration by cytotoxic agents. In this phase II trial, we added imatinib, a PDGFR inhibitor, to docetaxel in the first-line treatment of women with metastatic breast cancer (MBC).</t>
  </si>
  <si>
    <t>Clear in vitro rationale on paper PMID: 19933079; however not specifically not for imat in breast cancer directly or in cited trials - there are in vivo papers</t>
  </si>
  <si>
    <t>Ref14 based on CML - no other preclinical data- PMID: 10991971</t>
  </si>
  <si>
    <t>0.1uM (IC-50) on CML where ckit and PDGR are inihib</t>
  </si>
  <si>
    <t>NCT00333840 (other IRIS trial w/o results - NCT00006343)</t>
  </si>
  <si>
    <t>In the first-line treatment period participants received imatinib 400 mg orally once daily in the morning. Hydroxyurea was permitted in the first 6 months to keep the white blood cell count (WBC) below 20.0 X 10^9/liter. If protocol specific criteria applied, participants were eligible to crossover to receive interferon-alpha (IFN-a) subcutaneous (SC) injections escalated over 4 weeks to achieve a target dose of 5 MU/m^2/day. After the maximum tolerated dose of IFN-a was achieved, participants also received cytarabine (ARA-C) 20 mg/m^2/day (max 40 mg) SC injection for 10 days every month. Maximum study duration was 11.5 years. Comparator - In the first-line treatment period participants received interferon-alpha (IFN-a) subcutaneous (SC) injections escalated over 4 weeks to achieve a target dose of 5 MU/m^2/day. After the maximum tolerated dose of IFN-a was achieved, participants also received cytarabine (ARA-C) 20 mg/m^2/day (max 40 mg) SC injections for 10 days every month. Hydroxyurea was permitted in the first 6 months to keep the white blood cell count (WBC) below 20.0 X 10^9/liter. If protocol specific criteria applied, participants were eligible to crossover to the second-line treatment period to receive imatinib (STI571). IFN treatment was discontinued with protocol amendment 6. Maximum study duration was 8 years.</t>
  </si>
  <si>
    <t xml:space="preserve">CML </t>
  </si>
  <si>
    <t>Open Label, Randomized, Crossover Assignment</t>
  </si>
  <si>
    <t>interferon-alpha (INF-a) and cytarabine (ARA-C)</t>
  </si>
  <si>
    <t>Safety and Efficacy of Imatinib Versus Interferon-α Plus Cytarabine in Patients With Newly Diagnosed Philadelphia Chromosome Positive Chronic Myelogenous Leukemia</t>
  </si>
  <si>
    <t>Kaplan-Meier Estimates of Overall Survival</t>
  </si>
  <si>
    <t>12 months - 98.9% imatinib, 97.7% IFN-a + Ara-C; 120 months - 81.3% imatinib, 75.4% IFN-a + Ara-C</t>
  </si>
  <si>
    <t>As per the phase 3 trial, "Imatinib, a selective inhibitor of the BCR-ABL tyrosine kinase, produces high response rates in patients with chronic-phase chronic myeloid leukemia (CML) who have had no response to interferon alfa. We compared the efficacy of imatinib with that of interferon alfa combined with low-dose cytarabine in newly diagnosed chronic-phase CML."</t>
  </si>
  <si>
    <t>clear in vitro rationale in phase 1; not explicitly stated in phase 3</t>
  </si>
  <si>
    <t>8616716, 9446752</t>
  </si>
  <si>
    <t xml:space="preserve">&lt;1 uM </t>
  </si>
  <si>
    <t>Paper on long-term follow-up study (phase 3) - 28273028; paper on intial IRIS results (phase 3) - 12637609; paper on phase 2 - 11870241; paper on phase 1 - 11287972; Comparator was the old way to treat CML - Imatinib is the new way; Both preclinical papers come from phase 1 (references 12 and 14)</t>
  </si>
  <si>
    <t>NCT00802841</t>
  </si>
  <si>
    <t>Participants received 600 mg imatinib once daily (QD) - supplied as 100 and 400 mg tablets</t>
  </si>
  <si>
    <t>CML Patients With Suboptimal Response to standard Imatinib dose</t>
  </si>
  <si>
    <t>400 mg nilotinib twice daily (BID)</t>
  </si>
  <si>
    <t>Randomized Phase Lll Study of Imatinib Dose Optimization vs Nilotinib in CML Patients With Suboptimal Response to Imatinib (LASOR)</t>
  </si>
  <si>
    <t>Percentage of Participants With Complete Cytogenetic Response (CCyR) [ Time Frame: 6 months ]</t>
  </si>
  <si>
    <t>Nil: 96 patients --&gt; 50% and Imat: 95 patients --&gt; 42.1%</t>
  </si>
  <si>
    <t>N/A, but no, manuscript says further studies are required about switch --&gt; PMID: 27890073</t>
  </si>
  <si>
    <t>Optimal management of patients with chronic myeloid leukaemia in chronic phase with suboptimal cytogenetic response remains undetermined. This study aimed to investigate the safety and efficacy of switching to nilotinib vs imatinib dose escalation for patients with suboptimal cytogenetic response on imatinib.</t>
  </si>
  <si>
    <t>This study should be excluded b/c not only does it not focus on imat by rather attempting to compare nilot and imat, but is also clinical refinement in attempting dose adjustment for patients already on imatinib and compared to nilotinib, specifically those patients with previous sub-optimal responses to imat.</t>
  </si>
  <si>
    <t>No, comparison</t>
  </si>
  <si>
    <t>NCT00424385</t>
  </si>
  <si>
    <t>400 mg Sorafenib every day (QD) 300mg Gleevec QD</t>
  </si>
  <si>
    <t>Androgen-Independent Prostate Cancer</t>
  </si>
  <si>
    <t>No - combined with Sorafenib</t>
  </si>
  <si>
    <t>Study Combining Imatinib Mesylate (Gleevec) With Sorafenib in Patients With Androgen-independent Prostate Cancer (AIPC)</t>
  </si>
  <si>
    <t>Number of Patients Experiencing Dose Limiting Toxicities (DLT's) - up to 20 weeks</t>
  </si>
  <si>
    <t>1/6 in cohort 0 and 2/5 in cohort 1</t>
  </si>
  <si>
    <t>Yes - see notes for why this disease is ultimately a fail</t>
  </si>
  <si>
    <t>Gleevec and Sorafenib have modest efficacy in androgen-independent prostate cancer (AIPC) and the fact that both agents can be given orally with what appears to be tolerable side effects, we hypothesize that combining both agents may provide patients with another effective regimen in a disease where therapeutic options are limited</t>
  </si>
  <si>
    <t>In vitro rationale present but not ideal; imatinib alone in prostate and sorafenib alone in wrong model, nothing together</t>
  </si>
  <si>
    <t>Kind of - see notes</t>
  </si>
  <si>
    <t xml:space="preserve">Imatinib alone: PC-3 11.68 uM, DU-145 16.24 uM </t>
  </si>
  <si>
    <t>Paper - 22805325; in vitro rationale never combines these two specific drugs, instead shows imatinib in combo with other cytoxic chemicals is effective and since Sorafenib is also effective on prostate cancer (No in vitro for prostate cancer; in vitro cited for other cell lines - 16757355; other clinical trials cited for AIPC -18172272) thought they would combine it. Table 1 in preclinical has all IC-50 values for drugs, none in combination; According to paper, primary end point met, since they recommend dosage for further study, but never conduct a follow-up phase II with these two drugs. Therefore, ultimately, this disease outcome is a fail</t>
  </si>
  <si>
    <t>((STI-571) OR (Imatinib) OR (Gleevec) OR (Glivec)) AND ((prostate cancer) OR (AIPC)) AND (Sorafenib)</t>
  </si>
  <si>
    <t>Yes - plus sorafenib</t>
  </si>
  <si>
    <t>NCT02257541</t>
  </si>
  <si>
    <t>Two treatment schedules were evaluated incorporating imatinib 400mg daily in combination with (A) BGJ398 daily 3 weeks on, 1 week off or (B) BGJ398 daily 1 week on, 3 weeks off. - doses of 25 mg, 50 mg, 75 mg, and 100 mg</t>
  </si>
  <si>
    <t>Advanced Gastrointestinal Stromal Tumor (GIST)</t>
  </si>
  <si>
    <t>No - combined with BGJ198</t>
  </si>
  <si>
    <t>BGJ398 in Combination With Imatinib Mesylate in Patients With Untreated Advanced Gastrointestinal Stromal Tumor (GIST)</t>
  </si>
  <si>
    <t>Number of Participants With Dose-Limiting Toxicities and ORR</t>
  </si>
  <si>
    <t xml:space="preserve">100% for all patients receiving 25 mg, 50 mg, 75 mg, and 100 mg BGJ398; 1 PR on 50 mg </t>
  </si>
  <si>
    <t>Preclinical studies suggest that imatinib resistance in gastrointestinal stromal tumor (GIST) can be mediated by MAP-kinase activation via fibroblast growth factor (FGF) signaling. In FGF stimulated GIST cell lines, BGJ398, a pan-FGFR kinase inhibitor in combination with imatinib, was cytotoxic and superior to imatinib therapy alone. In FGF-dependent GIST, the combination of BGJ398 and imatinib may provide a mechanism to overcome imatinib resistance.</t>
  </si>
  <si>
    <t>1 uM imatinib with 0.5 uM BGJ398</t>
  </si>
  <si>
    <t xml:space="preserve">Paper - 30101387; In paper, they explained that due to toxicity the study closed early - currently recruiting for another trial to treat GIST with MEK162 + imatinib </t>
  </si>
  <si>
    <t>Yes - plus BGJ198</t>
  </si>
  <si>
    <t>NCT01309997</t>
  </si>
  <si>
    <t xml:space="preserve">imatinib mesylate PO QD for 6 months in the absence of progression of sclerosis or unacceptable toxicity, rituximab IV on days 1, 8, 15, and 22. A second treatment cycle was repeated at 3 months for a total of 8 doses of rituximab in the absence of progression of sclerosis or unacceptable toxicity; imatinib (200 mg daily) or rituximab (375 mg/m2 intravenously weekly × 4 doses, repeatable after 3 months) </t>
  </si>
  <si>
    <t>Graft Versus Host Disease, Systemic Scleroderma</t>
  </si>
  <si>
    <t>Rituximab</t>
  </si>
  <si>
    <t>Imatinib and Rituximab in Treating Cutaneous Sclerosis in Patients With Chronic Graft-Versus-Host Disease</t>
  </si>
  <si>
    <t>Significant Clinical Response [ Time Frame: 6 months ]</t>
  </si>
  <si>
    <t>9/30 imatinib, 10/31 rituximab</t>
  </si>
  <si>
    <t>Both imatinib and rituximab have been reported to decrease skin thickening and improve skin and joint flexibility in people with cutaneous sclerosis due to chronic GVHD. - reference the other GVHD above, which we classified as a failed trial - this trial came after</t>
  </si>
  <si>
    <t xml:space="preserve">Clear in vitro rationale; cites other trials, which contain data </t>
  </si>
  <si>
    <t>17195235, 15572591</t>
  </si>
  <si>
    <t>2 uM for mRNA downregulation and protein (COL1A1, COL1A2, fibronectin 1) synthesis, 10 uM for imatinib to inhibit activated T cell proliferation</t>
  </si>
  <si>
    <t>Paper - 26378033; Reference 11 leads to first preclinical, which is reference 14; Refernce 9 leads to second preclinical, which is reference 19; Preclinical evidence for rituximab is trials, which just cite other trials; No reason stated on why one may be better than the other; Justify imatinib working against T cells but also rituximab working against B cells in disease</t>
  </si>
  <si>
    <t>NCT00251225</t>
  </si>
  <si>
    <t>Gleevec + Docetaxel: Daily Oral Gleevec in Combination with Every-Three-Week Intravenous Docetaxel - Imatinib-400mg po qd for 10 days to commence on day 3. On day 0, Docetaxel 60mg/m^2 administered IV</t>
  </si>
  <si>
    <t>Hormone Refractory Prostate Cancer</t>
  </si>
  <si>
    <t>No - combined with docetaxel</t>
  </si>
  <si>
    <t>A Study of Imatinib and Docetaxel in Prostate Cancer</t>
  </si>
  <si>
    <t>Overall Time To Progression (TTP) [ Time Frame: Up to 24 months ]</t>
  </si>
  <si>
    <t>6.4 months</t>
  </si>
  <si>
    <t>None stated</t>
  </si>
  <si>
    <t>Docetaxel alone: 1.49 nM in PC-3 and DU145; Imatinib alone: 11.68 and 16.24 uM for PC-3 and DU145; **docetaxel mostly produced antagonistic effects in human prostate cancer cell lines when given in combination with imatinib</t>
  </si>
  <si>
    <t xml:space="preserve">No published paper or follow-up study done. Standard of care at time resulted in 12+ month survival via chemotherapy (17554405) </t>
  </si>
  <si>
    <t>((STI-571) OR (Imatinib) OR (Gleevec) OR (Glivec)) AND (hormone refractory prostate cancer)</t>
  </si>
  <si>
    <t>Yes - plus docetaxel</t>
  </si>
  <si>
    <t>NCT00470470</t>
  </si>
  <si>
    <t>oral imatinib mesylate 400 mg twice daily for up to 12 weeks</t>
  </si>
  <si>
    <t>Acral Lentiginous Malignant Melanoma, Recurrent Melanoma, Stage IIIA Melanoma, Stage IIIB Melanoma, Stage IIIC Melanoma, Stage IV Melanoma</t>
  </si>
  <si>
    <t>Imatinib Mesylate in Treating Patients With Stage III or Stage IV Melanoma That Cannot Be Removed by Surgery</t>
  </si>
  <si>
    <t>Out of 25 patients: 1 CR, 3 PR, 14 SD, 7 PD</t>
  </si>
  <si>
    <t>No - but see notes for reason why successful for KIT melanoma patients</t>
  </si>
  <si>
    <t>Imatinib mesylate may stop the growth of tumor cells by blocking some of the enzymes needed for cell growth. Several melanoma cell lines with KIT mutations are highly sensitive to imatinib mesylate</t>
  </si>
  <si>
    <t>10-100 nM clear large effect in M6 mutant melanoma cells</t>
  </si>
  <si>
    <t>Paper - 21642685; Same preclinical evidence as trial NCT00424515 listed above - this time cited explicitly though as evidence - Also cited evidence in Ba/F3 cells KIT mutated cells - 17372901. As per the paper, "Therefore, this study did not meet its predetermined end point. Nevertheless, the responses achieved in this population preselected based on the presence of KIT mutations or amplification compare favorably to that observed in prior trials of molecularly unselected patients" **Paper reports different results than trial, yet the paper is linked to this exact trial</t>
  </si>
  <si>
    <t xml:space="preserve">Yes </t>
  </si>
  <si>
    <t>NCT00087152</t>
  </si>
  <si>
    <t>Capecitabine - 1,000 mg/m^2 by mouth twice daily Days 1-14 of each 21 day cycle; Imatinib - 400 mg by mouth daily</t>
  </si>
  <si>
    <t>progressive stage IV adenocarcinoma of the breast, Breast cancer</t>
  </si>
  <si>
    <t>No - combined with Capecitabine</t>
  </si>
  <si>
    <t>S0338, Imatinib Mesylate and Capecitabine in Treating Women With Progressive Stage IV Breast Cancer</t>
  </si>
  <si>
    <t>Confirmed Response Rate (Complete and Partial)</t>
  </si>
  <si>
    <t>Imatinib mesylate may stop the growth of tumor cells by blocking the enzymes necessary for their growth. Drugs used in chemotherapy, such as capecitabine, work in different ways to stop tumor cells from dividing so they stop growing or die. Combining imatinib mesylate with capecitabine may kill more tumor cells.</t>
  </si>
  <si>
    <t>Clear in vitro rationale; for imatinib alone, not in combo</t>
  </si>
  <si>
    <t>5-6 uM - average IC-50 across three breast cancer cell lines</t>
  </si>
  <si>
    <t>Paper - 19073506 - clearly states the trial did not meet expectations - preclinical data for imatinib in breast cancer cells - Also, combo treatment (12359756) in colorectal cancer (3 uM imatinib + 0.75 uM 5-FU) shows that STI571 does not potentiate the effects of 5-FU and instead helps the therapeutic effect of 5-FU</t>
  </si>
  <si>
    <t>Yes - plus Capecitabine</t>
  </si>
  <si>
    <t>NCT00506831</t>
  </si>
  <si>
    <t>100 mg daily and increase by 100mg daily every 2 weeks to a maximum of 400 mg daily as tolerated - 6 month total treatment</t>
  </si>
  <si>
    <t>Imatinib in Systemic Sclerosis</t>
  </si>
  <si>
    <t>Percent Change in Modified Rodnan Skin Score at 6 Months Compared to Baseline [ Time Frame: 6 months compared to baseline ]</t>
  </si>
  <si>
    <t>7 participants --&gt; -32% change in MRSS --&gt; Null hypothesis is that the mRSS is not significantly different at month 6 compared with baseline. Paired t-test was used to compare the mean mRSS at month 6 compared with baseline and p-value 0.005</t>
  </si>
  <si>
    <t>No, because linked manuscript (PMID: 19180499) focused only case studies of 2 patients where treatment was effective + discussion of molecular framework, otherwise not a significant result indicating primary endpoint not met + no other trials on database</t>
  </si>
  <si>
    <t>Imatinib antagonizes specific tyrosine kinases that mediate fibrotic pathways involved in the pathogenesis of SSc, including c-Abl, a downstream mediator of transforming growth factor (TGF)-beta, and platelet derived growth factor (PDGF) receptors. The efficacy of imatinib has also been reported in the treatment of patients with refractory idiopathic PAH through its effects on vascular remodeling &amp; further expansion in paper</t>
  </si>
  <si>
    <t>Clear in vitro evidence from linked paper PMID: 19180499</t>
  </si>
  <si>
    <t>Ref5 from paper: PMID: 18216472 and Ref 6: PMID: 17195235</t>
  </si>
  <si>
    <t>Effective ranges: 1 uM for proliferation of fibroblasts;  1.0 μg/mL --&gt; 1uM - 2.02 uM</t>
  </si>
  <si>
    <t>NCT00338728</t>
  </si>
  <si>
    <t>Imatinib mesylate 400 mg PO BID and letrozole 2.5 mg PO QD for 8 weeks in the absence of disease progression or unacceptable toxicity.</t>
  </si>
  <si>
    <t>Postmenopausal Participants With Estrogen or Progesterone Positive Metastatic Breast Cancer - PDGFR or KIT positive</t>
  </si>
  <si>
    <t>Letrozole and Imatinib Mesylate in Treating Postmenopausal Participants With Estrogen or Progesterone Positive Metastatic Breast Cancer</t>
  </si>
  <si>
    <t>Objective Response Rate (ORR) &amp; Overall Survival of Participants [Time Frame: From the registration until disease progression, death, unacceptable toxicity, or withdraw of study consent]</t>
  </si>
  <si>
    <t>45 participants: no complete responses and five partial responses for an objective response rate of 11%  and additional 16 patients had stable disease lasting at least 24 weeks for a clinical benefit rate of 46.7%. The median progression-free and overall survival was 8.7 months (95% confidence interval: 3.8–11.4 months) and 44.3 months (95% confidence interval: 34.0–55.3 months), respectively</t>
  </si>
  <si>
    <t>No, well tolerated but appears to have limited efficacy in the treatment of hormone receptor-positive metastatic breast cancer as stated in paper</t>
  </si>
  <si>
    <t xml:space="preserve"> Letrozole is an antihormonal drug used in the standard treatment of hormonal sensitive breast cancer. Imatinib mesylate is a drug that binds to certain proteins on the tumor cells and prevents them from further growth. Imatinib mesylate is thought to prevent the potential resistance to letrozole, which may make the letrozole more effective. Giving letrozole and imatinib mesylate may work better in treating participants with breast cancer. &amp; further expansion in paper</t>
  </si>
  <si>
    <t>Clear in vitro evidence in manuscript (which was not linked in database, but found by searching PI name - Banu with title of study in Google): PMID: 30311036  along with trials</t>
  </si>
  <si>
    <t>Yes, human breast cancer epithelial cells + imat</t>
  </si>
  <si>
    <t xml:space="preserve">PMID: 15274308 - ref 20 </t>
  </si>
  <si>
    <t>Google search of PI name and trial title to find manuscript</t>
  </si>
  <si>
    <t>NCT00028002</t>
  </si>
  <si>
    <t>Patients receive oral imatinib mesylate once daily - 600 mg. Treatment continues for 8 weeks in the absence of disease progression. Patients with disease progression are considered for immediate surgical resection. Otherwise, after 8 weeks, patients undergo surgical resection to debulk all gross tumor. Two to four weeks after surgery, patients receive oral imatinib mesylate once daily for 2 years.</t>
  </si>
  <si>
    <t>Undergoing surgery for primary or recurrent malignant gastrointestinal stromal tumor, KIT+ - Adults, older adult</t>
  </si>
  <si>
    <t>No - approved is 400 mg</t>
  </si>
  <si>
    <t>Neoadjuvant and Adjuvant Imatinib Mesylate in Treating Patients With Primary or Recurrent Malignant Gastrointestinal Stromal Tumor</t>
  </si>
  <si>
    <t>Rate of Disease Progression at 2 Years - Kaplan Meier estimate</t>
  </si>
  <si>
    <t>52 participants - Group A (primary GIST) and Group B (resectable metastatic/recurrent GIST): Estimated 5-year progression-free survival and overall survival were 57% in group A, 30% in group B; and 77% in group A, 68% in group B, respectively. Median time to progression has not been reached for group A and was 4.4 years for group B. In group A, in 7 of 11 patients, disease progressed &gt;2 years from registration; 6 of 7 patients with progression had stopped imatinib before progression. In group B, disease progressed in 10 of 13 patients &gt;2 years from registration; 6 of 10 patients with progressing disease had stopped imatinib before progression.</t>
  </si>
  <si>
    <t>No? states high percentage of patients experienced disease progression after discontinuation of 2-year maintenance imatinib therapy after surgery. Consideration should be given to studying longer treatment durations in intermediate- to high-risk GIST patients.</t>
  </si>
  <si>
    <t xml:space="preserve">Imatinib mesylate may stop the growth of tumor cells by blocking the enzymes necessary for their growth. Giving imatinib mesylate before and after surgery may shrink the tumor so it can be removed and may kill any tumor cells remaining after surgery.
</t>
  </si>
  <si>
    <t>No, cites other studies and reviews in long term results in PMID: 22203182 - early term results about imaging</t>
  </si>
  <si>
    <t>Reuse?</t>
  </si>
  <si>
    <t>only study to do neoadj followed by adj</t>
  </si>
  <si>
    <t>NCT01281865</t>
  </si>
  <si>
    <t>Patients receive everolimus 5 mg or 10 mg PO once daily and imatinib mesylate 400 mg PO QD once daily on days 1-28. Course repeat every 28 days in the absence of disease progression or unacceptable toxicity.</t>
  </si>
  <si>
    <t>Locally advanced, locally recurrent or metastatic soft tissue sarcoma (Stage 3 and stage 4), PDGRA+ =  adult synovial sarcoma   - Adult, older adult</t>
  </si>
  <si>
    <t>Everolimus in Combination With Imatinib Mesylate in Treating Patients With Locally Advanced, Locally Recurrent, or Metastatic Soft Tissue Sarcoma</t>
  </si>
  <si>
    <t>Response Rate (CR + PR) Assessed by RECIST 1.1 (Phase II) [ Time Frame: At 8 weeks ]</t>
  </si>
  <si>
    <t>10 patients: 9 (5 mg Ev and 400 mg Imat) --&gt; 4 progression of disease and 5 stable disease &amp; 1(10 mg Ev and 400 mg Imat) --&gt; had progression of disease</t>
  </si>
  <si>
    <r>
      <rPr>
        <sz val="12"/>
        <rFont val="Times New Roman"/>
      </rPr>
      <t xml:space="preserve">No, no RECIST responses (aka primary endpt not met) and no manuscript linked, had to find on my own searching up PI and everolimus and imatinib with soft tissue sarcoma --&gt; article not on pubmed? </t>
    </r>
    <r>
      <rPr>
        <u/>
        <sz val="12"/>
        <color rgb="FF1155CC"/>
        <rFont val="Times New Roman"/>
      </rPr>
      <t>https://ascopubs.org/doi/abs/10.1200/jco.2013.31.15_suppl.10558</t>
    </r>
  </si>
  <si>
    <t>Everolimus and imatinib mesylate may stop the growth of tumor cells by blocking some of the enzymes needed for cell growth. In manuscript mentioned further: PDGFRA is the most highly overexpressed kinase gene in synovial sarcoma. Our preclinical studies also demonstrated synergistic anti-tumor activity by inhibiting both PDGFRA and mTOR signaling with imatinib and rapamycin respectively in PDGFRA + synovial sarcoma cell lines.</t>
  </si>
  <si>
    <t xml:space="preserve">PMID: 22787122 --&gt; Can't get access to full paper, but in abstract says, that group conducted preclinical study found through Pubmed search </t>
  </si>
  <si>
    <t>Used 1 umol/L (not iC-50) - paper states at that conc does imatinib alone and in combination with rapamycin inhibited PDGFRA phosphorylation in both SYO-1 and HS-SY-II cells, but suppressed rapamycin-induced Akt phosphorylation only in SYO-1 cells and that High PDGFRA expression is a critical determinant of imatinib sensitivity</t>
  </si>
  <si>
    <t>((STI-571) OR (Imatinib) OR (Gleevec) OR (Glivec)) AND (PDGFRA + synovial sarcoma) AND (rapamycin)</t>
  </si>
  <si>
    <t>NCT00038610</t>
  </si>
  <si>
    <t>Imatinib: 600 mg by mouth on days 1 - 14 for course 1, and 600 mg by mouth daily days 1-14 (or daily if tolerated with course 1) for courses 2, 4, 6, 8.</t>
  </si>
  <si>
    <t>Philadelphia-positive acute lymphoblastic leukemia - child, adult, older adult</t>
  </si>
  <si>
    <t>No, but added with Hyper-CVAD which is a bunch of chemotherapy drugs --&gt; cyclophosphamide, doxorubicin, vincristine, dexamethasone, methotrexate, cytarabine, mesna, G-CSF</t>
  </si>
  <si>
    <t>Study of Hyper-CVAD Plus Imatinib Mesylate for Philadelphia-Positive Acute Lymphocytic Leukemia</t>
  </si>
  <si>
    <t>Response To Induction Therapy With Hyper-CVAD Plus Imatinib Mesylate: CR, PR, Molecular CR, and induction death</t>
  </si>
  <si>
    <t>54 participants: 42 CR, 1 PR, 17 molecular CR, and 1 induction death</t>
  </si>
  <si>
    <t>Yes, as paper states combo treatment as as effective regimen PMID: 25682595</t>
  </si>
  <si>
    <t>Not explicitly stated in trial, but in paper: Prior to the advent of tyrosine kinase inhibitors (TKIs) the outcomes of adult patients with Ph+ ALL were dismal. Combination chemotherapy achieved complete response in a majority of adults with Ph+ ALL. However, the responses were short-lived with long-term survival rates of less than 20%.</t>
  </si>
  <si>
    <t>Ref 39 --&gt; PMID: 11050003</t>
  </si>
  <si>
    <t>0.05μmol/L STI571 used in combo with other anti-leukemic agents and shows efficacy</t>
  </si>
  <si>
    <t>NCT00867334</t>
  </si>
  <si>
    <t>300 mg/day</t>
  </si>
  <si>
    <t>stage IV colorectal cancer that has spread to the liver - Adult and older adult</t>
  </si>
  <si>
    <t>Maybe: imatinib+ panitumumab vs panitumumab</t>
  </si>
  <si>
    <t>New Individualized Therapy Trial for Metastatic Colorectal Cancer (NITMEC)</t>
  </si>
  <si>
    <t>Number of Patients With Adverse Events [ Time Frame: From consent up until 4 weeks after patient has stopped study participation ]</t>
  </si>
  <si>
    <t>Imat+panitumumab: 5/6 participants AE and 0 participants in just panitumumab b/c subject withdrew after randomization</t>
  </si>
  <si>
    <t>No, says lack of objective clinical outcome --&gt; PMID: 24787230</t>
  </si>
  <si>
    <t>Recently, a series of clinical trial outcome reports have shown that KRAS mutations (and to a lesser extent KRAS mutations with BRAF V600E mutation) significantly negatively correlate with response to anti-epidermal growth factor (EGFR) mAbs, such as panitumumab, in metastatic colorectal cancer (mCRC) patients. WT KRAS status was shown to be required but not sufficient to confer sensitivity to panitumumab monotherapy. The molecular mechanisms underlying the response or lack of response to EGFR-directed therapies in CRC patients with WT RAS status are unknown. Potential mechanisms of response include activation of EGFR through receptor mutation or autocrine/paracrine ligand binding, activation while tumors that do not respond to EGFR-directed therapy may have activation of other distinct pathways such as VEGF, PDGF, and insulin-like growth factor 1 receptor; activating mutations of additional signaling proteins downstream of EGFR such as PI3K, and Src, or downstream of KRAS, such as RAF; and loss of function genes such as phosphatase and tensin homolog (PTEN).</t>
  </si>
  <si>
    <t>None at all, cites other clin studies for orther diseases, but nothing specific</t>
  </si>
  <si>
    <t>PMID: 17721919 (2007); PMID: 12208734 (2002) Found through search and are papers available at the time or before the trial</t>
  </si>
  <si>
    <t>Imatinib effectively inhibited the proliferation of all colorectal cell lines (DLD‐1, HT‐29, HCT‐8 and HCT‐116), showing IC(50) from 0.3 to 3 uM; half-maximal inhibition of HT29 cell proliferation by STI571 was observed at IC50 = 6 μm.</t>
  </si>
  <si>
    <t>((STI-571) OR (Imatinib) OR (Gleevec) OR (Glivec)) AND ((colorectal cancer) OR (colon cancer) or (rectal cancer)) - tried first, but came up with no relevant results: ((STI-571) OR (Imatinib) OR (Gleevec) OR (Glivec)) AND ((colorectal cancer) OR (colon cancer) or (rectal cancer)) AND (panitumumab)</t>
  </si>
  <si>
    <t>NCT00408460</t>
  </si>
  <si>
    <t>Paclitaxel 90 mg/m2 was administered intravenously on days 3, 10, and 17 of each 28-day cycle. Imatinib 600 mg daily was administered orally in 4-day pulses bracketing each paclitaxel infusion (days 1-4, 8-11, 15-18)</t>
  </si>
  <si>
    <t>Malignant Pleural Effusion, Recurrent Non-small Cell Lung Cancer, Stage IIIB Non-small Cell Lung Cancer, Stage IV Non-small Cell Lung Cancer</t>
  </si>
  <si>
    <t>Imatinib Mesylate and Paclitaxel in Treating Older Patients With Stage IIIB or Stage IV Non-Small Cell Lung Cancer</t>
  </si>
  <si>
    <t>11/34 = CR+PR</t>
  </si>
  <si>
    <t>As per the trial: "Imatinib mesylate may stop the growth of tumor cells by blocking some of the enzymes needed for cell growth. Drugs used in chemotherapy, such as paclitaxel, work in different ways to stop the growth of tumor cells, either by killing the cells or by stopping them from dividing. Giving imatinib mesylate together with paclitaxel may kill more tumor cells." As per the paper: "In non-small cell lung cancer (NSCLC), interstitial hypertension is a barrier to chemotherapy delivery, and is mediated by platelet derived growth factor receptor (PDGFR). Antagonizing PDGFR with imatinib may improve intra-tumoral delivery of paclitaxel, increasing response rate (RR)."</t>
  </si>
  <si>
    <t xml:space="preserve">SAME TRIAL AS NCT01011075; Paper - 23033932. In vitro data in first reference shows no effect/sensitization from imatinib in thyroid cancer cells. In vivo data in first reference shows that imatinib helps with the uptake of Taxol; Second reference is specifically in NSCLC xenografts. Primary End Point Met: As per the paper, "The combination of imatinib and paclitaxel had encouraging activity as measured by the primary endpoint of RR. However, PFS and OS were typical for elderly patients treated with single agent chemotherapy and the regimen is not recommended for further study" </t>
  </si>
  <si>
    <t>NCT00193258</t>
  </si>
  <si>
    <t xml:space="preserve">Phase 1: 300 mg or 400 mg orally daily and Phase 2: 400 mg orally daily </t>
  </si>
  <si>
    <t>Advanced Renal Cell Carcinoma - adult, older adult</t>
  </si>
  <si>
    <t>No, but with Bevacizumab and Erolotinib in both phases</t>
  </si>
  <si>
    <t>Bevacizumab, Erlotinib, and Imatinib in the Treatment of Advanced Renal Cell Carcinoma</t>
  </si>
  <si>
    <t>Objective Response Rate (ORR) [ Time Frame: 18 months] --&gt; RECIST criteria</t>
  </si>
  <si>
    <t>88 participants: 17% have OR --&gt; specifically PR</t>
  </si>
  <si>
    <t>No, because combo of drugs was noted as unacceptably toxic in group of patients and imatinib's inhibiton of PDGFR didn't seem to improve efficacy with results of treatment with bevacizumab erlotinib --&gt; as stated by manuscript --&gt; further dev of combo not planned or recommended as cited in linked paper</t>
  </si>
  <si>
    <t xml:space="preserve">On trial: This phase I/II trial will evaluate the bevacizumab/erlotinib combination with the addition of imatinib (Gleevec). The combined inhibition greatly enhances the anti-tumor effects &amp; On manuscript --&gt; The majority of patients with advanced clear cell renal carcinoma have overexpression of PDGFRs, and this signaling pathway is
thought to be important in stimulating cellular proliferation and
angiogenesis.11 When the study was initiated, substantial activity
had been reported with sunitinib and sorafenib, both of which
inhibit PDGFRs in addition to VEGFRs.2,4 For these reasons, we
added imatinib, a PDGFR inhibitor, to the combination bevacizumab/erlotinib which we had studied previously. </t>
  </si>
  <si>
    <t xml:space="preserve">None at all for imatinib and renal carcinoma cell lines in linked paper PMID: 18272024 --&gt; clin trials and evidence about sunitinib and sorafenib which also inhibit PDGFRs like imatinib </t>
  </si>
  <si>
    <t>No preclinical data from searches</t>
  </si>
  <si>
    <t>All of the listed searches are not turning up anything! and other trial on kidney cancer also did not have relevant in vitro sources. Caki-1 is most common kidney cancer cell line and didn't bring up anything either - found this one thing but don't think it's relevant PMID: 16890580</t>
  </si>
  <si>
    <t>((STI-571) OR (Imatinib) OR (Gleevec) OR (Glivec)) AND ((advanced renal carcinoma)) AND ((in vitro)) - ((STI-571) OR (Imatinib) OR (Gleevec) OR (Glivec)) AND ((kidney cancer) OR (renal cancer) OR (renal carcinoma)) AND (in vitro) - ((STI-571) OR (Imatinib) OR (Gleevec) OR (Glivec)) AND (kidney cancer)</t>
  </si>
  <si>
    <t>NCT00500110</t>
  </si>
  <si>
    <t>Imatinib Mesylate 600 mg by mouth (PO) daily + Docetaxel 30 mg/m^2 by vein (IV) weekly + Hormonal Ablation (Goserelin Acetate or Leuprolide) injections every other month or every 3 months</t>
  </si>
  <si>
    <t>High-risk localized prostate cancer - child, adult, older adult</t>
  </si>
  <si>
    <t>No, but combined with docetaxel, leuprolide, goserelin acetate</t>
  </si>
  <si>
    <t>Hormonal Ablation, Imatinib Mesylate and Docetaxel for Patients With Prostate Cancer</t>
  </si>
  <si>
    <t>Number of Participants Achieving Pathological Complete Response [ Time Frame: Every 3 months for 1 year, then every 6 months until disease progression or death ]</t>
  </si>
  <si>
    <t>36 patients - 0 CR</t>
  </si>
  <si>
    <t>No, as stated by linked paper PMID: 19012911</t>
  </si>
  <si>
    <t>Not explicitly stated in trial, but in manuscript: Platelet derived growth factor, which is stronglyimplicated in various physiological processes includingtissue specific angiogenesis and wound healing,1isup-regulated in early tumor progression in an ortho-topic model of human prostate cancer bone metasta-sis,2specifically in proliferative tumor cell populationsand vascular endothelium in close proximity to thebone interface. Therapeutic inhibition of PDGFR withimatinib mesylate3in combination with taxane chemo-therapy resulted in enhanced vascular endothelial ap-optosis and improved efficacy,2,4suggesting an ap-proach toward controlling early progression of bonemicrometastases.</t>
  </si>
  <si>
    <t>Clear in vitro rationale in linked paper</t>
  </si>
  <si>
    <t>PMID: 12644539 = Ref 2 (both in vitro and in vivo)</t>
  </si>
  <si>
    <t>1.6 uM Imat used on PC-3MM2 cells harvested from bone lesions from control mice and mice treated with STI571</t>
  </si>
  <si>
    <t>NCT00049127</t>
  </si>
  <si>
    <t>Either 300 mg BID PO daily (Phase 2) or maximum tolerated dose (Phase 1)</t>
  </si>
  <si>
    <t>Adult Anaplastic Oligodendroglioma, Adult Mixed Glioma, Adult Oligodendroglioma, Recurrent Adult Brain Neoplasm</t>
  </si>
  <si>
    <t>Imatinib Mesylate in Treating Patients With Recurrent Brain Tumor</t>
  </si>
  <si>
    <t>6-month Progression-free Survival (PFS), Defined as a Patient Being Alive and Progression-free 183 Days After the Date of Registration. [ Time Frame: 6 months</t>
  </si>
  <si>
    <t>Study 1 Arm C - 33.35%; Study 2 Arm B - 33.3%; Study 3 Arm E - 25%</t>
  </si>
  <si>
    <t>As per the trial, "Imatinib mesylate may stop the growth of tumor cells by blocking the enzymes necessary for tumor cell growth"; As per the paper, "Overexpression of platelet-derived growth factor receptor (PDGFR), c-Kit, and PDGF-mediated MAP-K activation has been associated with oligodendroglial tumor cell growth and proliferation. Imatinib decreases PDGF-and c-Kit-dependent signaling, resulting in cell cycle arrest and apoptosis."</t>
  </si>
  <si>
    <t>Clearly stated in vitro rationale; reference 3</t>
  </si>
  <si>
    <t>T98G at 72 hr, 7.49 uM; A172 at 72 hr, 9.94 uM</t>
  </si>
  <si>
    <t>Paper - 31119479; As per the paper, "Although adequate plasma levels were achieved, the observed PFS6 of 33% did not reach our pre-defined threshold for success"</t>
  </si>
  <si>
    <t>((STI-571) OR (Imatinib) OR (Gleevec) OR (Glivec)) AND (Kurt Jaeckle)</t>
  </si>
  <si>
    <t>NCT00481247</t>
  </si>
  <si>
    <t>oral, dasatinib 50-140 mg once daily (QD), oral, imatinib 200-800 mg, QD</t>
  </si>
  <si>
    <t>CML</t>
  </si>
  <si>
    <t>A Phase III Study of Dasatinib vs Imatinib in Patients With Newly Diagnosed Chronic Phase Chronic Myeloid Leukemia (DASISION)</t>
  </si>
  <si>
    <t>Number of Participants With Best Confirmed Complete Cytogenetic Response (cCCyR) Within 12 Months [ Time Frame: Pretreatment, every 3 months up to 12 months</t>
  </si>
  <si>
    <t>204/259 for dasatinib; 177/260 for imatinib</t>
  </si>
  <si>
    <t>Yes; dasatinib &gt; imatinib</t>
  </si>
  <si>
    <t>As per the paper, "Treatment with dasatinib, a highly potent BCR-ABL kinase inhibitor, has resulted in high rates of complete cytogenetic response and progression-free survival among patients with chronic myeloid leukemia (CML) in the chronic phase, after failure of imatinib treatment. We assessed the efficacy and safety of dasatinib, as compared with imatinib, for the first-line treatment of chronic-phase CML."</t>
  </si>
  <si>
    <t>Clearly stated in vitro rationale</t>
  </si>
  <si>
    <t xml:space="preserve">&lt;1 nM in K562 </t>
  </si>
  <si>
    <t>Paper - 20525995; study was actually comparing imatinib's ability to treat CML compared to dasatinib - therefore imatinib is actually the comparator; As per the paper, "In our trial, dasatinib, as compared with imatinib (which is the current standard of care), was associated with significantly higher and faster rates of complete cytogenetic response and major molecular response."</t>
  </si>
  <si>
    <t>NCT01275196</t>
  </si>
  <si>
    <t>nilotinib 300 mg twice daily vs imatinib 400 mg once daily in Chinese patients with newly diagnosed Ph+ CML-CP</t>
  </si>
  <si>
    <t>CML, specifically in a Chinese population</t>
  </si>
  <si>
    <t>Safety and Efficacy of Nilotinib vs. Imatinib in the Treatment of Newly Diagnosed Chinese Ph+ CML-CP Patients</t>
  </si>
  <si>
    <t>Major Molecular Response (MMR) at 12 Months - With Imputation. [ Time Frame: 12 months ]</t>
  </si>
  <si>
    <t>27.8% imatinib and 52.2% nilotinib</t>
  </si>
  <si>
    <t>Yes; Nilotinib &gt;imatinib</t>
  </si>
  <si>
    <t>The superior efficacy of nilotinib over imatinib as frontline therapy for CML-CP was first demonstrated in the international phase 3 study Evaluating Nilotinib Efficacy and Safety in Clinical Trials–Newly Diagnosed Patients (ENESTnd)...Because the efficacy and safety of TKIs may vary depending on ethnic background or genetic factors, focused investigations within well-defined patient populations are crucial in order to better understand the relative benefits and risks of each treatment option for individual patients</t>
  </si>
  <si>
    <t>Cites earlier trial (20525993) which has clear in-vitro rationale</t>
  </si>
  <si>
    <t>&lt;12 nM Nilotinib in K562 and Ku-812F cell lines vs. &gt;80 nM Imatinib in K562 and Ku-812F cell lines</t>
  </si>
  <si>
    <t>Paper - 25766724; major molecular response (MMR) was defined as a value of ≤ 0.1% of BCR-ABL ratio on the IS. The minimum number of control genes for a sample to be valid was 3000. For statistical comparison purpose, MMR was considered as a binary variable with patients achieving MMR grouped as 'responders' and patients not achieving MMR, patients with missing PCR evaluations or patients with atypical transcripts at baseline grouped as 'non-responders'; cite ENESTnd as main preclinical evidence</t>
  </si>
  <si>
    <t>NCT00161213</t>
  </si>
  <si>
    <t>imatinib mesylate: 400 mg/day, given orally Day 1-5 and 8-12 every 21 days.
gemcitabine hydrochloride: fixed dose rate infuration at 1200 mg/m2/120 minutes on Days 3 and 10 every 21 days.</t>
  </si>
  <si>
    <t>Locally Adv. or Metastatic Pancreatic Cancer - adult, older adult</t>
  </si>
  <si>
    <t>Gemcitabine and Imatinib Mesylate as First-Line Therapy in Patients With Locally Adv. or Metastatic Pancreatic Cancer</t>
  </si>
  <si>
    <t>Progression-free Survival [ Time Frame: 4 years ]</t>
  </si>
  <si>
    <t>42 patients --&gt; median PFS = 3.9 months</t>
  </si>
  <si>
    <t>No, as stated in manuscript: IM in combination with GEM is tolerated. but does not show a statistically significant PFS or OS benefit over chemotherapy with GEM alone.</t>
  </si>
  <si>
    <t>Drugs used in chemotherapy, such as gemcitabine, work in different ways to stop the growth of tumor cells, either by killing the cells or by stopping them from dividing. Imatinib mesylate may stop the growth of tumor cells by blocking some of the enzymes needed for cell growth. Giving gemcitabine together with imatinib mesylate may kill more tumor cells --&gt; in manuscript: One rationale for using IM in anticancer therapy focuses on PDGFRs. In addition to their expression in several tumor types, PDGFRs are found both in tumor pericytes and tumor vasculature21,22 and are thought to play a role in the control of IFP.18 PDGF A- and B-chain mRNA has been identified in human pancreatic adenocarcinoma cells and may contribute to the phenomenon of desmoplasia in pancreatic tumors by epithelial–mesenchymal interactions.2</t>
  </si>
  <si>
    <t>Clear in vitro rationale in linked paper - PMID: 22888387</t>
  </si>
  <si>
    <t>Yes - all use pancreative cancer cell lines</t>
  </si>
  <si>
    <t xml:space="preserve">PMID: 14695158; PMID: 17044945; PMID: 14521721 </t>
  </si>
  <si>
    <t>IC-50: 17 uM (about PDGFR); SCF-enchanced invasive ability sig. inhibited by 5 uM; GI50 concentrations ranging from 17 to 31.5 uM (and PDGF has growth stim effects in pancreatic cell lines)</t>
  </si>
  <si>
    <t>First paper:  "Although a relatively high dose of STI571 was required for inhibition of growth of L3.6pl pancreatic cancer cells under in vitro conditions, STI571 was more potent in inhibiting growth of cells implanted into the pancreases of nude mice. The most effective treatment was the combination of STI571 50 mg/kg p.o. daily and gemcitabine 15 mg/kg i.p. twice weekly"</t>
  </si>
  <si>
    <t>NCT00509093</t>
  </si>
  <si>
    <t>600 mg by mouth once a day for 12 months. The study dose can be split but the dose of 600 mg must be given within a 12 hour period</t>
  </si>
  <si>
    <t>Acute myeloid leukemia - adult, older adult - c-kit positive</t>
  </si>
  <si>
    <t>Imatinib Mesylate in Treating Patients With Newly Diagnosed Acute Myeloid Leukemia Who Have Received Chemotherapy</t>
  </si>
  <si>
    <t>Median Progression-free Survival (PFS) for Patients Less Than 60 Years of Age [ Time Frame: up to 5 years from the End of Treatment ]</t>
  </si>
  <si>
    <t>(32 total) 21 patients - median months of PFS = 52.1 and not enough events to estimate 95% confidence interval</t>
  </si>
  <si>
    <t>No, but encouraging perhaps with dose reduction as says in paper:"outcomes using IM maintenance are encouraging, and suggest that further study of this approach is warranted. Given the toxicities observed, reducing the dose of IM to 400 mg in the maintenance setting may be better tolerated" but no followup trials</t>
  </si>
  <si>
    <t>Imatinib mesylate may stop the growth of cancer cells by blocking some of the enzymes needed for cell growth. &amp; in manuscript: The c-kit (CD117) receptor is expressed on &gt; 10% blasts in 64% of de novo AMLs and mediates proliferation and anti-apoptotic effects. High c-kit levels correlate with a shorter time to relapse and decreased overall survival (OS). Imatinib mesylate (IM), a c-kit inhibitor, has activity against relapsed/refractory AML.</t>
  </si>
  <si>
    <t>Unknown, as after Google search to find paper --&gt; found that it was just a poster/abstract and didn't give references</t>
  </si>
  <si>
    <t>Found from listed pubmed search: PMID: 11751479 --&gt; doesn't combine chemotherapy drugs in vitro, but overall effect of Imat on AML cell line</t>
  </si>
  <si>
    <t xml:space="preserve">Because approximately 70% of acute myelogenous leukemia (AML) cases are c-kit positive, we evaluated in vitro effects of STI571 on c-kit-positive cell lines and primary AML blast cells. At concentrations &gt;5 microM, the drug marginally inhibited SCF-independent proliferation of cell lines and most of AML blasts. </t>
  </si>
  <si>
    <r>
      <rPr>
        <sz val="12"/>
        <rFont val="Times New Roman"/>
      </rPr>
      <t xml:space="preserve">Looked up PI with imatinib and article came up: https://ashpublications.org/blood/article/120/21/3597/86077/A-Phase-2-Trial-of-Imatinib-Mesylate-As and long term results: </t>
    </r>
    <r>
      <rPr>
        <u/>
        <sz val="12"/>
        <color rgb="FF1155CC"/>
        <rFont val="Times New Roman"/>
      </rPr>
      <t>https://ashpublications.org/blood/article/126/23/2536/113431/Long-Term-Follow-up-Results-A-Phase-2-Trial-of</t>
    </r>
    <r>
      <rPr>
        <sz val="12"/>
        <rFont val="Times New Roman"/>
      </rPr>
      <t xml:space="preserve"> and results still doesn't have references: </t>
    </r>
    <r>
      <rPr>
        <u/>
        <sz val="12"/>
        <color rgb="FF1155CC"/>
        <rFont val="Times New Roman"/>
      </rPr>
      <t>https://ashpublications.org/blood/article/120/21/3597/86077/A-Phase-2-Trial-of-Imatinib-Mesylate-As</t>
    </r>
  </si>
  <si>
    <t>((STI-571) OR (Imatinib) OR (Gleevec) OR (Glivec)) AND ((acute myeloid leukemia) OR (AML)) AND (c-kit)</t>
  </si>
  <si>
    <t>NCT00702403</t>
  </si>
  <si>
    <t>Beginning after engraftment and blood count recovery (21 to 28 days after allogeneic stem cell transplant), patients with imatinib-sensitive leukemia receive imatinib mesylate PO QD until day 80 and then nilotinib PO BID on days 81-445. Patients with imatinib-resistant leukemia receive nilotinib PO BID beginning after engraftment and blood count recovery until day 445.</t>
  </si>
  <si>
    <t>Accelerated Phase Chronic Myelogenous Leukemia, Adult Acute Lymphoblastic Leukemia in Remission, Blastic Phase Chronic Myelogenous Leukemia, Childhood Acute Lymphoblastic Leukemia in Remission, Childhood Chronic Myelogenous Leukemia, Chronic Myelogenous Leukemia (BCR-ABL1 Positive), Chronic Phase Chronic Myelogenous Leukemia, Philadelphia Positive Adult Acute Lymphoblastic Leukemia, Philadelphia Positive Childhood Acute Lymphoblastic Leukemia, Recurrent Adult Acute Lymphoblastic Leukemia, Recurrent Childhood Acute Lymphoblastic Leukemia, Relapsing Chronic Myelogenous Leukemia, Untreated Adult Acute Lymphoblastic Leukemia, Untreated Childhood Acute Lymphoblastic Leukemia</t>
  </si>
  <si>
    <t>Nilotinib</t>
  </si>
  <si>
    <t>Nilotinib and Imatinib Mesylate After Donor Stem Cell Transplant in Treating Patients With ALL or CML</t>
  </si>
  <si>
    <t>Number of Participants With Treatment Safety Failure [ Time Frame: Up to 365 days post-transplant ]</t>
  </si>
  <si>
    <t>13/40 = 32.5% *Critical to note are two "intention-to-treat" populations: the 1st (N=57) at time of consent, evolved into the second ITT population (N=40), because 17 subjects lost eligibility to begin relapse prophylaxis at engraftment. A 2nd wave of discontinuations occurred at or after Day 81 when all patients were to be switched from imatinib to nilotinib.*</t>
  </si>
  <si>
    <t>Nilotinib and imatinib mesylate may stop the growth of cancer cells by blocking some of the enzymes needed for cell growth.</t>
  </si>
  <si>
    <t>18448557 (reference 78 - 15710326)</t>
  </si>
  <si>
    <t>"Treatment safety failure is defined for a patient with imatinib sensitive Ph+ leukemia as the inability to be able to deliver at least 400 milligrams per day of nilotinib in adults, and 230 milligrams/m2 per day in children, for at least 85% of the time interval between 81 and 365 days after transplant. The overall study will be considered successful if nilotinib is deliverable to more than 75% of the study participants at this minimum specified dose intensity." No published paper. Clinical Refinement because either receiving imatinib then nilotinib or just nilotinib</t>
  </si>
  <si>
    <t>((STI-571) OR (Imatinib) OR (Gleevec) OR (Glivec)) AND (nilotinib) AND (donor stem cell transplant) AND ((ALL) OR (CML))</t>
  </si>
  <si>
    <t>NCT01660906</t>
  </si>
  <si>
    <t>Dasatinib - tablets, oral, 100 mg, Once daily, Up to12 months on study</t>
  </si>
  <si>
    <t>CP-CML</t>
  </si>
  <si>
    <t>Phase IV, Open-label, Multicenter Study of Dasatinib in Chronic-Phase Chronic Myeloid Leukemia (CP-CML) Patients With Chronic, Low-grade Non-Hematologic Toxicity to Imatinib</t>
  </si>
  <si>
    <t>The Number of Imatinib-related Adverse Events (AEs) That Were Resolved, Improved, Remained Unchanged, or Worsened After 3 Months of Dasatinib Treatment [ Time Frame: 3 months after switch to dasatinib ]</t>
  </si>
  <si>
    <t>91 Resolved, 2 improved, 27 unchanged, 1 worsened</t>
  </si>
  <si>
    <t xml:space="preserve">Not sure - does not matter </t>
  </si>
  <si>
    <t>Not stated and cannot find published paper on trial</t>
  </si>
  <si>
    <t>Imatinib not even primary drug being investigated here - looking to improve AE caused by imatinib by switching to dasatinib</t>
  </si>
  <si>
    <t>((STI-571) OR (Imatinib) OR (Gleevec) OR (Glivec)) AND (CP-CML) AND (dasatinib) AND (toxicity)</t>
  </si>
  <si>
    <t>NCT00074308</t>
  </si>
  <si>
    <t>Phase 1: Imatinib once/twice daily (400-800 mg/day) on days 1-28 and bevacizumab IV (5-10 mg/kg0 over 30-90 min on days 1 and 14 - courses repeat every 28 days &amp; Phase 2: Imatinib once/twice (400 mg/day) on days 1-28 days and becacixumab IV (10mg/kg) every 30-90 min on days 1 and 14 - courses still repeat eveyr 28 days</t>
  </si>
  <si>
    <t>Advanced melanoma (stage 3 or 4) or other metastatic or unresectable cancer - adult, older adult</t>
  </si>
  <si>
    <t>Imatinib Mesylate and Bevacizumab in Treating Patients With Advanced Melanoma or Other Advanced Cancers</t>
  </si>
  <si>
    <t>1. MTD, Defined as One Dose Level Below the Dose That Induced DLT in at Least One Third of Patients at a Dose Level &amp; 2. Progression-free Survival at 16 Weeks (Phase II) [ Time Frame: 16 weeks ]</t>
  </si>
  <si>
    <t>1. Phase 1 = Dose escalation --&gt; 17 participants in which dose level 2 selected &amp; 2. Phase 2 = Dose expansion --&gt; 8/23 participants have PFS</t>
  </si>
  <si>
    <t>No - as stated in paper: "Bevacizumab and imatinib can be safely combined at the maximum doses used for each agent. We did not observe significant clinical activity with this regimen in melanoma patients."</t>
  </si>
  <si>
    <t>Not explicitly stated on trial, but on paper: Imatinib mesylate may stop the growth of tumor cells by blocking the enzymes necessary for their growth. Bevacizumab may stop the growth of tumor cells by stopping blood flow to the tumor. Combining imatinib mesylate with bevacizumab may kill more tumor cells --&gt; also in manuscript: In metastatic melanoma, VEGF‐targeted therapies have had modest clinical activity, raising the possibility that additional angiogenesis mediators would need to be targeted to develop effective antiangiogenic therapy for this disease [28]. Imatinib has been evaluated as a single‐agent in two phase II trials in melanoma, neither of which was associated with significant clinical activity [29, 30]. However, evidence in animal models suggests that the combination of VEGF and PDGF inhibition has significantly more antiangiogenic activity than blockade of either alone [31, 32].</t>
  </si>
  <si>
    <t>Clear in vitro evidence in paper (found through Pubmed search) PMID: 26084808; directly cites PMID: 10991971 &amp; PMID: 8548747 which are some of initial papers examining inhibitory powers of imat on Abl, PDGFR, and ckit on  CML cell lines, but also cites other melanoma + imat trials that have relevant in vitro rationale or in vivo - otherwise lots of in vivo refs</t>
  </si>
  <si>
    <t xml:space="preserve">PMID: 15610538 ( from Ref 29 - PMID: 15846297) </t>
  </si>
  <si>
    <t xml:space="preserve">uses 15 uM on melanoma cell line B16F10 and blocks proliferation </t>
  </si>
  <si>
    <t>Both preclinicals use mouse models (more in vivo), no bevacizumab used in eitehr (other VEGFR inhibitors), both models are not speifically melanoma, but targetting endothelial cells, and only 31 uses imatinib (where dose comes from) --&gt; pubmed search brought no other in vitro studies</t>
  </si>
  <si>
    <t xml:space="preserve">((STI-571) OR (Imatinib) OR (Gleevec) OR (Glivec)) AND (melanoma) AND (bevacizumab) </t>
  </si>
  <si>
    <t>NCT00039377</t>
  </si>
  <si>
    <t>Cannot find dose on trial or published paper - predict it is approved indication</t>
  </si>
  <si>
    <t>Newly diagnosed acute lymphoblastic leukemia (Ph+) - child, adult</t>
  </si>
  <si>
    <t>Unknown, but most likely yes</t>
  </si>
  <si>
    <t>No, but combined with chemotherapy and stem cell transplantation (allogeneic or autologous)</t>
  </si>
  <si>
    <t>Chemotherapy, Imatinib Mesylate, and Peripheral Stem Cell Transplantation in Treating Patients With Newly Diagnosed Acute Lymphoblastic Leukemia</t>
  </si>
  <si>
    <t>Disease Free Survival [ Time Frame: Duration of treatment (up to 10 years) ]</t>
  </si>
  <si>
    <t xml:space="preserve">56 participants - median years of DFS is 1.7 years but OS says 3.6 --&gt; in paper: disease-free survival (median 3.5 (autologous - 19 patients) vs. 4.1 years (allogeneic -15 patients)) btwn the two groups were similar </t>
  </si>
  <si>
    <t>Yes, as stated by linked paper due to: "Overall survival (median 6.0 years vs. not reached) and disease-free survival (median 3.5 vs. 4.1 years) were similar between those who underwent autologous and those who underwent allogeneic stem cell transplantation. We conclude that autologous stem cell transplantation represents a safe and effective alternative for allogeneic stem cell transplantation in Philadelphia chromosome positive acute lymphoblastic leukemia patients without sibling donors "</t>
  </si>
  <si>
    <t>Imatinib mesylate may stop the growth of cancer cells by blocking the enzymes necessary for cancer cell growth. Giving imatinib mesylate together with chemotherapy and peripheral stem cell transplantation may be an effective treatment for acute lymphoblastic leukemia &amp; on paper: Three studies have demonstrated a clear survival benefit for post-induction allogeneic (allo)-stem cell transplantation (SCT) over chemotherapy alone with imatinib -- allogeneic SCT is standard approach</t>
  </si>
  <si>
    <t>None at all - included other trials and in vivo rationale on published paper = PMID: 24077846</t>
  </si>
  <si>
    <t>While the trial was more generalized, the paper seemed to focus on the difference between two types of STC, concluding "In summary, we demonstrate that auto-SCT represents a safe and effective alternative for allo-SCT in Ph+ ALL patients without matched donors, although SCT from alternative donors was not tested in this study."</t>
  </si>
  <si>
    <t>NCT00103844</t>
  </si>
  <si>
    <t>800 mg (400 mg twice a day BID)</t>
  </si>
  <si>
    <t>chronic phase, Philadelphia chromosome positive, chronic myeloid leukemia (PH+ CML) with disease resistant to imatinib at a dose of 400-600 mg/d - Adult, older adult</t>
  </si>
  <si>
    <t>Randomized, crossover assignment, open label</t>
  </si>
  <si>
    <t>Dasatinib 70 mg twice daily</t>
  </si>
  <si>
    <t>Dasatinib (BMS-354835) Versus Imatinib Mesylate in Subjects With Chronic Myeloid Leukemia</t>
  </si>
  <si>
    <t>Number of Participants With Major Cytogenetic Response (MCyR) at Week 12</t>
  </si>
  <si>
    <t>Dasatnib --&gt; 36/101 have MCyR and Imatinib --&gt; 14/29 and study manuscript goes on to say: At 18 months, the MCyR was maintained in 90% of patients on the dasatinib arm and in 74% of patients on the high-dose imatinib arm + After 2 years of follow-up, dasatinib demonstrated durable responses and improved response and progression-free survival rates relative to high-dose imatinib</t>
  </si>
  <si>
    <t>N/A, but yes - PMID: 19536906</t>
  </si>
  <si>
    <t>Not explicitly stated in trial, but in abstract of manuscript: In patients with chronic‐phase chronic myeloid leukemia (CP‐CML), imatinib resistance is of increasing importance. Imatinib dose escalation was the main treatment option before dasatinib, which has 325‐fold more potent inhibition than imatinib against unmutated Bcr‐Abl in vitro</t>
  </si>
  <si>
    <t>Study is clin refinement b/c focuses on chronic phase Ph+ CML resistant to approved dose of imat --&gt; study looking at dose escalation vs another drug that is more potent</t>
  </si>
  <si>
    <t>No, focuses on comparison between unaproved higher dose of imat vs dasat</t>
  </si>
  <si>
    <t>NCT00471328</t>
  </si>
  <si>
    <t>N/A b/c Nilotinib 400 mg twice daily</t>
  </si>
  <si>
    <t>GIST adults - who have either progressed or intolerant to first and second line treatments +/- imatinib or sunitinib</t>
  </si>
  <si>
    <t>Best Supportive Care (BSC) with or without imatinib or sunitinib at the last tolerated dose or at the investigator's choice until documented disease progression followed by cross-over to nilotinib arm.</t>
  </si>
  <si>
    <t>Efficacy and Safety of Nilotinib (AMN107) Compared With Current Treatment Options in Patients With GIST Who Have Failed Both Imatinib and Sunitinib (ENEST)</t>
  </si>
  <si>
    <t>1. Progression-free Survival (PFS) From Central Radiology Review Based on Primary Analysis (Data Cut-off: June, 2008) [ Time Frame: Up to 16 months ] &amp; 2. Progression-free Survival (PFS) From Local Investigator's Assessment Based on Treatment Crossover Analysis Set [ Time Frame: Up to 34 months ]</t>
  </si>
  <si>
    <t>1. Nilotinib: 165 patients --&gt; 109.0 median days of PFS &amp; Control/Cross over to Nilotnib: 83 patients --&gt; 111 median days of PFS 2. Control/Cross over: 67 patients --&gt; 84 median PFS days</t>
  </si>
  <si>
    <r>
      <rPr>
        <sz val="12"/>
        <rFont val="Times New Roman"/>
      </rPr>
      <t xml:space="preserve">N/A, but no - no signif. diff btwn arms as cited from paper found through Google search of trial: </t>
    </r>
    <r>
      <rPr>
        <u/>
        <sz val="12"/>
        <color rgb="FF1155CC"/>
        <rFont val="Times New Roman"/>
      </rPr>
      <t>https://www.annalsofoncology.org/article/S0923-7534(19)38021-4/fulltext</t>
    </r>
  </si>
  <si>
    <t xml:space="preserve">Not explicitly cited on trial, but on paper: To date, there are no approved therapies available for patients with GIST following failure of both imatinib and sunitinib. Nilotinib (Tasigna®, AMN107; Novartis Pharma AG), a phenylaminopyrimidine, is a selective TKI that may address this important unmet medical need. Like imatinib, nilotinib potently inhibits receptor tyrosine kinases KIT and PDGFR as well as BCR-ABL. Nilotinib has greater in vitro potency against BCR-ABL than imatinib but exhibits similar inhibitory activity against KIT and PDGFR kinases </t>
  </si>
  <si>
    <t>Study is clin refinement b/c focuses on GIST cases that progressed or were intolerant to first and second line therapies +/- imat</t>
  </si>
  <si>
    <t>NCT00101660</t>
  </si>
  <si>
    <t>Dasatanib, 70 mg twice daily (BID), oral</t>
  </si>
  <si>
    <t>Chronic Myeloid Leukemia, Philadelphia-Positive Myeloid Leukemia</t>
  </si>
  <si>
    <t>Study of BMS-354825 (Dasatinib) in Patients With Chronic Myeloid Leukemia Who Are Either Resistant or Intolerant to Imatinib</t>
  </si>
  <si>
    <t>Number of Imatinib-resistant Participants With Major Cytogenetic Response (MCyR) [ Time Frame: 2 years ]</t>
  </si>
  <si>
    <t xml:space="preserve">159/288 </t>
  </si>
  <si>
    <t>First paper: "Although imatinib induces marked responses in patients with chronic myeloid leukemia (CML), resistance is increasingly problematic, and treatment options for imatinib-resistant or -intolerant CML are limited. Dasatinib, a novel, highly potent, oral, multitargeted kinase inhibitor of BCR-ABL and SRC family kinases, induced cytogenetic responses in a phase 1 study in imatinib-resistant or -intolerant CML and was well tolerated." Second paper: "To provide a more definitive assessment of dasatinib in chronic-phase (CP)-CML..."</t>
  </si>
  <si>
    <t>15930265, 15615512</t>
  </si>
  <si>
    <t>0.8 nM Dasatinib; 260 nM for imatinib, both in Ba/F3 cells expressing wild-type or kinase domain mutants of Bcr-Abl, &lt;1 nM in K562 cells</t>
  </si>
  <si>
    <t>Paper - 18401416 (whole trial), 17138817 (beginning of trial). For primary end point, "Cytogenetic response was based on the prevalence of Ph+ metaphases among cells with metaphases in a bone marrow sample. MCyR is the combination of Complete Cytogenetic Response (CCyR)-0% Ph+ metaphases plus Partial Cytogenetic Response (PCyR)-1% to 35% Ph+ metaphases."</t>
  </si>
  <si>
    <t>NCT00982488</t>
  </si>
  <si>
    <t>Dasatinib, 50 mg QD to 120 mg BID, Chronic phase; Imatinib, 400 mg BID, Chronic phase; Dasatinib, 50 mg QD to 120 mg BID, Advanced phase, AP, MBP, Ph+ALL</t>
  </si>
  <si>
    <t>Philadelphia chromosome positive acute lymphoblastic leukemia or CML</t>
  </si>
  <si>
    <t>Open Label, Non-Randomized, Parallel Assignment</t>
  </si>
  <si>
    <t>Dasatinib</t>
  </si>
  <si>
    <t>Long-term Safety of Dasatinib in Patients With Chronic Myelogenous Leukemia or Philadelphia Chromosome Positive Acute Lymphoblastic Leukemia (START rollover)</t>
  </si>
  <si>
    <t>Number of Participants Who Died and Had Serious Adverse Events (SAEs), Related SAEs, Adverse Events (AEs) Leading to Discontinuation, Related AEs Leading to Discontinuation, Related AEs, and Related AEs of Special Interest</t>
  </si>
  <si>
    <t>Deaths: Dasatinib - CP (22/185), AP (4/34), MBP (0/3), Ph+ALL (0/1); Imatinib (0/14). Drug-related AEs: Dasatinib - CP (140/185), AP (27/34), MBP (2/3), Ph+ALL (0/1); Imatinib (7/14)</t>
  </si>
  <si>
    <t>Not stated</t>
  </si>
  <si>
    <t xml:space="preserve">No published paper </t>
  </si>
  <si>
    <t>NCT00427999</t>
  </si>
  <si>
    <t>STI571 (imatinib) 400mg po daily + pioglitazone 60mg po daily + etoricoxib 60mg po daily + dexamethasone 1mg po daily + treosulfane 500mg po daily for 24 weeks</t>
  </si>
  <si>
    <t>Hormone Refractory Prostate Cancer - specifically castrate-resistant prostate cancer (CRPC) as mentioned in paper (not mentioned in trial) - adult, older adult</t>
  </si>
  <si>
    <t>No, but in combination with pioglitazone, etoricoxib, dexamethasone, and low-dose treosulfane</t>
  </si>
  <si>
    <t>Combined Antiinflammatory and Angiostatic Therapy in Patients With Hormone-refractory Prostate Cancer (INV342)</t>
  </si>
  <si>
    <t>PSA Response Rate [ Time Frame: up to 24 weeks ]</t>
  </si>
  <si>
    <t>61 participants - 38 not PSA responder and 23 PSA responder</t>
  </si>
  <si>
    <t>Yes moderately, as stated by paper (PMID: 25503648): "The good PSA response and PFS rate combined with the manageable toxicity profile suggest an alternative treatment option" - trial ended 2015, so future trials could be in development</t>
  </si>
  <si>
    <t>Not explicitly stated in trial, but in paper: The present trial combines the PDGFR inhibitor (imatinib) as antiangiogenic component with the PPARalpha/gamma receptor agonist (pioglitazone)  and the glucocorticoid receptor agonist (dexamethasone) as epigenetically modeling drugs with anti-inflammatory and anti-osteoblastic activity, and the cyclooxygenase-2 inhibitor (etoricoxib) as anti-inflammatory component. Such biomodulatory effects are coupled with the pleiotropic immunomodulatory and angiostatic activity of metronomic low-dose chemotherapy using treosulfan, via regulatory T-cells and thrombospondin-1, respectively</t>
  </si>
  <si>
    <t>None at all in paper (found from Google search of trial's official name (not linked &amp; not found through listed Pubmed search and Google search with given name)); other trials given but do not have relevant in vitro data - with right cell model or drug combo, otherwise in vivo data, vitro data focused on drugs other than imat</t>
  </si>
  <si>
    <t>PMID: 15617027 (from listed pubmed search - pub. 2005) - only article that is in vitro and has imat +/- in combo even though generally using prostate cnacer cell lines (not specifically hormone refractory)</t>
  </si>
  <si>
    <t>IC-50s for 3 prostate cell lines: 11.68 - 16.24 uM and overall :Imatinib produced additive effects with estramustine phosphate (EMP) and 4-hydroperoxy-cyclophosphamide in all three cell lines. In combination with etoposide imatinib produced additive effects in two of three cell lines. Imatinib with docetaxel produced antagonistic effects in PC-3 and additive to antagonistic effects in LNCaP and DU 145 cells.</t>
  </si>
  <si>
    <t>NCT00482703</t>
  </si>
  <si>
    <t>N/A b/c Dasanitinib at 100mg (once daily or twice daily)</t>
  </si>
  <si>
    <t>Imatinib resistant or intolerant chronic phase chronic myeloid leukemia (CML Ph+) - adult, older adult</t>
  </si>
  <si>
    <t>A Study of Dasatinib in Chronic Phase Philadelphia Chromosome Positive Chronic Myeloid Leukemia</t>
  </si>
  <si>
    <t>Cytogenetic Response in Imatinib-Intolerant and Imatinib-Resistant Participants at Week 24 --&gt; Major Cytogenetic Response (MCyR) = Complete Cytogenetic Response (CCyR; 0 Ph+ Cells in Metaphase in BM), and Partial Cytogenetic Response (PCyR; 1 - 35 Ph+ Cells in Metaphase in BM).</t>
  </si>
  <si>
    <t>Das 100 mg QD starting dose cohort: 11 patients --&gt; 45% MCyR and 27% CCyR,  Das 100 mg QD starting dose-imat-resistant: 7 patients --&gt; 29% MCyR and 14% CCyR, Das 100 mg QD starting dose-imat-tolerant: 4 patients --&gt; 75% MCyrF and 50% CCyR, Das 50 mg BID starting dose cohort: 12 patients --&gt; 92% MCyR and 58% CCyR, Das 50 mg BID starting dose-imat-resistant: 7 patients --&gt; 86% MCyR and 43% CCyR, and Das 50 mg BID starting dose-imat-tolerant: 5 patients --&gt; 100% MCyR and 80% CCyR</t>
  </si>
  <si>
    <t>N/A - and no linked paper to conveniently understand results</t>
  </si>
  <si>
    <t>Study is clin refinement b/c focuses on imat resistant or intolerant CML Ph+</t>
  </si>
  <si>
    <t>NCT00267085</t>
  </si>
  <si>
    <t>CML vaccine (either CML-VAX B2 or CML-VAX B3), subcutaneously every 2 weeks x 4 weeks, then every three weeks x 1 week, then monthly for 10 months - b3a2 transcript - 500 ug, b2a2 transcript - 200 ug, both - b3a2 cocktail; continued receiving the same dose imatinib as taken the previous 6 months (dose varies per patient, between 300 and 800 mg)</t>
  </si>
  <si>
    <t>Chronic Myeloid Leukemia with Minimal Residual Disease</t>
  </si>
  <si>
    <t>Synthetic Vaccine in Patients With Chronic Myeloid Leukemia and Minimal Residual Disease</t>
  </si>
  <si>
    <t>Response: One Log Decrease in BCR-ABL</t>
  </si>
  <si>
    <t>3/10 decreases and 7/10 no decreases</t>
  </si>
  <si>
    <t>As per the paper, "Fusion peptides from the junctional sequences product of the BCR-ABL fusion have the ability to bind several human leukocyte antigen (HLA) class I and II molecules and to elicit peptide-specific T-cell responses. Such an approach engendered interest in developing this peptide as a possible strategy to induce tumor-specific immune responses in patients who had received treatment with imatinib. Native junction peptides, which are administered in most trials to patients who have CML and minimal residual disease, have induced a specific immune response. To increase the immunogenicity of native peptides, synthetic peptides can be generated through selective mutations in their HLA-binding sequences (heteroclitic peptides). We conducted a pilot trial to evaluate the immunogenicity and antileukemic effects of vaccination with CML breakpoint heteroclitic peptides as measured by a decrease in BCR-ABL transcripts."</t>
  </si>
  <si>
    <t xml:space="preserve">Clear in vitro rationale </t>
  </si>
  <si>
    <t xml:space="preserve">N/A - not dosing imatinib; showing synthetic peptide activates immune cells </t>
  </si>
  <si>
    <t>Paper - 19536894; 3 year recruitment period and only 11 patients enrolled; Clinical refinement as they are giving vaccine to patients already receiving imatinib with minial residual disease</t>
  </si>
  <si>
    <t>((STI-571) OR (Imatinib) OR (Gleevec) OR (Glivec)) AND (CML) AND (vaccine)</t>
  </si>
  <si>
    <t>NCT00493181</t>
  </si>
  <si>
    <t>Interleukin-11 - Starting dose 10 mcg/kg subcutaneously 3 times a week</t>
  </si>
  <si>
    <t>Leukemia, Chronic Myelogenous Leukemia, Chronic Myeloid Leukemia</t>
  </si>
  <si>
    <t>None; given in conjunction with Interleukin-11 (IL-11 or Neumega)</t>
  </si>
  <si>
    <t>Interleukin 11, Thrombocytopenia, Imatinib in Chronic Myelogenous Leukemia (CML) Patients</t>
  </si>
  <si>
    <t>Number of Participants With Complete Response</t>
  </si>
  <si>
    <t>Having trouble finding paper on trial. Have tried broad and narrow searches. Found other trials trying the treatment (15120938), but just cite other trials as their reference. As per trial, "The goal of this clinical research study is to find out if IL-11 (NeumegaTM) may increase the platelet count in patients with Chronic myeloid leukemia (CML) who develop low platelet counts while receiving therapy with imatinib mesylate (Gleevec, STI571), or other tyrosine kinase inhibitors such as AMN107, dasatinib, or SK1606."</t>
  </si>
  <si>
    <t>((STI-571) OR (Imatinib) OR (Gleevec) OR (Glivec)) AND (Thrombocytopenia) AND (CML) AND (IL-11)</t>
  </si>
  <si>
    <t>NCT00458848</t>
  </si>
  <si>
    <t>imatinib (600 mg/day for 50 days) plus steroids (60 mg/m2/day) were used as induction, followed by a HAM cycle plus imatinib and a hematopoietic SCT, either allogeneic or autologous if no donor was available</t>
  </si>
  <si>
    <t>Ph+ALL</t>
  </si>
  <si>
    <t>None; given in combination with steriods, chemotherapy, and SCT</t>
  </si>
  <si>
    <t>Chemotherapy With or Without Imatinib and/or Peripheral Stem Cell Transplant in Acute Lymphoblastic Leukemia (LAL0904)</t>
  </si>
  <si>
    <t>Percentage of Participants Reaching Disease Free Survival [ Time Frame: At 60 months ]</t>
  </si>
  <si>
    <t>As per the trial, "Drugs used in chemotherapy work in different ways to stop the growth of cancer cells, either by killing the cells or by stopping them from dividing. Imatinib mesylate may stop the growth of cancer cells by blocking some of the enzymes needed for cell growth. A peripheral stem cell transplant may be able to replace blood-forming cells that were destroyed by chemotherapy. When the healthy stem cells are infused into the patient they may help the patient's bone marrow make stem cells, red blood cells, white blood cells, and platelets. Giving combination chemotherapy together with imatinib mesylate and peripheral stem cell transplant may be an effective treatment for acute lymphoblastic leukemia. Nevertheless, in the last few years GIMEMA has pubblished a paper in which 100% of Ph+ ALL patients reach HCR only with Imatinib, without any chemiotherapy. Thus, this treatment will be implemented in patients pertaining to this category."</t>
  </si>
  <si>
    <t>Paper - 27515250; As per the discussion, "A formal comparison with other studies, with the limitation that the follow-up period is extremely heterogeneous, shows that our data compare favorably in terms of both short- and, in particular, long-term DFS and OS." Clinical Refinement due to being in high-risk patients with minimal disease monitoring, as per official title, "Phase II Study of Adult Acute Lymphoblastic Leukaemia (ALL): Imatinib in Combination With Chemotherapy in Ph+ Patients, and Post-remissional Treatment Intensification in High-risk Ph- Patients, With Minimal Residual Disease Monitoring."</t>
  </si>
  <si>
    <t>Yes - plus chemo, steriods, and SCT</t>
  </si>
  <si>
    <t>NCT01289028</t>
  </si>
  <si>
    <t>N/A b/c Nilotinib 400 mg twice daily bid</t>
  </si>
  <si>
    <t>Unresectable or metastatic gastrointestinal stromal tumors resistant to Imatinib and Sunitinib - adult, older adult</t>
  </si>
  <si>
    <t>Efficacy of Nilotinib in Adult Patients With Gastrointestinal Stromal Tumors Resistant to Imatinib and Sunitinib.</t>
  </si>
  <si>
    <t>Percent of Patients Achieving Stable Disease (SD) [ Time Frame: During the first 4 months ]</t>
  </si>
  <si>
    <t>125 patients - 48.8%</t>
  </si>
  <si>
    <t xml:space="preserve">Study is clin refinement because focuses imat resistant intolerant GIST </t>
  </si>
  <si>
    <t>NCT00793871</t>
  </si>
  <si>
    <t>N/A b/c Sunitinib malate</t>
  </si>
  <si>
    <t>Imatinib Resistant Or Intolerant Malignant Gastrointestinal Stromal Tumor (GIST) - adult, older adult</t>
  </si>
  <si>
    <t>Safety And Efficacy Study Of Sunitinib Malate In Chinese Patients With Imatinib Resistant Or Intolerant Malignant Gastrointestinal Stromal Tumor (GIST)</t>
  </si>
  <si>
    <t>Progression-free Survival (PFS) [ Time Frame: Baseline (Day 1) up to disease progression or death whichever occurred first (up to 264 weeks) ]</t>
  </si>
  <si>
    <t>59 participants - median weeks is 46.4</t>
  </si>
  <si>
    <t xml:space="preserve">Study is clin refinement because focuses on imat resistant or intolerant GIST </t>
  </si>
  <si>
    <t>NCT01440959</t>
  </si>
  <si>
    <t>TKI258 at 500 mg/day on a 5 days on/2 days off dosing schedule</t>
  </si>
  <si>
    <t>GIST after failure to standard imatinib and sunitinib</t>
  </si>
  <si>
    <t>Dovitinib for Imatinib/Sumitinib-failed Gastrointestinal Stromal Tumors (GIST): TKI258</t>
  </si>
  <si>
    <t>Disease Control Rate (DCR; OR + Stable Disease)</t>
  </si>
  <si>
    <t>With discovery of KIT mutations and the advent of KIT tyrosine kinase inhibitor imatinib (GlivecTM, Novartis), there has been substantial improvement in overall survival in patients with advanced and/or metastatic gastrointestinal tumors (GIST). Recently, sunitinib (SuteneTM, Pfizer) showed activity as second-line therapy in GIST patients after failure with imatinib. However, virtually all patients will eventually progress or become intolerable after the first-line imatinib and the second-line sunitinib. Dovitinib (TKI258, Novartis) is a multi-kinase inhibitor. TKI258 is a potent inhibitor of the VEGFR 1, 2, and 3, FGFR1, 2 and 3, PDGFRβ, Kit, RET, TrkA, CSF 1R, and FLT3 with inhibitory concentration 50% (IC50s) of less than 40nM. Stem cell factor (SCF) also termed KIT ligand, or steel factor has been shown to modulate tumor angiogenesis. In cultured human endothelial cells and Kit expressing cancer cells, TKI258 inhibits VEGF- and SCF-stimulated mitogenesis. .</t>
  </si>
  <si>
    <t>Kind of</t>
  </si>
  <si>
    <t>&lt;40 nM in KM12L4a (human colon cells)</t>
  </si>
  <si>
    <t>Paper - 24084771; study focuses on dovitinib being given after first-line imatinib and sunitinib</t>
  </si>
  <si>
    <t>((STI-571) OR (Imatinib) OR (Gleevec) OR (Glivec)) AND (Kang) AND (dovitinib)</t>
  </si>
  <si>
    <t>NCT00101816</t>
  </si>
  <si>
    <t>Tablets, Oral, 70 mg, twice daily - Dasatinib</t>
  </si>
  <si>
    <t>Chronic Myeloid Leukemia Blast Crisis, resistant or intolerant to imatinib</t>
  </si>
  <si>
    <t>Dasatinib (BMS-354825) in Subjects With Myeloid Blast Phase Chronic Myeloid Leukemia Resistant to or Intolerant of Imatinib Mesylate</t>
  </si>
  <si>
    <t>Major and Overall Hematologic Response (MaHR and OHR)</t>
  </si>
  <si>
    <t>Imatinib-intolerant: 2/10 MaHR, 4/10 OHR; Imatinib-resistant: 34/99 MaHR, 50/99 OHR</t>
  </si>
  <si>
    <t>Publications linked to the trial are not the results of the trial. Cannot find the paper with published results</t>
  </si>
  <si>
    <t>((STI-571) OR (Imatinib) OR (Gleevec) OR (Glivec)) AND (CML) AND (dasatinib) AND (in vitro)</t>
  </si>
  <si>
    <t>NCT01478373</t>
  </si>
  <si>
    <t>Oral Dovitinib (TKI258) as a gelatin capsule of 100 mg strength and dosed on a flat scale of 500 mg on a 5 days on /2 days off dosing schedule.</t>
  </si>
  <si>
    <t>Gastrointestinal Stromal Tumors, refractory and/or intolerant to imatinib</t>
  </si>
  <si>
    <t>Efficacy and Safety of Dovitinib in Patients With Gastrointestinal Stromal Tumors Refractory and/or Intolerant to Imatinib</t>
  </si>
  <si>
    <t>Antitumor Activity of Dovitinib in Terms of Disease Control Rate (DCR): Complete Response+Partial Response +Stable Disease</t>
  </si>
  <si>
    <t>As per the paper, "Dovitinib is a multikinase inhibitor of the vascular endothelial growth factor receptor-1 (VEGFR-1), VEGFR-2, VEGFR-3, fibroblast growth factor receptor-1 (FGFR-1), FGFR-2, FGFR-3, PDGFRβ, KIT, colony-stimulating factor 1 receptor, Fms-like tyrosine kinase 3, and PDGFRα (Trudel et al, 2005; Porta et al, 2015). In a phase 1 study, dovitinib administration to a patient with GIST resulted in disease control for 8 months when both imatinib and sorafenib had failed (Sarker et al, 2008). Based on the kinase inhibition spectrum and the anecdotal clinical evidence"</t>
  </si>
  <si>
    <t>KMS11 (FGFR3-Y373C), OPM2 (FGFR3-K650E), and KMS18 (FGFR3-G384D) cells with IC50 of values of 90 nM (KMS11 and OPM2) and 550 nM (KMS18)</t>
  </si>
  <si>
    <t xml:space="preserve">Paper -  28850565; study focuses on dovitinib being given after first-line imatinib. </t>
  </si>
  <si>
    <t>((STI-571) OR (Imatinib) OR (Gleevec) OR (Glivec)) AND (GIST) AND (dovitinib)</t>
  </si>
  <si>
    <t>NCT01043874</t>
  </si>
  <si>
    <t>400 mg BID Nilotinib</t>
  </si>
  <si>
    <t>Philadelphia Chromosome Positive (Ph+) chronic myelogenous leukemia in chronic phase (CML-CP) who have a suboptimal molecular response to imatinib at 18 months or later.</t>
  </si>
  <si>
    <t>Study to Evaluate Nilotinib in Chronic Myelogenous Leukemia (CML) Patients With SubOptimal Response (MACS0911)</t>
  </si>
  <si>
    <t>MMR Rate at 12 Mos. of Nilotinib Treatment</t>
  </si>
  <si>
    <t>As per the paper, "Suboptimal response, as defined in the 2009 European LeukemiaNet (ELN) recommendations, is associated with worse long-term outcomes, and few trials evaluating how to treat patients with suboptimal response have been conducted."</t>
  </si>
  <si>
    <t>Paper - 27771544; As per the paper, "These results contribute to the growing body of literature suggesting that nilotinib has clinical benefit in patients with suboptimal response to frontline imatinib."</t>
  </si>
  <si>
    <t>N/A - used other nilotinib trial search results (row 63)</t>
  </si>
  <si>
    <t>NCT01077544</t>
  </si>
  <si>
    <t>N/A b/c Nilotinib - 230 mg/m2 BID for 1-10 ped vs 10-18 ped</t>
  </si>
  <si>
    <t xml:space="preserve"> Ph+ CML pediatric patients that are newly diagnosed or resistant or intolerant to imatinib or dasatinib or refractory or relapsed Ph+ ALL compared to the adult populations</t>
  </si>
  <si>
    <t>A Pharmacokinetic (PK) Study of Nilotinib in Pediatric Patients With Philadelphia Chromosome-positive (Ph+) Chronic Myelogenous Leukemia (CML) or Acute Lymphoblastic Leukemia (ALL)</t>
  </si>
  <si>
    <t>Summary of Nilotinib Non-compartmental PK Parameters: Cmax [ Time Frame: Cycle 1 Day 1 ]</t>
  </si>
  <si>
    <t>Group 1 (1-10 years): 7 patients --&gt; mean conc 405.111 ng/mL and Group 2 (10-18 years): 7 patients --&gt; mean conc 402.715 ng/mL</t>
  </si>
  <si>
    <t>This is a pharmokinetic study - excluded</t>
  </si>
  <si>
    <t>NCT00123474</t>
  </si>
  <si>
    <t xml:space="preserve">N/A b/c dasatinib at different doses: 50, 70, 100, 140 mg </t>
  </si>
  <si>
    <t>Chronic phase Philadelphia chromosome or BCR-ABL positive chronic myelogenous leukemia, who are resistant or intolerant to imatinib mesylate</t>
  </si>
  <si>
    <t>Open label, parallel assignment, randomized</t>
  </si>
  <si>
    <t>Chronic Myelogenous Leukemia (CML) - Follow on: Study of BMS-354825 in Subjects With CML</t>
  </si>
  <si>
    <t>Percent of Participants With Major Cytogenetic Response (MCyR) at 6 Months Follow-Up [ Time Frame: 6 months ]</t>
  </si>
  <si>
    <t>QD Das (100 mg or 140 mg once a day): 247 patients --&gt; 51.8% and BID Das (50 or 70 mg twice a day): 251 patients --&gt; 49.0%</t>
  </si>
  <si>
    <t>N/A, but yes according to linked papers PMID: 24569263 and PMID: 27192969</t>
  </si>
  <si>
    <t>Not explicitly stated, but further discussion on paper</t>
  </si>
  <si>
    <t>Study is clinical refinement b/c focuses on patients with imat-resistant or tolerant tumors</t>
  </si>
  <si>
    <t>NCT00036738</t>
  </si>
  <si>
    <t>N/A b/c not focused on imatinib - treament labelled as allogeneic nonmyeloblative HSCT</t>
  </si>
  <si>
    <t>ALL or CML that has responded to previous treatment with imatinib, dasatinib, or nilotinib</t>
  </si>
  <si>
    <t>Fludarabine Phosphate and Total-Body Irradiation Followed by Donor Peripheral Blood Stem Cell Transplant in Treating Patients With Acute Lymphoblastic Leukemia or Chronic Myelogenous Leukemia That Has Responded to Treatment With Imatinib Mesylate, Dasatinib, or Nilotinib</t>
  </si>
  <si>
    <t>July 13th, 2001</t>
  </si>
  <si>
    <t>Relapse Free Survival [ Time Frame: Assessed up to 1 year ]</t>
  </si>
  <si>
    <t>28 participants --&gt; 3 have relapse free survival</t>
  </si>
  <si>
    <t>N/A, but for certain indication as cited in paper (PMID: 21508120): "For patients with high-risk acute lymphoblastic leukemia in first complete remission, non-myeloablative conditioning and allogeneic hematopoietic cell transplantation, with post-grafting imatinib for Philadelphia chromosome-positive disease, can result in favorable long-term survival.</t>
  </si>
  <si>
    <t>This phase II trial is studying how well fludarabine phosphate and total-body irradiation followed by donor peripheral blood stem cell transplant work in treating patients with acute lymphoblastic leukemia or chronic myelogenous leukemia that has responded to previous treatment with imatinib mesylate, dasatinib, or nilotinib. Giving low doses of chemotherapy, such as fludarabine phosphate, and total-body irradiation (TBI) before a donor peripheral blood stem cell transplant helps stop the growth of cancer cells. It may also stop the patient's immune system from rejecting the donor's stem cells. The donated stem cells may replace the patient's immune system and help destroy any remaining cancer cells (graft-versus-tumor effect). Giving an infusion of the donor's T cells (donor lymphocyte infusion) after the transplant may help increase this effect. Sometimes the transplanted cells from a donor can also make an immune response against the body's normal cells. Giving mycophenolate mofetil and cyclosporine after the transplant may stop this from happening.</t>
  </si>
  <si>
    <t>Clinical refinement because patients received previous imatinib therapy</t>
  </si>
  <si>
    <t>NCT00101647</t>
  </si>
  <si>
    <t>Dasatinib, Tablets, Oral, 70 mg, twice daily</t>
  </si>
  <si>
    <t>CML-AP, resistant or intolerant to imatinib</t>
  </si>
  <si>
    <t>Study of Dasatinib (BMS-354825) in Patients With Accelerated Phase Chronic Myeloid Leukemia</t>
  </si>
  <si>
    <t>Imatinib-intolerant: 9/13 MaHR, 12/13 OHR; Imatinib-resistant: 103/161 MaHR, 127/161 OHR</t>
  </si>
  <si>
    <t>As per the paper, "Dasatinib has been investigated in a series of clinical trials in patients with CML or Philadelphia (Ph) chromosome–positive acute lymphoblastic leukemia (Ph-positive ALL) after resistance or intolerance to imatinib (the SRC/ABL Tyrosine Kinase Inhibition Activity Research Trials of Dasatinib [START] program). Results demonstrated the efficacy and safety of dasatinib during an initial minimum follow-up of 6 to 8 months and led to rapid United States Food and Drug Administration approval of dasatinib for all phases of CML and Ph-positive ALL after imatinib failure. United States National Comprehensive Cancer Network guidelines indicate dasatinib as a treatment option in patients with CML after relapse, lack of response, or disease progression, while receiving imatinib therapy"</t>
  </si>
  <si>
    <t>15930265, 15256671</t>
  </si>
  <si>
    <t xml:space="preserve">0.8-11 nmol/L in Ba/F3 transfectants (expressing full-length wild-type Bcr-Abl or Bcr-Abl with kinase domain point mutations), 5 nM in Mononuclear cells purified from normal bone marrow or from imatinib-sensitive (WT) or imatinib-resistant (M351T) CML patients </t>
  </si>
  <si>
    <t>Paper - 19487385; As per paper, "In summary, this trial demonstrates that dasatinib is associated with encouraging rates of response (both hematologic and cytogenetic) that are usually maintained for more than 12 months in patients with CML-AP after imatinib failure."</t>
  </si>
  <si>
    <t>NCT01744665</t>
  </si>
  <si>
    <t>Nilotinib - Patients entered a monitoring phase for 2 years and received 300 mg nilotinib mg bid. Patients who achieved MR4.5 entered a Consolidation Phase and were treated with nilotinib for 2 years. If MR4.5 was sustained during the Consolidation phase, patients were eligible to stop taking niltoinib during the treatment-free remission (TFR) phase</t>
  </si>
  <si>
    <t>A Study That Switched Patients From Imatinib to Nilotinib and Then Was Followed by Treatment Cessation (ENESTgoal)</t>
  </si>
  <si>
    <t>Percentage of Participants Without Molecular Relapse Within 6 Months After Starting the TFR Phase</t>
  </si>
  <si>
    <t>No; See notes</t>
  </si>
  <si>
    <t>Cannot find paper published on trial; As per the trial, "This study was terminated early as &gt; 2 cases of confirmed loss of complete cytogenetic response were reported despite BCR-ABL monitoring during the TFR Phase. Initial sample size was 300 patients with CML-CP; Amendment #2 in June 2015 reduced sample size to 59 due to recruitment challenges; Study endpoint analysis and interpretations of data were challenging due to small sample size for early study closure.."</t>
  </si>
  <si>
    <t>NCT00123487</t>
  </si>
  <si>
    <t>N/A b/c Dasatnib 70 mg twice a day (BID) and 140 mg once aday</t>
  </si>
  <si>
    <t>Myeloid or lymphoid blast phase or with Philadelphia chromosome positive (Ph+) acute lymphoblastic leukemia who are resistant or intolerant to imatinib mesylate (Gleevec) - adult, older adult</t>
  </si>
  <si>
    <t>Randomized, open label, parallel assignment</t>
  </si>
  <si>
    <t>Advanced Chronic Myelogenous Leukemia (CML) - Follow On: Study of BMS-354825 in Subjects With CML</t>
  </si>
  <si>
    <t>Percent of Participants With Major Hematologic Response (MaHR) With 6 Months of Follow-up From Date of Last Enrollment - Randomized Population [ Time Frame: Randomization up to 6 months ]</t>
  </si>
  <si>
    <t>140 mg QD --&gt; 306 participants: 48.0% &amp; 70 BID --&gt; 305 participants: 47.9%</t>
  </si>
  <si>
    <t xml:space="preserve">N/A, but yes, according to linked paper (PMID: 20131302) these results demonstrate that dasatinib 140 mg once daily has similar efficacy to dasatinib 70 mg twice daily but with an improved safety profile  </t>
  </si>
  <si>
    <t>NCT00075218</t>
  </si>
  <si>
    <t xml:space="preserve">N/A b/c Sunitinib 50 mg once a day orally -  4 weeks on study drug/2 weeks off study drug.
</t>
  </si>
  <si>
    <t>Gastrointestinal stromal tumor (GIST) whose disease has failed imatinib therapy or who were intolerant to imatinib treatment - adult, older adult</t>
  </si>
  <si>
    <t>Randomized, crossover assignment, double masking</t>
  </si>
  <si>
    <t>A Study To Assess The Safety And Efficacy Of SU11248 In Patients With Gastrointestinal Stromal Tumor(GIST)</t>
  </si>
  <si>
    <t>Time to Tumor Progression (TTP) as Assessed by Imaging Studies at End of Double-blind Treatment Phase [ Time Frame: Day 28 of each 6-week cycle]</t>
  </si>
  <si>
    <t>Sunitinib: 207 participants --&gt; median weeks = 27.3 &amp; Placebo: 105 participants --&gt; median weeks = 6.4</t>
  </si>
  <si>
    <t xml:space="preserve">N/A, but yes according to linked paper (PMID: 17046465) We noted significant clinical benefit, including disease control and superior survival, with sunitinib compared with placebo in patients with advanced gastrointestinal stromal tumour after failure and discontinuation of imatinab. Tolerability was acceptable </t>
  </si>
  <si>
    <t>Not explicitly stated on trial, but further discussion on paper</t>
  </si>
  <si>
    <t>Study is clinical refinement b/c focuses on patients with imat-in-tolerant tumors or failed treatment with imat</t>
  </si>
  <si>
    <t>NCT01297777</t>
  </si>
  <si>
    <t>Imatinib mesylate 300 or 400 mg daily for 12 months.</t>
  </si>
  <si>
    <t>KIT-negative Systemic Mastocytosis</t>
  </si>
  <si>
    <t>Imatinib in KIT-negative Systemic Mastocytosis</t>
  </si>
  <si>
    <t>change (e.g. decrease) in MC infiltration of involved organs including the BM and the skin</t>
  </si>
  <si>
    <t>4/10 CR, 1/10 PR</t>
  </si>
  <si>
    <t>Yes; Paper states, "These results together with previous data from the literature support the relevance of the KIT mutational status in selecting SM patients who are candidates for imatinib therapy."</t>
  </si>
  <si>
    <t>As per the trial, "In vitro studies have proven that imatinib inhibits wild type Kit (wtKit) and suppresses proliferation of the HMC-1V560G cell line, while it is ineffective on inhibiting the growth of HMC-1V560G, D816V cells. Apart from wtKit, Kit molecules carrying mutations in the extracellular, transmembrane and juxtamembrane domains, such as V560G, F522C and K509I, remain sensitive to imatinib. In contrast, several experiments have provided compelling evidence regarding the resistance against the growth-inhibitory effects of imatinib on cells carrying the D816V KIT mutation."</t>
  </si>
  <si>
    <t>Saw effect at 0.1 to 10 μM in HMC-1560 human mast cell leukemia cell lin, but did not cause a significant growth inhibition of HMC-1560,816 cells carrying the Asp816Val-activating c-kit mutation</t>
  </si>
  <si>
    <t>Paper - 28978170; this trial was under completed, no results, but was brought into the aggregated list due to it being an approved indication missing from the original results. Primary end point met since this is a phase 4 trial with combined data from other clinical trials and this is an approved indication</t>
  </si>
  <si>
    <t>(Luis Escribano) AND (imatinib)</t>
  </si>
  <si>
    <t xml:space="preserve">Indication </t>
  </si>
  <si>
    <t>Identifier</t>
  </si>
  <si>
    <t>Approved?</t>
  </si>
  <si>
    <t>Fail/Success/Moderate Success</t>
  </si>
  <si>
    <t>In vitro rationale?</t>
  </si>
  <si>
    <t>Clustergram</t>
  </si>
  <si>
    <t>30 (w/o new diseases)</t>
  </si>
  <si>
    <t xml:space="preserve">We have 35 </t>
  </si>
  <si>
    <t>NF1 with Plexiform Neurofibrosis</t>
  </si>
  <si>
    <t>Fail</t>
  </si>
  <si>
    <t>Clear in vitro rationale in relevant model</t>
  </si>
  <si>
    <t>AML</t>
  </si>
  <si>
    <t>ScGVHD</t>
  </si>
  <si>
    <t>ALL</t>
  </si>
  <si>
    <t>Moderate Success</t>
  </si>
  <si>
    <t>Same indication as row 2 - Row 2 is follow-up; Same preclinical</t>
  </si>
  <si>
    <t>Mucosal or Acral/Lentiginous Melanoma</t>
  </si>
  <si>
    <t>Success</t>
  </si>
  <si>
    <t>For mutated patients</t>
  </si>
  <si>
    <t>GIST</t>
  </si>
  <si>
    <t>Sarcoma GIST ckit</t>
  </si>
  <si>
    <t>Dermatofibrosarcoma Protuberans</t>
  </si>
  <si>
    <t>None cited; some existed at time of trial though</t>
  </si>
  <si>
    <t>Just collected samples</t>
  </si>
  <si>
    <t>Breast cancer</t>
  </si>
  <si>
    <t>Epithelial Ovarian Cancer</t>
  </si>
  <si>
    <t>Combo</t>
  </si>
  <si>
    <t>Prostate cancer</t>
  </si>
  <si>
    <t>Severe Refractory Asthma</t>
  </si>
  <si>
    <t>Ongoing</t>
  </si>
  <si>
    <t>Clear in vitro rationale in irrelevant model</t>
  </si>
  <si>
    <t>Head and Neck</t>
  </si>
  <si>
    <t>HIV-Related Kaposi's Sarcoma</t>
  </si>
  <si>
    <t>what is our definition of mod success b/c primary endpt met and suggested as alternative therapy but no further trials</t>
  </si>
  <si>
    <t>Ovarian Cancer</t>
  </si>
  <si>
    <t>Nephrogenic Systemic Fibrosis</t>
  </si>
  <si>
    <t>Not a yes/no</t>
  </si>
  <si>
    <t>Kidney Cancer</t>
  </si>
  <si>
    <t>Neoadjuvant metastatic GIST</t>
  </si>
  <si>
    <t>Pancreatic Cancer</t>
  </si>
  <si>
    <t>Recurrent or Progressive Meningioma</t>
  </si>
  <si>
    <t>Combo treatment</t>
  </si>
  <si>
    <t>Synovial/ Progressive Sarcoma</t>
  </si>
  <si>
    <t>didn't have synovial at our time but falls with progressive</t>
  </si>
  <si>
    <t>Systemic Sclerosis</t>
  </si>
  <si>
    <t>Uterine Cancer</t>
  </si>
  <si>
    <t>Non-small Cell Lung Cancer</t>
  </si>
  <si>
    <t>HIV Kaposi Sarcoma</t>
  </si>
  <si>
    <t>listed sarcoma</t>
  </si>
  <si>
    <t>PAH</t>
  </si>
  <si>
    <t>Glioma</t>
  </si>
  <si>
    <t>includes glioblastoma, astrocytoma, oligodendrocytoma</t>
  </si>
  <si>
    <t>Adjuvant advanced GIST</t>
  </si>
  <si>
    <t>Gastric cancer</t>
  </si>
  <si>
    <t>Same indication as row 15 - this one came first; Different preclinical</t>
  </si>
  <si>
    <t>Followup trial with Phase 3</t>
  </si>
  <si>
    <t>Melanoma</t>
  </si>
  <si>
    <t>Graft vs Host Disease</t>
  </si>
  <si>
    <t>AML, Relapsed or Refractory</t>
  </si>
  <si>
    <t>PVOS</t>
  </si>
  <si>
    <t>Same indication as row 13 - same time;  Same preclinical</t>
  </si>
  <si>
    <t>Lymphangioleiomyomatosis (LAM)</t>
  </si>
  <si>
    <t>Nephrogenic Systemic fibrosis</t>
  </si>
  <si>
    <t>Recurrent or metastatic head and neck squamous cell cancer</t>
  </si>
  <si>
    <t>includes alveolitis</t>
  </si>
  <si>
    <t>Recurrent or Persistent Uterine Cancer</t>
  </si>
  <si>
    <t>None cited; some existed after time of trial</t>
  </si>
  <si>
    <t>Bucket re-labelled as "In vitro data available" such that time of data availability does not matter</t>
  </si>
  <si>
    <t>NSCLC</t>
  </si>
  <si>
    <t>includes Malignant pleural effusion</t>
  </si>
  <si>
    <t>Relapsed/Refractory T Cell Non-Hodgkin's Lymphoma</t>
  </si>
  <si>
    <t>T-Cell Non-Hodgkins Lymphoma</t>
  </si>
  <si>
    <t>Temozolomide resistant progressive glioblastoma</t>
  </si>
  <si>
    <t>Neurofibromatosis</t>
  </si>
  <si>
    <t>Recurrent/Progressive Grade II Low-Grade Glioma (LGG)</t>
  </si>
  <si>
    <t>Liposarcoma</t>
  </si>
  <si>
    <t>new</t>
  </si>
  <si>
    <t>Same indication as row 7 - this one came first; One preclinical the same</t>
  </si>
  <si>
    <t>Meningioma</t>
  </si>
  <si>
    <t>Metastatic Gastric Cancer</t>
  </si>
  <si>
    <t>Urothelial Cancer</t>
  </si>
  <si>
    <t>Intraluminal Pulmonary Vein Stenosis (PVS)</t>
  </si>
  <si>
    <t>Colorectal cancer</t>
  </si>
  <si>
    <t>Recurrent Meningioma</t>
  </si>
  <si>
    <t>Same indication as row 12 - this one came first; Same preclinical</t>
  </si>
  <si>
    <t>Diabetes</t>
  </si>
  <si>
    <t>Metastatic or Unresectable Kidney Cancer</t>
  </si>
  <si>
    <t>Dermofibrosarcoma protruberans</t>
  </si>
  <si>
    <t>Other breast cancer trials had relevant models - Combo treatment</t>
  </si>
  <si>
    <t>Asthma</t>
  </si>
  <si>
    <t>Ph+ CML</t>
  </si>
  <si>
    <t>LAM</t>
  </si>
  <si>
    <t>Androgen-independent Prostate Cancer (AIPC)</t>
  </si>
  <si>
    <t>Combo treatment - In vitro for imatinib alone in relevant model; in vitro for sorefenib for irrelevant model; No combo rationale; Same preclinical</t>
  </si>
  <si>
    <t>Combo treatment - Same indication as row 3 - this one came after; One preclinical same</t>
  </si>
  <si>
    <t>Combo treatment - Same indication as row 34 - this one came first; Same preclinical</t>
  </si>
  <si>
    <t>Neoadjuvant Stage III or Stage IV Melanoma</t>
  </si>
  <si>
    <t>Same indication as row 5 - this one came after; Same preclinical</t>
  </si>
  <si>
    <t>Progressive Stage IV Breast Cancer</t>
  </si>
  <si>
    <t>Combo treatment - Same indication as row 32 - this one came first; rationale for imatinib alone not in combo; Same preclinical as other breast cancer in relevant model</t>
  </si>
  <si>
    <t>Same indication as row 13, 20 - around same time; same preclinical</t>
  </si>
  <si>
    <t>Estrogen or Progesterone Positive Metastatic Breast Cancer</t>
  </si>
  <si>
    <t>Combo treatment - Same indication as row 32, 38 - this one came first; Same preclinical as other breast cancer in relevant model</t>
  </si>
  <si>
    <t>Locally Advanced, Locally Recurrent, or Metastatic Soft Tissue Sarcoma</t>
  </si>
  <si>
    <t>Metastatic Colorectal Cancer</t>
  </si>
  <si>
    <t>Advanced Renal Cell Carcinoma</t>
  </si>
  <si>
    <t>None cited for imatinib, some cited for wrong TKIs; Combo treatment - Same indication as row 31 - this one came first</t>
  </si>
  <si>
    <t>High-Risk Localized Prostate Cancer</t>
  </si>
  <si>
    <t>Combo treatment - Same indication as row 34, 36 - this one came first; Different preclinical than others</t>
  </si>
  <si>
    <t>Recurrent Brain Tumor</t>
  </si>
  <si>
    <t>Same indication as row 26 - this one came first; Different preclinical</t>
  </si>
  <si>
    <t>Locally Adv. or Metastatic Pancreatic Cancer</t>
  </si>
  <si>
    <t>Newly Diagnosed Acute Myeloid Leukemia Who Have Received Chemotherapy - c-kit positive</t>
  </si>
  <si>
    <t>Mentions low dose encouraging but no follow trials</t>
  </si>
  <si>
    <t>Advanced Melanoma or Other Advanced Cancers</t>
  </si>
  <si>
    <t>Combo treatment - Same indication as row 5, 37 - this one came first - combo treatment; Different preclinical than the other two</t>
  </si>
  <si>
    <t>Hormone-refractory Prostate Cancer</t>
  </si>
  <si>
    <t>Combo treatment - Same indication as row 34, 36, 45 - this one came after 45, 36 - same time as 34; Same preclinical</t>
  </si>
  <si>
    <t>KIT-Negative Systemic Mastocytosis</t>
  </si>
  <si>
    <t>Difference of 2 (1 bioeq, 1 repeat)</t>
  </si>
  <si>
    <t>Difference in 1 for None cited; some existed after time of the trial</t>
  </si>
  <si>
    <r>
      <rPr>
        <b/>
        <sz val="12"/>
        <color rgb="FF000000"/>
        <rFont val="Times New Roman"/>
      </rPr>
      <t xml:space="preserve">Link to stored search: </t>
    </r>
    <r>
      <rPr>
        <b/>
        <u/>
        <sz val="12"/>
        <color rgb="FF1155CC"/>
        <rFont val="Times New Roman"/>
      </rPr>
      <t>https://clinicaltrials.gov/ct2/results?term=sti-571%2C+imatinib%2Cgleevec&amp;recrs=e&amp;rslt=With&amp;draw=2&amp;rank=1#rowId0</t>
    </r>
    <r>
      <rPr>
        <b/>
        <sz val="12"/>
        <color rgb="FF000000"/>
        <rFont val="Times New Roman"/>
      </rPr>
      <t xml:space="preserve"> </t>
    </r>
  </si>
  <si>
    <t>Criteria for primary response met:</t>
  </si>
  <si>
    <t>1: Is the response better than current one?</t>
  </si>
  <si>
    <t>Exclusion Criteria: Bioequivalence studies, studies on clinical refinement, if results were posted but did not allow adequate assessment of trial failure</t>
  </si>
  <si>
    <r>
      <rPr>
        <b/>
        <sz val="12"/>
        <rFont val="Times New Roman"/>
      </rPr>
      <t xml:space="preserve">Link to FDA Label with indications (most recent 2018): </t>
    </r>
    <r>
      <rPr>
        <b/>
        <u/>
        <sz val="12"/>
        <color rgb="FF1155CC"/>
        <rFont val="Times New Roman"/>
      </rPr>
      <t>https://www.accessdata.fda.gov/scripts/cder/daf/index.cfm?event=overview.process&amp;varApplNo=021588</t>
    </r>
    <r>
      <rPr>
        <b/>
        <sz val="12"/>
        <rFont val="Times New Roman"/>
      </rPr>
      <t xml:space="preserve"> </t>
    </r>
  </si>
  <si>
    <t>2: Did the trial get published?</t>
  </si>
  <si>
    <t>3: Did they run another trial?</t>
  </si>
  <si>
    <t>Clinical Refinement: elderly, children, dose adjustment/new drug for resistant patients</t>
  </si>
  <si>
    <t>Title of Study</t>
  </si>
  <si>
    <t>Done?</t>
  </si>
  <si>
    <t>Date(s) Accessed</t>
  </si>
  <si>
    <t>Person</t>
  </si>
  <si>
    <t>Reviewed?</t>
  </si>
  <si>
    <t>Date Reviewed</t>
  </si>
  <si>
    <t>Enrollment</t>
  </si>
  <si>
    <t>Enrollment (not excluded)</t>
  </si>
  <si>
    <t>Pilot Study of Gleevec/Imatinib Mesylate (STI-571, NSC 716051) in Neurofibromatosis (NF1) Patient With Plexiform Neurofibromas</t>
  </si>
  <si>
    <t>JP</t>
  </si>
  <si>
    <t>KD</t>
  </si>
  <si>
    <t>Yes - Exclude - clinical refinement</t>
  </si>
  <si>
    <t>Imatinib in Patients With Mucosal or Acral/Lentiginous Melanoma</t>
  </si>
  <si>
    <t>AS</t>
  </si>
  <si>
    <t>Effects of cKit Inhibition by Imatinib in Patients With Severe Refractory Asthma (KIA)</t>
  </si>
  <si>
    <t>5/21-5/24/20</t>
  </si>
  <si>
    <t>Pilot Study of Imatinib Mesylate to Treat Nephrogenic Systemic Fibrosis</t>
  </si>
  <si>
    <t>Yes - to be excluded</t>
  </si>
  <si>
    <t>Yes - still to be excluded - not focused on imat treating indication = bioequiv</t>
  </si>
  <si>
    <t>Yes - has metastatic/primary GIST preclinical</t>
  </si>
  <si>
    <t>Yes - use listed preclinical and one above</t>
  </si>
  <si>
    <t>Study of Gleevec and Weekly Paclitaxel in Patients Aged 70 or Older With Advanced Non-small Cell Lung Cancer</t>
  </si>
  <si>
    <t>Imatinib (QTI571) in Pulmonary Arterial Hypertension</t>
  </si>
  <si>
    <t>Yes - which dose to use and was primary endpt met?</t>
  </si>
  <si>
    <t>Yes - should exclude</t>
  </si>
  <si>
    <t>Yes - still exclude - does not focus on imat</t>
  </si>
  <si>
    <t>LAM Pilot Study With Imatinib Mesylate</t>
  </si>
  <si>
    <t>Yes- exclude as no results</t>
  </si>
  <si>
    <t>A Study of Nilotinib Versus Imatinib in GIST Patients</t>
  </si>
  <si>
    <t>Yes - Exclude - does not focus on imatinib</t>
  </si>
  <si>
    <t>Pilot Study Using Avastin and Gleevec to Treat the Progression of Intraluminal Pulmonary Vein Stenosis</t>
  </si>
  <si>
    <t>Yes - hard to interpret results</t>
  </si>
  <si>
    <t>Yes - excluded b/c study concluded early</t>
  </si>
  <si>
    <t>Yes - do not exclude as previously stated - others trials have concluded early but still given important results</t>
  </si>
  <si>
    <t>A Study of Imatinib Versus Nilotinib in Adult Patients With Newly Diagnosed Philadelphia Chromosome Positive (Ph+) Chronic Myelogenous Leukemia in Chronic Phase (CML-CP)</t>
  </si>
  <si>
    <t>Yes - exclude b/c clin refinement</t>
  </si>
  <si>
    <t>Yes - still exclude - not focused on imat, rather comparison</t>
  </si>
  <si>
    <t>Yes - preclinical not based on breast cancer</t>
  </si>
  <si>
    <t>Yes - IRIS</t>
  </si>
  <si>
    <t>Randomized Phase Lll Study of Imatinib Dose Optimization vs Nilotinib in CML Patients With Suboptimal Response to Imatinib</t>
  </si>
  <si>
    <t>Yes- excluded b/c clin refinement</t>
  </si>
  <si>
    <t>Yes - still exclude - clin refinement + nilotinib as comparator</t>
  </si>
  <si>
    <t>Yes - might be clinical refinement will look back</t>
  </si>
  <si>
    <t>Yes - upon second look I do think is clin refinement</t>
  </si>
  <si>
    <t>New Individualized Therapy Trial for Metastatic Colorectal Cancer</t>
  </si>
  <si>
    <t>Yes - found no clinical</t>
  </si>
  <si>
    <t>Same as 19</t>
  </si>
  <si>
    <t>I believe there is no preclinical?</t>
  </si>
  <si>
    <t>Yes - no preclin at time or afterwards</t>
  </si>
  <si>
    <t>Yes - preclin is both in vitro and in vivo and not sure if right interpretation</t>
  </si>
  <si>
    <t>A Phase III Study of Dasatinib vs Imatinib in Patients With Newly Diagnosed Chronic Phase Chronic Myeloid Leukemia</t>
  </si>
  <si>
    <t>Yes - Exlcude - clinical refinement</t>
  </si>
  <si>
    <t xml:space="preserve">Yes - Exclude - does not focus on imatinib and clinical refinement </t>
  </si>
  <si>
    <t>Yes - not sure if preclin good</t>
  </si>
  <si>
    <t>Yes - might be clinical refinement, but not sure</t>
  </si>
  <si>
    <t>Yes - exclude - does not focus on imatinib</t>
  </si>
  <si>
    <t>Yes - exclude based on comparator/clin refinement</t>
  </si>
  <si>
    <t>Efficacy and Safety of Nilotinib (AMN107) Compared With Current Treatment Options in Patients With GIST Who Have Failed Both Imatinib and Sunitinib</t>
  </si>
  <si>
    <t>Yes - exclude as study based on nilotnib</t>
  </si>
  <si>
    <t>Yes - still exclude - does not focus on imat and also clin refinement</t>
  </si>
  <si>
    <t>Long-term Safety of Dasatinib in Patients With Chronic Myelogenous Leukemia or Philadelphia Chromosome Positive Acute Lymphoblastic Leukemia</t>
  </si>
  <si>
    <t>Combined Antiinflammatory and Angiostatic Therapy in Patients With Hormone-refractory Prostate Cancer</t>
  </si>
  <si>
    <t>Yes - Exclude - study based on dasatinib and clinical refinement</t>
  </si>
  <si>
    <t>Yes - still exclude - does not focus on imat + also clin refinement</t>
  </si>
  <si>
    <t xml:space="preserve">Yes - Exclude - clinical refinement </t>
  </si>
  <si>
    <t>Chemotherapy With or Without Imatinib and/or Peripheral Stem Cell Transplant in Acute Lymphoblastic Leukemia</t>
  </si>
  <si>
    <t>Safety And Efficacy Study Of Sunitinib Malate In Chinese Patients With Imatinib Resistant Or Intolerant Malignant Gastrointestinal Stromal Tumor</t>
  </si>
  <si>
    <t>Study to Evaluate Nilotinib in Chronic Myelogenous Leukemia (CML) Patients With SubOptimal Response</t>
  </si>
  <si>
    <t>Yes - still exclude - does not focus on imat + pharmokinetic</t>
  </si>
  <si>
    <t>Yes - still exclude - does not focus on imat + also clin refine</t>
  </si>
  <si>
    <t xml:space="preserve">Yes - still exclude - does not focus on imat </t>
  </si>
  <si>
    <t>A Study That Switched Patients From Imatinib to Nilotinib and Then Was Followed by Treatment Cessation</t>
  </si>
  <si>
    <t>Using Study Completion (PC and SC)</t>
  </si>
  <si>
    <t>Using Primary Completion (No SC)</t>
  </si>
  <si>
    <t>Using Study Completion (No PC)</t>
  </si>
  <si>
    <t>No SD or PD</t>
  </si>
  <si>
    <t>Before 2010</t>
  </si>
  <si>
    <t>2010-2015</t>
  </si>
  <si>
    <t>After 2015</t>
  </si>
  <si>
    <t>Using Primary Completion (PC and SC)</t>
  </si>
  <si>
    <r>
      <t xml:space="preserve">Link: </t>
    </r>
    <r>
      <rPr>
        <u/>
        <sz val="10"/>
        <color rgb="FF1155CC"/>
        <rFont val="Arial"/>
      </rPr>
      <t>https://clinicaltrials.gov/ct2/results?term=sti-571%2C+imatinib%2Cgleevec&amp;recrs=e&amp;rslt=Without</t>
    </r>
  </si>
  <si>
    <t>Study started 2008 or later and Study completed by 2015</t>
  </si>
  <si>
    <t>NCT</t>
  </si>
  <si>
    <t>Indication</t>
  </si>
  <si>
    <t xml:space="preserve">Preclinical available </t>
  </si>
  <si>
    <t>Do they link results and how?</t>
  </si>
  <si>
    <t>Already have Completed, Results</t>
  </si>
  <si>
    <t>NCT00613171</t>
  </si>
  <si>
    <t xml:space="preserve">Fibrosis in Patients with systemic sclerosis </t>
  </si>
  <si>
    <t xml:space="preserve">Yes - PMID: 17195235 which uses imat. in treatment of dermal fibrosis in systemic scleorsis </t>
  </si>
  <si>
    <t>Novartis link to pdf of results</t>
  </si>
  <si>
    <t>Not sure</t>
  </si>
  <si>
    <t>No results - two case studies</t>
  </si>
  <si>
    <t xml:space="preserve">Phase 4 trial </t>
  </si>
  <si>
    <t>Kind of - Asthma</t>
  </si>
  <si>
    <t>NCT00760981</t>
  </si>
  <si>
    <t>steroid refractory cGVHD</t>
  </si>
  <si>
    <t>NCT01172548</t>
  </si>
  <si>
    <t>Adjuvant primary GIST</t>
  </si>
  <si>
    <t>No (101/128 RFS at 2 years)</t>
  </si>
  <si>
    <t>See other Kit positive GIST trials</t>
  </si>
  <si>
    <t>Use the same preclinical as other GIST Kit positive ones</t>
  </si>
  <si>
    <t>NCT00981942</t>
  </si>
  <si>
    <t>Case study on 2/10 patients - could use same fibrotitic study for preclinical</t>
  </si>
  <si>
    <t>NCT00632255</t>
  </si>
  <si>
    <t>Not sure - just looking at correlation between MR and adherence</t>
  </si>
  <si>
    <t>Use preclinical from CML IRIS trial</t>
  </si>
  <si>
    <t>NCT00881049</t>
  </si>
  <si>
    <t>Metastatic melanoma</t>
  </si>
  <si>
    <t>Not sure, ORR was 23.3%</t>
  </si>
  <si>
    <t>Paper uses trials, but can use 19047099</t>
  </si>
  <si>
    <r>
      <rPr>
        <sz val="12"/>
        <rFont val="Times New Roman"/>
      </rPr>
      <t xml:space="preserve">Not linked but found with research: </t>
    </r>
    <r>
      <rPr>
        <u/>
        <sz val="12"/>
        <color rgb="FF1155CC"/>
        <rFont val="Times New Roman"/>
      </rPr>
      <t>https://ascopubs.org/doi/full/10.1200/JCO.2010.33.9275</t>
    </r>
  </si>
  <si>
    <t>Yes (that's where preclin is from)</t>
  </si>
  <si>
    <t>AS note: Started at end of search and studies were either not applicable by time interval or not focused on imat. or clin refinement pr tested on healthy volunteers or not focused on treatment of disease or bioequiv or observational  - first one encountered is 200, then 154, 113, 108</t>
  </si>
  <si>
    <t>NCT01483014</t>
  </si>
  <si>
    <t>Neoadjuvant Treatment of Patients With Gastrointestinal Stromal Tumors to make tumor inoperable to operable</t>
  </si>
  <si>
    <r>
      <rPr>
        <sz val="12"/>
        <rFont val="Times New Roman"/>
      </rPr>
      <t xml:space="preserve">No at least seeming to linked paper: </t>
    </r>
    <r>
      <rPr>
        <u/>
        <sz val="12"/>
        <color rgb="FF1155CC"/>
        <rFont val="Times New Roman"/>
      </rPr>
      <t>https://meetinglibrary.asco.org/record/104519/abstract</t>
    </r>
  </si>
  <si>
    <t>See other kit+ GIST trials</t>
  </si>
  <si>
    <t>NCT00784446</t>
  </si>
  <si>
    <t>Don't know</t>
  </si>
  <si>
    <t>No - didn't find any even from previous search</t>
  </si>
  <si>
    <t>OTHERS</t>
  </si>
  <si>
    <t xml:space="preserve">Title </t>
  </si>
  <si>
    <t>Already have indication?</t>
  </si>
  <si>
    <t>Number</t>
  </si>
  <si>
    <t>NCT01294202</t>
  </si>
  <si>
    <t>A Study to Investigate the Safety and Efficacy of AT13387, Alone or in Combination With Imatinib, in Patients With GIST</t>
  </si>
  <si>
    <t>Yes to indication - not in combo with AT13387</t>
  </si>
  <si>
    <t>NCT01404715</t>
  </si>
  <si>
    <t>Drug-drug Interaction Study With Metformin and Imatinib</t>
  </si>
  <si>
    <t>Healthy</t>
  </si>
  <si>
    <t xml:space="preserve">Drug Interaction in Healthy </t>
  </si>
  <si>
    <t>NCT01504984</t>
  </si>
  <si>
    <t>Crossover Study to Compare Pharmacokinetic Property of SYO-1126 and Glivec Film Coated Tab in Healthy Male Volunteers</t>
  </si>
  <si>
    <t xml:space="preserve">Healthy Male </t>
  </si>
  <si>
    <t>Pharmocokinetic properties</t>
  </si>
  <si>
    <t>NCT00858806</t>
  </si>
  <si>
    <t>Intermittent Imatinib Treatment in Chronic Myeloid Leukemia and Philadelphia Chromosome (Ph+CML) Patients Who Achieved a Complete Cytogenetic Response (CCgR) on Standard Imatinib Therapy</t>
  </si>
  <si>
    <t>Clinical Refinement</t>
  </si>
  <si>
    <t>NCT01819389</t>
  </si>
  <si>
    <t>Low-dose Nilotinib and Imatinib Combination in Chronic Myeloid Leukemia Patients, With Failure, Suboptimal Response or Treatment Intolerance</t>
  </si>
  <si>
    <t xml:space="preserve">Clinical Refinement </t>
  </si>
  <si>
    <t>NCT01751919</t>
  </si>
  <si>
    <t>A Clinical Trial to Compare the Pharmacokinetics of Imatinib Mesylate Tablet 400mg (1 Tablet) and Glivec Film-coated Tablet 100mg (4 Tablets)(Phase I)</t>
  </si>
  <si>
    <t>CML and GIST</t>
  </si>
  <si>
    <t>Bioequivalence via pharmocokinetics</t>
  </si>
  <si>
    <t>NCT01216085</t>
  </si>
  <si>
    <t>An Exploratory Study of High-dose Glivec in Patients With CML-CP Using Molecular Endpoints</t>
  </si>
  <si>
    <t>CML-CP</t>
  </si>
  <si>
    <t>NCT01270984</t>
  </si>
  <si>
    <t>Study to Evaluate the Pharmacokinetic Characteristics of Luckyvec 400mg Tablet, in Healthy Subjects</t>
  </si>
  <si>
    <t>Not focused on Imatinib</t>
  </si>
  <si>
    <t>NCT01289054</t>
  </si>
  <si>
    <t>A Global Imatinib and Nilotinib Pregnancy Exposure Registry</t>
  </si>
  <si>
    <t>All Indications for Glivec/Gleevec and Tasigna</t>
  </si>
  <si>
    <t>Observational</t>
  </si>
  <si>
    <t>NCT00686218</t>
  </si>
  <si>
    <t>Panobinostat (LBH589) and Imatinib Mesylate in Treating Patients With Previously Treated Chronic Phase Chronic Myelogenous Leukemia</t>
  </si>
  <si>
    <t>CML-CP previously treated</t>
  </si>
  <si>
    <t>Yes to indication - not in combo with panobinostat</t>
  </si>
  <si>
    <t>NCT00732784</t>
  </si>
  <si>
    <t>Effect of Calcium on Gleevec Pharmacokinetics (PK) in Healthy Volunteers</t>
  </si>
  <si>
    <t>Effect on Pharmocokinetics</t>
  </si>
  <si>
    <t>NCT00852566</t>
  </si>
  <si>
    <t>Randomized Study Comparing the Effect of Dasatinib and Imatinib on Malignant Stem Cells in Chronic Myeloid Leukemia</t>
  </si>
  <si>
    <t>Not focused on imatinib</t>
  </si>
  <si>
    <t>NCT01267695</t>
  </si>
  <si>
    <t>Perioperative Imatinib Mesylate in Treating Patients With Locally Advanced Gastrointestinal Stromal Tumor</t>
  </si>
  <si>
    <t xml:space="preserve">Neoadjuvant </t>
  </si>
  <si>
    <t>NCT01926548</t>
  </si>
  <si>
    <t>to Evaluate the Pharmacokinetics(Cmax, Auc) of CJ Imatinib Mesylate Tablet 200mg x 1 Compared With Gleevec Film-coated Tablet 100mg x 2 in Healthy Male Volunteers</t>
  </si>
  <si>
    <t>NCT02103322</t>
  </si>
  <si>
    <t>Comparative Bioequivalence Study in Adult Patients Suffering From Chronic Myeloid Leukemia &amp; Gastrointestinal Stromal Tumor Under Fed Conditions</t>
  </si>
  <si>
    <t>Bioequivalence</t>
  </si>
  <si>
    <t>NCT01188278</t>
  </si>
  <si>
    <t>Treatment With Second Generation Tyrosine Kinase Inhibitors (2G TKI) Post Imatinib Failure Survey</t>
  </si>
  <si>
    <t>Clinical Refinement/Not focused on imatinib</t>
  </si>
  <si>
    <t>NCT01092897</t>
  </si>
  <si>
    <t>Pulmonary Hypertension and Imatinib</t>
  </si>
  <si>
    <t>NCT00947830</t>
  </si>
  <si>
    <t>Investigating Intracellular and Plasma Imatinib Levels in Chronic Myeloid Leukemia</t>
  </si>
  <si>
    <t>NCT02977312</t>
  </si>
  <si>
    <t>Study of Cemivil® (Imatinib) in Chronic Myeloid Leukemia Patients in Jordan</t>
  </si>
  <si>
    <t>CML in Jordan</t>
  </si>
  <si>
    <t>Clinical Refinement, Observational</t>
  </si>
  <si>
    <t>NCT01653314</t>
  </si>
  <si>
    <t>Megavec 400 mg (Imatinib Mesylate) in Healthy Adult Male Volunteers</t>
  </si>
  <si>
    <t>Healthy patients - possibly bioequivalence?</t>
  </si>
  <si>
    <t>NCT01046487</t>
  </si>
  <si>
    <t>Imatinib Mesylate And Cyclophosphamide In Metronomic Administration: Dose Escalation Study Of Imatinib Mesylate</t>
  </si>
  <si>
    <t>Cancer - "rare tumor"</t>
  </si>
  <si>
    <t>NCT00980018</t>
  </si>
  <si>
    <t>An Exploratory Trial to Assess the Improvement of Adverse Events in Chronic Myelogenous Leukemia Patients Treated With Imatinib When Switched to Nilotinib Treatment</t>
  </si>
  <si>
    <t>Clinical Refinement, not focused on imatinib</t>
  </si>
  <si>
    <t>NCT00633295</t>
  </si>
  <si>
    <t>Phase II Study Aiming to Evaluate the Efficacy and Safety of Nilotinib Patients With Gastrointestinal Stromal Tumors (GIST) Resistant or Intolerant to Imatinib and or to 2nd Line Tyrosine Kinas (TK) Inhibitor</t>
  </si>
  <si>
    <t>GIST (imatinib resistant/intolerant)</t>
  </si>
  <si>
    <t>NCT01392469</t>
  </si>
  <si>
    <t>Pharmacokinetic Effects of QTI571 on Sildenafil and Bosentan in Pulmonary Arterial Hypertension Patients</t>
  </si>
  <si>
    <t>Pharmocokinetic effect when imatinib given in combo</t>
  </si>
  <si>
    <t>NCT00896129</t>
  </si>
  <si>
    <t>Mid-to Long-Term Outcomes in Chronic Myeloid Leukemia (CML) Patients With Complete Cytogenetic Response After Imatinib as First Line Therapy</t>
  </si>
  <si>
    <t>NCT01206088</t>
  </si>
  <si>
    <t>Tasigna in Glivec-resistant or Intolerant Patients in CML</t>
  </si>
  <si>
    <t>CML (resistant/intolerant to imatinib)</t>
  </si>
  <si>
    <t>NCT01437202</t>
  </si>
  <si>
    <t>Pharmacogenomics Validation for Imatinib in Chronic Myeloid Leukemia</t>
  </si>
  <si>
    <t>NCT01091207</t>
  </si>
  <si>
    <t>Sorafenib for Imatinib/Sunitinib-failed GIST</t>
  </si>
  <si>
    <t>Imatinib-failed GIST</t>
  </si>
  <si>
    <t>NCT01506336</t>
  </si>
  <si>
    <t>Masitinib in Patients With Gastro-Intestinal Stromal Tumour Resistant to Imatinib</t>
  </si>
  <si>
    <t>Imatinib-resistant GIST</t>
  </si>
  <si>
    <t>NCT01394666</t>
  </si>
  <si>
    <t>Non-interventional Treatment Patterns Study in Chronic Phase Chronic Myelogenous Leukemia (CP-CML)</t>
  </si>
  <si>
    <t>NCT01110668</t>
  </si>
  <si>
    <t>Evaluation of Nilotinib In Patients With Advanced Gastrointestinal Stromal Tumor (GIST)</t>
  </si>
  <si>
    <t>NCT00718562</t>
  </si>
  <si>
    <t>Efficacy and Safety of AMN107 in Patients With GastroIntestinal Stromal Tumors (GIST) Who Have Failed Both Imatinib and Sunitinib</t>
  </si>
  <si>
    <t>NCT00866736</t>
  </si>
  <si>
    <t>A Study of Dasatinib in Patients With Imatinib Resistant or Intolerant Chronic Myeloid Leukemia</t>
  </si>
  <si>
    <t>NCT00644878</t>
  </si>
  <si>
    <t>Study of Molecular Response in Adult Patients on Nilotinib With Philadelphia Chromosome Positive Chronic Myelogenous Leukemia (Ph+ CML) in Chronic Phase and a Suboptimal Molecular Response to Imatinib</t>
  </si>
  <si>
    <t>CML (suboptimal response to imatinib)</t>
  </si>
  <si>
    <t>NCT01114087</t>
  </si>
  <si>
    <t>Impact of the Inhibitors of Tyrosine Kinase on the Male Fertility</t>
  </si>
  <si>
    <t>Clincial Trial - looking at male fertility after first-time imatinib treatment for either disease - looking at side effect - ONLY TWO PATIENTS</t>
  </si>
  <si>
    <t>Yes - but looking at Male Fertility</t>
  </si>
  <si>
    <r>
      <t xml:space="preserve">Recent paper (pub. 2017) with cml patients (48) on imat effects on fertility: PMID: 28791527 AND PMID: 21295132 which is the only in vitro study on spermatogonial cells - everything else is pretty in vivo - Search used: </t>
    </r>
    <r>
      <rPr>
        <u/>
        <sz val="10"/>
        <color rgb="FF1155CC"/>
        <rFont val="Arial"/>
      </rPr>
      <t>https://pubmed.ncbi.nlm.nih.gov/?term=((STI-571)%20OR%20(Imatinib)%20OR%20(Gleevec)%20OR%20(Glivec))%20AND%20(sperm)&amp;pos=1</t>
    </r>
  </si>
  <si>
    <t>NCT00769327</t>
  </si>
  <si>
    <t>Nilotinib and Imatinib Mesylate in Treating Patients With Early Chronic Phase Chronic Myelogenous Leukemia</t>
  </si>
  <si>
    <t>Repeat indication</t>
  </si>
  <si>
    <t>Yes - but given in combo with nilotinib</t>
  </si>
  <si>
    <t>NCT00786812</t>
  </si>
  <si>
    <t>Study of Treatment With Nilotinib in Adult Patients With Imatinib - Resistant or - Intolerant Chronic Myeloid Leukemia in Blast Crisis, Accelerated Phase or Chronic Phase</t>
  </si>
  <si>
    <t>NCT01126892</t>
  </si>
  <si>
    <t>A Study of Nilotinib in Adult Patients With Imatinib Resistant or - Intolerant Chronic Myeloid Leukemia in Blast Crisis, Accelerated Phase or Chronic Phase</t>
  </si>
  <si>
    <t>NCT00455221</t>
  </si>
  <si>
    <t>Safety Assessment of a Multipeptide-gene Vaccine in CML</t>
  </si>
  <si>
    <t>Clinical Refinement - Vaccine</t>
  </si>
  <si>
    <t>Disease</t>
  </si>
  <si>
    <t>Status</t>
  </si>
  <si>
    <t>Approved</t>
  </si>
  <si>
    <t>Lowest Dose uM</t>
  </si>
  <si>
    <t xml:space="preserve">Enrollment </t>
  </si>
  <si>
    <t>Max Dose</t>
  </si>
  <si>
    <t>Successful</t>
  </si>
  <si>
    <t>II</t>
  </si>
  <si>
    <t>600 mg QD</t>
  </si>
  <si>
    <t>IV</t>
  </si>
  <si>
    <t>400 mg QD</t>
  </si>
  <si>
    <t>Adjuvant Advanced/High Risk Gastrointestinal Stromal Tumor</t>
  </si>
  <si>
    <t>400 mg BID</t>
  </si>
  <si>
    <t>Unresectable or Metastatic Malignant Gastrointestinal Stromal Tumor</t>
  </si>
  <si>
    <t>Mucosal or Acral/Lentiginous Melanoma, Stage III/IV</t>
  </si>
  <si>
    <t>Neurofibromatosis (NF1) With Plexiform Neurofibromas</t>
  </si>
  <si>
    <t>Failed</t>
  </si>
  <si>
    <t>NCT01673009, NCT01140360</t>
  </si>
  <si>
    <t>Sclerodermatous Chronic Graft versus Host Disease</t>
  </si>
  <si>
    <t>Epithelial Ovarian or Primary Peritoneal Carcinoma</t>
  </si>
  <si>
    <t>Pulmonary Arterial Hypertension</t>
  </si>
  <si>
    <t>III</t>
  </si>
  <si>
    <t>NCT00477269, NCT00902174</t>
  </si>
  <si>
    <t>800 mg QD</t>
  </si>
  <si>
    <t>Temozolomide Resistant Progressive Glioblastoma</t>
  </si>
  <si>
    <t>NCT00338728, NCT00087152</t>
  </si>
  <si>
    <t>I/II</t>
  </si>
  <si>
    <t>Locally Advanced or Metastatic Pancreatic Cancer</t>
  </si>
  <si>
    <t>NCT00090987</t>
  </si>
  <si>
    <t>Non-Small Cell Lung Cancer</t>
  </si>
  <si>
    <t>NCT00408460, NCT01011075</t>
  </si>
  <si>
    <t>Type 1 Diabetes Mellitus (T1DM)</t>
  </si>
  <si>
    <t>AML, Repalpsed or Refractory</t>
  </si>
  <si>
    <t>Recurrent or Metastatic Head and Neck Squamous Cell Cancer</t>
  </si>
  <si>
    <t>340 mg/m2 QD</t>
  </si>
  <si>
    <t>Hormone-Refractory/Androgen-Independent Prostate Cancer</t>
  </si>
  <si>
    <t>300 mg QD</t>
  </si>
  <si>
    <t>Newly Diagnosed Acute Myeloid Leukemia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</si>
</sst>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
    <numFmt numFmtId="165" formatCode="mmmm\ yyyy"/>
    <numFmt numFmtId="166" formatCode="mmmm\ d\,\ yyyy"/>
    <numFmt numFmtId="167" formatCode="d\-mmmm\-yyyy"/>
    <numFmt numFmtId="168" formatCode="m/d/yy"/>
  </numFmts>
  <fonts count="30">
    <font>
      <sz val="10"/>
      <color rgb="FF000000"/>
      <name val="Arial"/>
    </font>
    <font>
      <b/>
      <sz val="12"/>
      <color rgb="FF000000"/>
      <name val="Times New Roman"/>
    </font>
    <font>
      <b/>
      <sz val="12"/>
      <color theme="1"/>
      <name val="Times New Roman"/>
    </font>
    <font>
      <sz val="12"/>
      <color rgb="FF000000"/>
      <name val="Times New Roman"/>
    </font>
    <font>
      <sz val="12"/>
      <color theme="1"/>
      <name val="Times New Roman"/>
    </font>
    <font>
      <u/>
      <sz val="12"/>
      <color rgb="FF000000"/>
      <name val="Times New Roman"/>
    </font>
    <font>
      <sz val="12"/>
      <color rgb="FF000000"/>
      <name val="&quot;Times New Roman&quot;"/>
    </font>
    <font>
      <sz val="11"/>
      <color rgb="FF000000"/>
      <name val="Times New Roman"/>
    </font>
    <font>
      <sz val="12"/>
      <color rgb="FF212121"/>
      <name val="Times New Roman"/>
    </font>
    <font>
      <u/>
      <sz val="12"/>
      <color rgb="FF0000FF"/>
      <name val="Times New Roman"/>
    </font>
    <font>
      <sz val="12"/>
      <name val="Times New Roman"/>
    </font>
    <font>
      <sz val="11"/>
      <color rgb="FF000000"/>
      <name val="&quot;Source Sans Pro&quot;"/>
    </font>
    <font>
      <sz val="12"/>
      <color rgb="FF212121"/>
      <name val="Arial"/>
    </font>
    <font>
      <sz val="10"/>
      <color theme="1"/>
      <name val="Arial"/>
    </font>
    <font>
      <b/>
      <u/>
      <sz val="12"/>
      <color rgb="FF000000"/>
      <name val="Times New Roman"/>
    </font>
    <font>
      <b/>
      <u/>
      <sz val="12"/>
      <color rgb="FF0000FF"/>
      <name val="Times New Roman"/>
    </font>
    <font>
      <u/>
      <sz val="12"/>
      <color rgb="FF1A3D85"/>
      <name val="Times New Roman"/>
    </font>
    <font>
      <u/>
      <sz val="12"/>
      <color rgb="FF1A3D85"/>
      <name val="Times New Roman"/>
    </font>
    <font>
      <u/>
      <sz val="12"/>
      <color rgb="FF1A3D85"/>
      <name val="Times New Roman"/>
    </font>
    <font>
      <u/>
      <sz val="12"/>
      <color rgb="FF1A3D85"/>
      <name val="Times New Roman"/>
    </font>
    <font>
      <u/>
      <sz val="12"/>
      <color rgb="FF1A3D85"/>
      <name val="Times New Roman"/>
    </font>
    <font>
      <b/>
      <sz val="10"/>
      <color theme="1"/>
      <name val="Arial"/>
    </font>
    <font>
      <sz val="10"/>
      <name val="Arial"/>
    </font>
    <font>
      <u/>
      <sz val="10"/>
      <color rgb="FF0000FF"/>
      <name val="Arial"/>
    </font>
    <font>
      <u/>
      <sz val="12"/>
      <color rgb="FF0000FF"/>
      <name val="Times New Roman"/>
    </font>
    <font>
      <sz val="11"/>
      <color rgb="FF000000"/>
      <name val="Calibri"/>
    </font>
    <font>
      <u/>
      <sz val="12"/>
      <color rgb="FF1155CC"/>
      <name val="Times New Roman"/>
    </font>
    <font>
      <b/>
      <u/>
      <sz val="12"/>
      <color rgb="FF1155CC"/>
      <name val="Times New Roman"/>
    </font>
    <font>
      <b/>
      <sz val="12"/>
      <name val="Times New Roman"/>
    </font>
    <font>
      <u/>
      <sz val="10"/>
      <color rgb="FF1155CC"/>
      <name val="Arial"/>
    </font>
  </fonts>
  <fills count="7">
    <fill>
      <patternFill patternType="none"/>
    </fill>
    <fill>
      <patternFill patternType="gray125"/>
    </fill>
    <fill>
      <patternFill patternType="solid">
        <fgColor rgb="FFFF0000"/>
        <bgColor rgb="FFFF0000"/>
      </patternFill>
    </fill>
    <fill>
      <patternFill patternType="solid">
        <fgColor rgb="FFFFFFFF"/>
        <bgColor rgb="FFFFFFFF"/>
      </patternFill>
    </fill>
    <fill>
      <patternFill patternType="solid">
        <fgColor rgb="FFD9D2E9"/>
        <bgColor rgb="FFD9D2E9"/>
      </patternFill>
    </fill>
    <fill>
      <patternFill patternType="solid">
        <fgColor rgb="FFFFFF00"/>
        <bgColor rgb="FFFFFF00"/>
      </patternFill>
    </fill>
    <fill>
      <patternFill patternType="solid">
        <fgColor rgb="FFF9F9F9"/>
        <bgColor rgb="FFF9F9F9"/>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81">
    <xf numFmtId="0" fontId="0" fillId="0" borderId="0" xfId="0" applyFont="1" applyAlignment="1"/>
    <xf numFmtId="0" fontId="1" fillId="0" borderId="1" xfId="0" applyFont="1" applyBorder="1" applyAlignment="1">
      <alignment wrapText="1"/>
    </xf>
    <xf numFmtId="0" fontId="2" fillId="0" borderId="1" xfId="0" applyFont="1" applyBorder="1" applyAlignment="1">
      <alignment wrapText="1"/>
    </xf>
    <xf numFmtId="0" fontId="2" fillId="0" borderId="1" xfId="0" applyFont="1" applyBorder="1" applyAlignment="1">
      <alignment wrapText="1"/>
    </xf>
    <xf numFmtId="0" fontId="2" fillId="0" borderId="0" xfId="0" applyFont="1" applyAlignment="1">
      <alignment wrapText="1"/>
    </xf>
    <xf numFmtId="0" fontId="3" fillId="0" borderId="0" xfId="0" applyFont="1" applyAlignment="1">
      <alignment wrapText="1"/>
    </xf>
    <xf numFmtId="164" fontId="3" fillId="0" borderId="0" xfId="0" applyNumberFormat="1" applyFont="1" applyAlignment="1">
      <alignment wrapText="1"/>
    </xf>
    <xf numFmtId="0" fontId="1" fillId="0" borderId="0" xfId="0" applyFont="1" applyAlignment="1">
      <alignment wrapText="1"/>
    </xf>
    <xf numFmtId="15" fontId="3" fillId="0" borderId="0" xfId="0" applyNumberFormat="1" applyFont="1" applyAlignment="1">
      <alignment horizontal="right" wrapText="1"/>
    </xf>
    <xf numFmtId="0" fontId="3" fillId="2" borderId="0" xfId="0" applyFont="1" applyFill="1" applyAlignment="1">
      <alignment wrapText="1"/>
    </xf>
    <xf numFmtId="0" fontId="4"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3" fillId="0" borderId="0" xfId="0" applyFont="1" applyAlignment="1">
      <alignment wrapText="1"/>
    </xf>
    <xf numFmtId="0" fontId="6" fillId="3" borderId="0" xfId="0" applyFont="1" applyFill="1" applyAlignment="1">
      <alignment horizontal="left" wrapText="1"/>
    </xf>
    <xf numFmtId="0" fontId="7" fillId="3" borderId="0" xfId="0" applyFont="1" applyFill="1" applyAlignment="1"/>
    <xf numFmtId="0" fontId="2" fillId="0" borderId="0" xfId="0" applyFont="1" applyAlignment="1">
      <alignment wrapText="1"/>
    </xf>
    <xf numFmtId="165" fontId="4" fillId="0" borderId="0" xfId="0" applyNumberFormat="1" applyFont="1" applyAlignment="1">
      <alignment wrapText="1"/>
    </xf>
    <xf numFmtId="0" fontId="8" fillId="3" borderId="0" xfId="0" applyFont="1" applyFill="1" applyAlignment="1">
      <alignment wrapText="1"/>
    </xf>
    <xf numFmtId="166" fontId="4" fillId="0" borderId="0" xfId="0" applyNumberFormat="1" applyFont="1" applyAlignment="1">
      <alignment wrapText="1"/>
    </xf>
    <xf numFmtId="0" fontId="4" fillId="0" borderId="0" xfId="0" applyFont="1" applyAlignment="1">
      <alignment wrapText="1"/>
    </xf>
    <xf numFmtId="0" fontId="9" fillId="0" borderId="0" xfId="0" applyFont="1" applyAlignment="1">
      <alignment wrapText="1"/>
    </xf>
    <xf numFmtId="0" fontId="10" fillId="0" borderId="0" xfId="0" applyFont="1" applyAlignment="1">
      <alignment wrapText="1"/>
    </xf>
    <xf numFmtId="164" fontId="4" fillId="0" borderId="0" xfId="0" applyNumberFormat="1" applyFont="1" applyAlignment="1">
      <alignment wrapText="1"/>
    </xf>
    <xf numFmtId="0" fontId="11" fillId="3" borderId="0" xfId="0" applyFont="1" applyFill="1" applyAlignment="1"/>
    <xf numFmtId="0" fontId="11" fillId="3" borderId="0" xfId="0" applyFont="1" applyFill="1" applyAlignment="1">
      <alignment wrapText="1"/>
    </xf>
    <xf numFmtId="0" fontId="12" fillId="3" borderId="0" xfId="0" applyFont="1" applyFill="1" applyAlignment="1"/>
    <xf numFmtId="166" fontId="11" fillId="3" borderId="0" xfId="0" applyNumberFormat="1" applyFont="1" applyFill="1" applyAlignment="1"/>
    <xf numFmtId="165" fontId="11" fillId="3" borderId="0" xfId="0" applyNumberFormat="1" applyFont="1" applyFill="1" applyAlignment="1"/>
    <xf numFmtId="166" fontId="3" fillId="3" borderId="0" xfId="0" applyNumberFormat="1" applyFont="1" applyFill="1" applyAlignment="1"/>
    <xf numFmtId="0" fontId="3" fillId="3" borderId="0" xfId="0" applyFont="1" applyFill="1" applyAlignment="1"/>
    <xf numFmtId="167" fontId="4" fillId="0" borderId="0" xfId="0" applyNumberFormat="1" applyFont="1" applyAlignment="1">
      <alignment wrapText="1"/>
    </xf>
    <xf numFmtId="0" fontId="4" fillId="4" borderId="0" xfId="0" applyFont="1" applyFill="1" applyAlignment="1">
      <alignment wrapText="1"/>
    </xf>
    <xf numFmtId="0" fontId="8" fillId="3" borderId="0" xfId="0" applyFont="1" applyFill="1" applyAlignment="1"/>
    <xf numFmtId="0" fontId="13" fillId="0" borderId="0" xfId="0" applyFont="1"/>
    <xf numFmtId="0" fontId="13" fillId="0" borderId="0" xfId="0" applyFont="1"/>
    <xf numFmtId="10" fontId="4" fillId="0" borderId="0" xfId="0" applyNumberFormat="1" applyFont="1" applyAlignment="1">
      <alignment wrapText="1"/>
    </xf>
    <xf numFmtId="9" fontId="4" fillId="0" borderId="0" xfId="0" applyNumberFormat="1" applyFont="1" applyAlignment="1">
      <alignment wrapText="1"/>
    </xf>
    <xf numFmtId="0" fontId="3" fillId="3" borderId="0" xfId="0" applyFont="1" applyFill="1" applyAlignment="1">
      <alignment wrapText="1"/>
    </xf>
    <xf numFmtId="0" fontId="3" fillId="3" borderId="0" xfId="0" applyFont="1" applyFill="1" applyAlignment="1">
      <alignment horizontal="left" wrapText="1"/>
    </xf>
    <xf numFmtId="0" fontId="1" fillId="3" borderId="0" xfId="0" applyFont="1" applyFill="1" applyAlignment="1">
      <alignment wrapText="1"/>
    </xf>
    <xf numFmtId="0" fontId="2" fillId="0" borderId="0" xfId="0" applyFont="1" applyAlignment="1"/>
    <xf numFmtId="0" fontId="4" fillId="0" borderId="0" xfId="0" applyFont="1"/>
    <xf numFmtId="0" fontId="4" fillId="0" borderId="0" xfId="0" applyFont="1" applyAlignment="1"/>
    <xf numFmtId="0" fontId="3" fillId="3" borderId="0" xfId="0" applyFont="1" applyFill="1" applyAlignment="1">
      <alignment horizontal="left"/>
    </xf>
    <xf numFmtId="0" fontId="4" fillId="5" borderId="0" xfId="0" applyFont="1" applyFill="1" applyAlignment="1"/>
    <xf numFmtId="0" fontId="6" fillId="3" borderId="0" xfId="0" applyFont="1" applyFill="1" applyAlignment="1">
      <alignment horizontal="left"/>
    </xf>
    <xf numFmtId="168" fontId="3" fillId="0" borderId="0" xfId="0" applyNumberFormat="1" applyFont="1" applyAlignment="1"/>
    <xf numFmtId="0" fontId="15" fillId="0" borderId="0" xfId="0" applyFont="1" applyAlignment="1"/>
    <xf numFmtId="0" fontId="2" fillId="0" borderId="0" xfId="0" applyFont="1"/>
    <xf numFmtId="168" fontId="4" fillId="0" borderId="0" xfId="0" applyNumberFormat="1" applyFont="1" applyAlignment="1"/>
    <xf numFmtId="0" fontId="16" fillId="6" borderId="0" xfId="0" applyFont="1" applyFill="1" applyAlignment="1"/>
    <xf numFmtId="0" fontId="17" fillId="3" borderId="0" xfId="0" applyFont="1" applyFill="1" applyAlignment="1"/>
    <xf numFmtId="164" fontId="4" fillId="0" borderId="0" xfId="0" applyNumberFormat="1" applyFont="1" applyAlignment="1"/>
    <xf numFmtId="0" fontId="2" fillId="5" borderId="0" xfId="0" applyFont="1" applyFill="1" applyAlignment="1"/>
    <xf numFmtId="0" fontId="18" fillId="3" borderId="0" xfId="0" applyFont="1" applyFill="1" applyAlignment="1"/>
    <xf numFmtId="0" fontId="4" fillId="0" borderId="0" xfId="0" applyFont="1" applyAlignment="1"/>
    <xf numFmtId="0" fontId="19" fillId="6" borderId="0" xfId="0" applyFont="1" applyFill="1" applyAlignment="1"/>
    <xf numFmtId="0" fontId="20" fillId="3" borderId="2" xfId="0" applyFont="1" applyFill="1" applyBorder="1" applyAlignment="1">
      <alignment vertical="top"/>
    </xf>
    <xf numFmtId="0" fontId="3" fillId="3" borderId="0" xfId="0" applyFont="1" applyFill="1" applyAlignment="1">
      <alignment vertical="top"/>
    </xf>
    <xf numFmtId="0" fontId="4" fillId="0" borderId="0" xfId="0" applyFont="1" applyAlignment="1"/>
    <xf numFmtId="0" fontId="21" fillId="0" borderId="1" xfId="0" applyFont="1" applyBorder="1" applyAlignment="1"/>
    <xf numFmtId="0" fontId="13" fillId="0" borderId="1" xfId="0" applyFont="1" applyBorder="1" applyAlignment="1"/>
    <xf numFmtId="0" fontId="21" fillId="0" borderId="1" xfId="0" applyFont="1" applyBorder="1"/>
    <xf numFmtId="0" fontId="13" fillId="0" borderId="1" xfId="0" applyFont="1" applyBorder="1"/>
    <xf numFmtId="0" fontId="23" fillId="0" borderId="0" xfId="0" applyFont="1" applyAlignment="1"/>
    <xf numFmtId="0" fontId="13" fillId="0" borderId="0" xfId="0" applyFont="1" applyAlignment="1"/>
    <xf numFmtId="0" fontId="4" fillId="5" borderId="0" xfId="0" applyFont="1" applyFill="1" applyAlignment="1">
      <alignment wrapText="1"/>
    </xf>
    <xf numFmtId="0" fontId="13" fillId="5" borderId="0" xfId="0" applyFont="1" applyFill="1" applyAlignment="1"/>
    <xf numFmtId="0" fontId="24" fillId="0" borderId="0" xfId="0" applyFont="1" applyAlignment="1">
      <alignment wrapText="1"/>
    </xf>
    <xf numFmtId="0" fontId="25" fillId="0" borderId="0" xfId="0" applyFont="1" applyAlignment="1"/>
    <xf numFmtId="0" fontId="25" fillId="0" borderId="0" xfId="0" applyFont="1" applyAlignment="1">
      <alignment horizontal="center"/>
    </xf>
    <xf numFmtId="0" fontId="25" fillId="0" borderId="0" xfId="0" applyFont="1" applyAlignment="1">
      <alignment horizontal="right"/>
    </xf>
    <xf numFmtId="0" fontId="14" fillId="0" borderId="0" xfId="0" applyFont="1" applyAlignment="1"/>
    <xf numFmtId="0" fontId="0" fillId="0" borderId="0" xfId="0" applyFont="1" applyAlignment="1"/>
    <xf numFmtId="0" fontId="21" fillId="0" borderId="2" xfId="0" applyFont="1" applyBorder="1" applyAlignment="1">
      <alignment horizontal="center"/>
    </xf>
    <xf numFmtId="0" fontId="22" fillId="0" borderId="3" xfId="0" applyFont="1" applyBorder="1"/>
    <xf numFmtId="0" fontId="22" fillId="0" borderId="4" xfId="0" applyFont="1" applyBorder="1"/>
    <xf numFmtId="0" fontId="2" fillId="0" borderId="0" xfId="0" applyFont="1" applyAlignment="1">
      <alignment wrapText="1"/>
    </xf>
    <xf numFmtId="0" fontId="21" fillId="0" borderId="5" xfId="0" applyFont="1" applyBorder="1" applyAlignment="1">
      <alignment horizontal="center" vertical="center"/>
    </xf>
    <xf numFmtId="0" fontId="22"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link.springer.com/content/pdf/10.2165/11205000-000000000-00000.pdf" TargetMode="External"/><Relationship Id="rId7" Type="http://schemas.openxmlformats.org/officeDocument/2006/relationships/hyperlink" Target="https://www.annalsofoncology.org/article/S0923-7534(19)38021-4/fulltext" TargetMode="External"/><Relationship Id="rId2" Type="http://schemas.openxmlformats.org/officeDocument/2006/relationships/hyperlink" Target="https://doi.org/10.4161/cbt.8.8.7779" TargetMode="External"/><Relationship Id="rId1" Type="http://schemas.openxmlformats.org/officeDocument/2006/relationships/hyperlink" Target="https://www.ncbi.nlm.nih.gov/pmc/articles/PMC4425991/" TargetMode="External"/><Relationship Id="rId6" Type="http://schemas.openxmlformats.org/officeDocument/2006/relationships/hyperlink" Target="https://ashpublications.org/blood/article/126/23/2536/113431/Long-Term-Follow-up-Results-A-Phase-2-Trial-of" TargetMode="External"/><Relationship Id="rId5" Type="http://schemas.openxmlformats.org/officeDocument/2006/relationships/hyperlink" Target="https://ascopubs.org/doi/abs/10.1200/jco.2013.31.15_suppl.10558" TargetMode="External"/><Relationship Id="rId4" Type="http://schemas.openxmlformats.org/officeDocument/2006/relationships/hyperlink" Target="http://clinicaltrials.gov/"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clinicaltrials.gov/ct2/show/NCT01795716?term=sti-571%2C+imatinib%2C+gleevec&amp;recrs=e&amp;rslt=With&amp;draw=3&amp;rank=11" TargetMode="External"/><Relationship Id="rId18" Type="http://schemas.openxmlformats.org/officeDocument/2006/relationships/hyperlink" Target="https://clinicaltrials.gov/ct2/show/NCT01011075?term=sti-571%2C+imatinib%2C+gleevec&amp;recrs=e&amp;rslt=With&amp;draw=3&amp;rank=16" TargetMode="External"/><Relationship Id="rId26" Type="http://schemas.openxmlformats.org/officeDocument/2006/relationships/hyperlink" Target="https://clinicaltrials.gov/ct2/show/NCT03131999?term=sti-571%2C+imatinib%2C+gleevec&amp;recrs=e&amp;rslt=With&amp;draw=4&amp;rank=24" TargetMode="External"/><Relationship Id="rId39" Type="http://schemas.openxmlformats.org/officeDocument/2006/relationships/hyperlink" Target="https://clinicaltrials.gov/ct2/show/NCT00574873?term=sti-571%2C+imatinib%2C+gleevec&amp;recrs=e&amp;rslt=With&amp;draw=5&amp;rank=37" TargetMode="External"/><Relationship Id="rId21" Type="http://schemas.openxmlformats.org/officeDocument/2006/relationships/hyperlink" Target="https://clinicaltrials.gov/ct2/show/NCT00278876?term=sti-571%2C+imatinib%2C+gleevec&amp;recrs=e&amp;rslt=With&amp;draw=3&amp;rank=19" TargetMode="External"/><Relationship Id="rId34" Type="http://schemas.openxmlformats.org/officeDocument/2006/relationships/hyperlink" Target="https://clinicaltrials.gov/ct2/show/NCT00068380?term=sti-571%2C+imatinib%2C+gleevec&amp;recrs=e&amp;rslt=With&amp;draw=5&amp;rank=32" TargetMode="External"/><Relationship Id="rId42" Type="http://schemas.openxmlformats.org/officeDocument/2006/relationships/hyperlink" Target="https://clinicaltrials.gov/ct2/show/NCT00333840?term=sti-571%2C+imatinib%2C+gleevec&amp;recrs=e&amp;rslt=With&amp;draw=5&amp;rank=40" TargetMode="External"/><Relationship Id="rId47" Type="http://schemas.openxmlformats.org/officeDocument/2006/relationships/hyperlink" Target="https://clinicaltrials.gov/ct2/show/NCT00251225?term=sti-571%2C+imatinib%2C+gleevec&amp;recrs=e&amp;rslt=With&amp;draw=6&amp;rank=45" TargetMode="External"/><Relationship Id="rId50" Type="http://schemas.openxmlformats.org/officeDocument/2006/relationships/hyperlink" Target="https://clinicaltrials.gov/ct2/show/NCT00506831?term=sti-571%2C+imatinib%2C+gleevec&amp;recrs=e&amp;rslt=With&amp;draw=6&amp;rank=48" TargetMode="External"/><Relationship Id="rId55" Type="http://schemas.openxmlformats.org/officeDocument/2006/relationships/hyperlink" Target="https://clinicaltrials.gov/ct2/show/NCT00867334?term=sti-571%2C+imatinib%2C+gleevec&amp;recrs=e&amp;rslt=With&amp;draw=7&amp;rank=53" TargetMode="External"/><Relationship Id="rId63" Type="http://schemas.openxmlformats.org/officeDocument/2006/relationships/hyperlink" Target="https://clinicaltrials.gov/ct2/show/NCT00509093?term=sti-571%2C+imatinib%2C+gleevec&amp;recrs=e&amp;rslt=With&amp;draw=8&amp;rank=61" TargetMode="External"/><Relationship Id="rId68" Type="http://schemas.openxmlformats.org/officeDocument/2006/relationships/hyperlink" Target="https://clinicaltrials.gov/ct2/show/NCT00103844?term=sti-571%2C+imatinib%2C+gleevec&amp;recrs=e&amp;rslt=With&amp;draw=8&amp;rank=66" TargetMode="External"/><Relationship Id="rId76" Type="http://schemas.openxmlformats.org/officeDocument/2006/relationships/hyperlink" Target="https://clinicaltrials.gov/ct2/show/NCT00458848?term=sti-571%2C+imatinib%2C+gleevec&amp;recrs=e&amp;rslt=With&amp;draw=9&amp;rank=74" TargetMode="External"/><Relationship Id="rId84" Type="http://schemas.openxmlformats.org/officeDocument/2006/relationships/hyperlink" Target="https://clinicaltrials.gov/ct2/show/NCT00123474?term=sti-571%2C+imatinib%2C+gleevec&amp;recrs=e&amp;rslt=With&amp;draw=3&amp;rank=82" TargetMode="External"/><Relationship Id="rId89" Type="http://schemas.openxmlformats.org/officeDocument/2006/relationships/hyperlink" Target="https://clinicaltrials.gov/ct2/show/NCT00075218?term=sti-571%2C+imatinib%2C+gleevec&amp;recrs=e&amp;rslt=With&amp;draw=3&amp;rank=87" TargetMode="External"/><Relationship Id="rId7" Type="http://schemas.openxmlformats.org/officeDocument/2006/relationships/hyperlink" Target="https://clinicaltrials.gov/ct2/show/NCT00424515?term=sti-571%2C+imatinib%2C+gleevec&amp;recrs=e&amp;rslt=With&amp;draw=2&amp;rank=5" TargetMode="External"/><Relationship Id="rId71" Type="http://schemas.openxmlformats.org/officeDocument/2006/relationships/hyperlink" Target="https://clinicaltrials.gov/ct2/show/NCT00982488?term=sti-571%2C+imatinib%2C+gleevec&amp;recrs=e&amp;rslt=With&amp;draw=8&amp;rank=69" TargetMode="External"/><Relationship Id="rId2" Type="http://schemas.openxmlformats.org/officeDocument/2006/relationships/hyperlink" Target="https://www.accessdata.fda.gov/scripts/cder/daf/index.cfm?event=overview.process&amp;varApplNo=021588" TargetMode="External"/><Relationship Id="rId16" Type="http://schemas.openxmlformats.org/officeDocument/2006/relationships/hyperlink" Target="https://clinicaltrials.gov/ct2/show/NCT00354913?term=sti-571%2C+imatinib%2C+gleevec&amp;recrs=e&amp;rslt=With&amp;draw=3&amp;rank=14" TargetMode="External"/><Relationship Id="rId29" Type="http://schemas.openxmlformats.org/officeDocument/2006/relationships/hyperlink" Target="https://clinicaltrials.gov/ct2/show/NCT00075400?term=sti-571%2C+imatinib%2C+gleevec&amp;recrs=e&amp;rslt=With&amp;draw=4&amp;rank=27" TargetMode="External"/><Relationship Id="rId11" Type="http://schemas.openxmlformats.org/officeDocument/2006/relationships/hyperlink" Target="https://clinicaltrials.gov/ct2/show/NCT00090987?term=sti-571%2C+imatinib%2C+gleevec&amp;recrs=e&amp;rslt=With&amp;draw=2&amp;rank=9" TargetMode="External"/><Relationship Id="rId24" Type="http://schemas.openxmlformats.org/officeDocument/2006/relationships/hyperlink" Target="https://clinicaltrials.gov/ct2/show/NCT00955916?term=sti-571%2C+imatinib%2C+gleevec&amp;recrs=e&amp;rslt=With&amp;draw=4&amp;rank=22" TargetMode="External"/><Relationship Id="rId32" Type="http://schemas.openxmlformats.org/officeDocument/2006/relationships/hyperlink" Target="https://clinicaltrials.gov/ct2/show/NCT00615927?term=sti-571%2C+imatinib%2C+gleevec&amp;recrs=e&amp;rslt=With&amp;draw=4&amp;rank=30" TargetMode="External"/><Relationship Id="rId37" Type="http://schemas.openxmlformats.org/officeDocument/2006/relationships/hyperlink" Target="https://clinicaltrials.gov/ct2/show/NCT00331409?term=sti-571%2C+imatinib%2C+gleevec&amp;recrs=e&amp;rslt=With&amp;draw=5&amp;rank=35" TargetMode="External"/><Relationship Id="rId40" Type="http://schemas.openxmlformats.org/officeDocument/2006/relationships/hyperlink" Target="https://clinicaltrials.gov/ct2/show/NCT00760877?term=sti-571%2C+imatinib%2C+gleevec&amp;recrs=e&amp;rslt=With&amp;draw=5&amp;rank=38" TargetMode="External"/><Relationship Id="rId45" Type="http://schemas.openxmlformats.org/officeDocument/2006/relationships/hyperlink" Target="https://clinicaltrials.gov/ct2/show/NCT02257541?term=sti-571%2C+imatinib%2C+gleevec&amp;recrs=e&amp;rslt=With&amp;draw=6&amp;rank=43" TargetMode="External"/><Relationship Id="rId53" Type="http://schemas.openxmlformats.org/officeDocument/2006/relationships/hyperlink" Target="https://clinicaltrials.gov/ct2/show/NCT01281865?term=sti-571%2C+imatinib%2C+gleevec&amp;recrs=e&amp;rslt=With&amp;draw=7&amp;rank=51" TargetMode="External"/><Relationship Id="rId58" Type="http://schemas.openxmlformats.org/officeDocument/2006/relationships/hyperlink" Target="https://clinicaltrials.gov/ct2/show/NCT00500110?term=sti-571%2C+imatinib%2C+gleevec&amp;recrs=e&amp;rslt=With&amp;draw=7&amp;rank=56" TargetMode="External"/><Relationship Id="rId66" Type="http://schemas.openxmlformats.org/officeDocument/2006/relationships/hyperlink" Target="https://clinicaltrials.gov/ct2/show/NCT00074308?term=sti-571%2C+imatinib%2C+gleevec&amp;recrs=e&amp;rslt=With&amp;draw=8&amp;rank=64" TargetMode="External"/><Relationship Id="rId74" Type="http://schemas.openxmlformats.org/officeDocument/2006/relationships/hyperlink" Target="https://clinicaltrials.gov/ct2/show/NCT00267085?term=sti-571%2C+imatinib%2C+gleevec&amp;recrs=e&amp;rslt=With&amp;draw=9&amp;rank=72" TargetMode="External"/><Relationship Id="rId79" Type="http://schemas.openxmlformats.org/officeDocument/2006/relationships/hyperlink" Target="https://clinicaltrials.gov/ct2/show/NCT01440959?term=sti-571%2C+imatinib%2C+gleevec&amp;recrs=e&amp;rslt=With&amp;draw=9&amp;rank=77" TargetMode="External"/><Relationship Id="rId87" Type="http://schemas.openxmlformats.org/officeDocument/2006/relationships/hyperlink" Target="https://clinicaltrials.gov/ct2/show/NCT01744665?term=sti-571%2C+imatinib%2C+gleevec&amp;recrs=e&amp;rslt=With&amp;draw=3&amp;rank=85" TargetMode="External"/><Relationship Id="rId5" Type="http://schemas.openxmlformats.org/officeDocument/2006/relationships/hyperlink" Target="https://clinicaltrials.gov/ct2/show/NCT01673009?term=sti-571%2C+imatinib%2C+gleevec&amp;recrs=e&amp;rslt=With&amp;draw=2&amp;rank=3" TargetMode="External"/><Relationship Id="rId61" Type="http://schemas.openxmlformats.org/officeDocument/2006/relationships/hyperlink" Target="https://clinicaltrials.gov/ct2/show/NCT01275196?term=sti-571%2C+imatinib%2C+gleevec&amp;recrs=e&amp;rslt=With&amp;draw=7&amp;rank=59" TargetMode="External"/><Relationship Id="rId82" Type="http://schemas.openxmlformats.org/officeDocument/2006/relationships/hyperlink" Target="https://clinicaltrials.gov/ct2/show/NCT01043874?term=sti-571%2C+imatinib%2C+gleevec&amp;recrs=e&amp;rslt=With&amp;draw=9&amp;rank=80" TargetMode="External"/><Relationship Id="rId19" Type="http://schemas.openxmlformats.org/officeDocument/2006/relationships/hyperlink" Target="https://clinicaltrials.gov/ct2/show/NCT00902174?term=sti-571%2C+imatinib%2C+gleevec&amp;recrs=e&amp;rslt=With&amp;draw=3&amp;rank=17" TargetMode="External"/><Relationship Id="rId4" Type="http://schemas.openxmlformats.org/officeDocument/2006/relationships/hyperlink" Target="https://clinicaltrials.gov/ct2/show/NCT00702689?term=sti-571%2C+imatinib%2C+gleevec&amp;recrs=e&amp;rslt=With&amp;draw=2&amp;rank=2" TargetMode="External"/><Relationship Id="rId9" Type="http://schemas.openxmlformats.org/officeDocument/2006/relationships/hyperlink" Target="https://clinicaltrials.gov/ct2/show/NCT00928642?term=sti-571%2C+imatinib%2C+gleevec&amp;recrs=e&amp;rslt=With&amp;draw=2&amp;rank=7" TargetMode="External"/><Relationship Id="rId14" Type="http://schemas.openxmlformats.org/officeDocument/2006/relationships/hyperlink" Target="https://clinicaltrials.gov/ct2/show/NCT00867113?term=sti-571%2C+imatinib%2C+gleevec&amp;recrs=e&amp;rslt=With&amp;draw=3&amp;rank=12" TargetMode="External"/><Relationship Id="rId22" Type="http://schemas.openxmlformats.org/officeDocument/2006/relationships/hyperlink" Target="https://clinicaltrials.gov/ct2/show/NCT00477269?term=sti-571%2C+imatinib%2C+gleevec&amp;recrs=e&amp;rslt=With&amp;draw=3&amp;rank=20" TargetMode="External"/><Relationship Id="rId27" Type="http://schemas.openxmlformats.org/officeDocument/2006/relationships/hyperlink" Target="https://clinicaltrials.gov/ct2/show/NCT00485485?term=sti-571%2C+imatinib%2C+gleevec&amp;recrs=e&amp;rslt=With&amp;draw=4&amp;rank=25" TargetMode="External"/><Relationship Id="rId30" Type="http://schemas.openxmlformats.org/officeDocument/2006/relationships/hyperlink" Target="https://clinicaltrials.gov/ct2/show/NCT00684411?term=sti-571%2C+imatinib%2C+gleevec&amp;recrs=e&amp;rslt=With&amp;draw=4&amp;rank=28" TargetMode="External"/><Relationship Id="rId35" Type="http://schemas.openxmlformats.org/officeDocument/2006/relationships/hyperlink" Target="https://clinicaltrials.gov/ct2/show/NCT00891527?term=sti-571%2C+imatinib%2C+gleevec&amp;recrs=e&amp;rslt=With&amp;draw=5&amp;rank=33" TargetMode="External"/><Relationship Id="rId43" Type="http://schemas.openxmlformats.org/officeDocument/2006/relationships/hyperlink" Target="https://clinicaltrials.gov/ct2/show/NCT00802841?term=sti-571%2C+imatinib%2C+gleevec&amp;recrs=e&amp;rslt=With&amp;draw=6&amp;rank=41" TargetMode="External"/><Relationship Id="rId48" Type="http://schemas.openxmlformats.org/officeDocument/2006/relationships/hyperlink" Target="https://clinicaltrials.gov/ct2/show/NCT00470470?term=sti-571%2C+imatinib%2C+gleevec&amp;recrs=e&amp;rslt=With&amp;draw=6&amp;rank=46" TargetMode="External"/><Relationship Id="rId56" Type="http://schemas.openxmlformats.org/officeDocument/2006/relationships/hyperlink" Target="https://clinicaltrials.gov/ct2/show/NCT00408460?term=sti-571%2C+imatinib%2C+gleevec&amp;recrs=e&amp;rslt=With&amp;draw=7&amp;rank=54" TargetMode="External"/><Relationship Id="rId64" Type="http://schemas.openxmlformats.org/officeDocument/2006/relationships/hyperlink" Target="https://clinicaltrials.gov/ct2/show/NCT00702403?term=sti-571%2C+imatinib%2C+gleevec&amp;recrs=e&amp;rslt=With&amp;draw=8&amp;rank=62" TargetMode="External"/><Relationship Id="rId69" Type="http://schemas.openxmlformats.org/officeDocument/2006/relationships/hyperlink" Target="https://clinicaltrials.gov/ct2/show/NCT00471328?term=sti-571%2C+imatinib%2C+gleevec&amp;recrs=e&amp;rslt=With&amp;draw=8&amp;rank=67" TargetMode="External"/><Relationship Id="rId77" Type="http://schemas.openxmlformats.org/officeDocument/2006/relationships/hyperlink" Target="https://clinicaltrials.gov/ct2/show/NCT01289028?term=sti-571%2C+imatinib%2C+gleevec&amp;recrs=e&amp;rslt=With&amp;draw=9&amp;rank=75" TargetMode="External"/><Relationship Id="rId8" Type="http://schemas.openxmlformats.org/officeDocument/2006/relationships/hyperlink" Target="https://clinicaltrials.gov/ct2/show/NCT00243191?term=sti-571%2C+imatinib%2C+gleevec&amp;recrs=e&amp;rslt=With&amp;draw=2&amp;rank=6" TargetMode="External"/><Relationship Id="rId51" Type="http://schemas.openxmlformats.org/officeDocument/2006/relationships/hyperlink" Target="https://clinicaltrials.gov/ct2/show/NCT00338728?term=sti-571%2C+imatinib%2C+gleevec&amp;recrs=e&amp;rslt=With&amp;draw=6&amp;rank=49" TargetMode="External"/><Relationship Id="rId72" Type="http://schemas.openxmlformats.org/officeDocument/2006/relationships/hyperlink" Target="https://clinicaltrials.gov/ct2/show/NCT00427999?term=sti-571%2C+imatinib%2C+gleevec&amp;recrs=e&amp;rslt=With&amp;draw=8&amp;rank=70" TargetMode="External"/><Relationship Id="rId80" Type="http://schemas.openxmlformats.org/officeDocument/2006/relationships/hyperlink" Target="https://clinicaltrials.gov/ct2/show/NCT00101816?term=sti-571%2C+imatinib%2C+gleevec&amp;recrs=e&amp;rslt=With&amp;draw=9&amp;rank=78" TargetMode="External"/><Relationship Id="rId85" Type="http://schemas.openxmlformats.org/officeDocument/2006/relationships/hyperlink" Target="https://clinicaltrials.gov/ct2/show/NCT00036738?term=sti-571%2C+imatinib%2C+gleevec&amp;recrs=e&amp;rslt=With&amp;draw=3&amp;rank=83" TargetMode="External"/><Relationship Id="rId3" Type="http://schemas.openxmlformats.org/officeDocument/2006/relationships/hyperlink" Target="https://clinicaltrials.gov/ct2/show/NCT01140360?term=sti-571%2C+imatinib%2C+gleevec&amp;recrs=e&amp;rslt=With&amp;draw=2&amp;rank=1" TargetMode="External"/><Relationship Id="rId12" Type="http://schemas.openxmlformats.org/officeDocument/2006/relationships/hyperlink" Target="https://clinicaltrials.gov/ct2/show/NCT00677092?term=sti-571%2C+imatinib%2C+gleevec&amp;recrs=e&amp;rslt=With&amp;draw=2&amp;rank=10" TargetMode="External"/><Relationship Id="rId17" Type="http://schemas.openxmlformats.org/officeDocument/2006/relationships/hyperlink" Target="https://clinicaltrials.gov/ct2/show/NCT00512902?term=sti-571%2C+imatinib%2C+gleevec&amp;recrs=e&amp;rslt=With&amp;draw=3&amp;rank=15" TargetMode="External"/><Relationship Id="rId25" Type="http://schemas.openxmlformats.org/officeDocument/2006/relationships/hyperlink" Target="https://clinicaltrials.gov/ct2/show/NCT00555581?term=sti-571%2C+imatinib%2C+gleevec&amp;recrs=e&amp;rslt=With&amp;draw=4&amp;rank=23" TargetMode="External"/><Relationship Id="rId33" Type="http://schemas.openxmlformats.org/officeDocument/2006/relationships/hyperlink" Target="https://clinicaltrials.gov/ct2/show/NCT00510653?term=sti-571%2C+imatinib%2C+gleevec&amp;recrs=e&amp;rslt=With&amp;draw=5&amp;rank=31" TargetMode="External"/><Relationship Id="rId38" Type="http://schemas.openxmlformats.org/officeDocument/2006/relationships/hyperlink" Target="https://clinicaltrials.gov/ct2/show/NCT00471497?term=sti-571%2C+imatinib%2C+gleevec&amp;recrs=e&amp;rslt=With&amp;draw=5&amp;rank=36" TargetMode="External"/><Relationship Id="rId46" Type="http://schemas.openxmlformats.org/officeDocument/2006/relationships/hyperlink" Target="https://clinicaltrials.gov/ct2/show/NCT01309997?term=sti-571%2C+imatinib%2C+gleevec&amp;recrs=e&amp;rslt=With&amp;draw=6&amp;rank=44" TargetMode="External"/><Relationship Id="rId59" Type="http://schemas.openxmlformats.org/officeDocument/2006/relationships/hyperlink" Target="https://clinicaltrials.gov/ct2/show/NCT00049127?term=sti-571%2C+imatinib%2C+gleevec&amp;recrs=e&amp;rslt=With&amp;draw=7&amp;rank=57" TargetMode="External"/><Relationship Id="rId67" Type="http://schemas.openxmlformats.org/officeDocument/2006/relationships/hyperlink" Target="https://clinicaltrials.gov/ct2/show/NCT00039377?term=sti-571%2C+imatinib%2C+gleevec&amp;recrs=e&amp;rslt=With&amp;draw=8&amp;rank=65" TargetMode="External"/><Relationship Id="rId20" Type="http://schemas.openxmlformats.org/officeDocument/2006/relationships/hyperlink" Target="https://clinicaltrials.gov/ct2/show/NCT02272777?term=sti-571%2C+imatinib%2C+gleevec&amp;recrs=e&amp;rslt=With&amp;draw=3&amp;rank=18" TargetMode="External"/><Relationship Id="rId41" Type="http://schemas.openxmlformats.org/officeDocument/2006/relationships/hyperlink" Target="https://clinicaltrials.gov/ct2/show/NCT00193180?term=sti-571%2C+imatinib%2C+gleevec&amp;recrs=e&amp;rslt=With&amp;draw=5&amp;rank=39" TargetMode="External"/><Relationship Id="rId54" Type="http://schemas.openxmlformats.org/officeDocument/2006/relationships/hyperlink" Target="https://clinicaltrials.gov/ct2/show/NCT00038610?term=sti-571%2C+imatinib%2C+gleevec&amp;recrs=e&amp;rslt=With&amp;draw=7&amp;rank=52" TargetMode="External"/><Relationship Id="rId62" Type="http://schemas.openxmlformats.org/officeDocument/2006/relationships/hyperlink" Target="https://clinicaltrials.gov/ct2/show/NCT00161213?term=sti-571%2C+imatinib%2C+gleevec&amp;recrs=e&amp;rslt=With&amp;draw=7&amp;rank=60" TargetMode="External"/><Relationship Id="rId70" Type="http://schemas.openxmlformats.org/officeDocument/2006/relationships/hyperlink" Target="https://clinicaltrials.gov/ct2/show/NCT00101660?term=sti-571%2C+imatinib%2C+gleevec&amp;recrs=e&amp;rslt=With&amp;draw=8&amp;rank=68" TargetMode="External"/><Relationship Id="rId75" Type="http://schemas.openxmlformats.org/officeDocument/2006/relationships/hyperlink" Target="https://clinicaltrials.gov/ct2/show/NCT00493181?term=sti-571%2C+imatinib%2C+gleevec&amp;recrs=e&amp;rslt=With&amp;draw=9&amp;rank=73" TargetMode="External"/><Relationship Id="rId83" Type="http://schemas.openxmlformats.org/officeDocument/2006/relationships/hyperlink" Target="https://clinicaltrials.gov/ct2/show/NCT01077544?term=sti-571%2C+imatinib%2C+gleevec&amp;recrs=e&amp;rslt=With&amp;draw=10&amp;rank=81" TargetMode="External"/><Relationship Id="rId88" Type="http://schemas.openxmlformats.org/officeDocument/2006/relationships/hyperlink" Target="https://clinicaltrials.gov/ct2/show/NCT00123487?term=sti-571%2C+imatinib%2C+gleevec&amp;recrs=e&amp;rslt=With&amp;draw=3&amp;rank=86" TargetMode="External"/><Relationship Id="rId1" Type="http://schemas.openxmlformats.org/officeDocument/2006/relationships/hyperlink" Target="https://clinicaltrials.gov/ct2/results?term=sti-571%2C+imatinib%2Cgleevec&amp;recrs=e&amp;rslt=With&amp;draw=2&amp;rank=1" TargetMode="External"/><Relationship Id="rId6" Type="http://schemas.openxmlformats.org/officeDocument/2006/relationships/hyperlink" Target="https://clinicaltrials.gov/ct2/show/NCT01151852?term=sti-571%2C+imatinib%2C+gleevec&amp;recrs=e&amp;rslt=With&amp;draw=2&amp;rank=4" TargetMode="External"/><Relationship Id="rId15" Type="http://schemas.openxmlformats.org/officeDocument/2006/relationships/hyperlink" Target="https://clinicaltrials.gov/ct2/show/NCT00237185?term=sti-571%2C+imatinib%2C+gleevec&amp;recrs=e&amp;rslt=With&amp;draw=3&amp;rank=13" TargetMode="External"/><Relationship Id="rId23" Type="http://schemas.openxmlformats.org/officeDocument/2006/relationships/hyperlink" Target="https://clinicaltrials.gov/ct2/show/NCT01781975?term=sti-571%2C+imatinib%2C+gleevec&amp;recrs=e&amp;rslt=With&amp;draw=4&amp;rank=21" TargetMode="External"/><Relationship Id="rId28" Type="http://schemas.openxmlformats.org/officeDocument/2006/relationships/hyperlink" Target="https://clinicaltrials.gov/ct2/show/NCT00785785?term=sti-571%2C+imatinib%2C+gleevec&amp;recrs=e&amp;rslt=With&amp;draw=4&amp;rank=26" TargetMode="External"/><Relationship Id="rId36" Type="http://schemas.openxmlformats.org/officeDocument/2006/relationships/hyperlink" Target="https://clinicaltrials.gov/ct2/show/NCT00045734?term=sti-571%2C+imatinib%2C+gleevec&amp;recrs=e&amp;rslt=With&amp;draw=5&amp;rank=34" TargetMode="External"/><Relationship Id="rId49" Type="http://schemas.openxmlformats.org/officeDocument/2006/relationships/hyperlink" Target="https://clinicaltrials.gov/ct2/show/NCT00087152?term=sti-571%2C+imatinib%2C+gleevec&amp;recrs=e&amp;rslt=With&amp;draw=6&amp;rank=47" TargetMode="External"/><Relationship Id="rId57" Type="http://schemas.openxmlformats.org/officeDocument/2006/relationships/hyperlink" Target="https://clinicaltrials.gov/ct2/show/NCT00193258?term=sti-571%2C+imatinib%2C+gleevec&amp;recrs=e&amp;rslt=With&amp;draw=7&amp;rank=55" TargetMode="External"/><Relationship Id="rId10" Type="http://schemas.openxmlformats.org/officeDocument/2006/relationships/hyperlink" Target="https://clinicaltrials.gov/ct2/show/NCT01097694?term=sti-571%2C+imatinib%2C+gleevec&amp;recrs=e&amp;rslt=With&amp;draw=2&amp;rank=8" TargetMode="External"/><Relationship Id="rId31" Type="http://schemas.openxmlformats.org/officeDocument/2006/relationships/hyperlink" Target="https://clinicaltrials.gov/ct2/show/NCT00154375?term=sti-571%2C+imatinib%2C+gleevec&amp;recrs=e&amp;rslt=With&amp;draw=4&amp;rank=29" TargetMode="External"/><Relationship Id="rId44" Type="http://schemas.openxmlformats.org/officeDocument/2006/relationships/hyperlink" Target="https://clinicaltrials.gov/ct2/show/NCT00424385?term=sti-571%2C+imatinib%2C+gleevec&amp;recrs=e&amp;rslt=With&amp;draw=6&amp;rank=42" TargetMode="External"/><Relationship Id="rId52" Type="http://schemas.openxmlformats.org/officeDocument/2006/relationships/hyperlink" Target="https://clinicaltrials.gov/ct2/show/NCT00028002?term=sti-571%2C+imatinib%2C+gleevec&amp;recrs=e&amp;rslt=With&amp;draw=6&amp;rank=50" TargetMode="External"/><Relationship Id="rId60" Type="http://schemas.openxmlformats.org/officeDocument/2006/relationships/hyperlink" Target="https://clinicaltrials.gov/ct2/show/NCT00481247?term=sti-571%2C+imatinib%2C+gleevec&amp;recrs=e&amp;rslt=With&amp;draw=7&amp;rank=58" TargetMode="External"/><Relationship Id="rId65" Type="http://schemas.openxmlformats.org/officeDocument/2006/relationships/hyperlink" Target="https://clinicaltrials.gov/ct2/show/NCT01660906?term=sti-571%2C+imatinib%2C+gleevec&amp;recrs=e&amp;rslt=With&amp;draw=8&amp;rank=63" TargetMode="External"/><Relationship Id="rId73" Type="http://schemas.openxmlformats.org/officeDocument/2006/relationships/hyperlink" Target="https://clinicaltrials.gov/ct2/show/NCT00482703?term=sti-571%2C+imatinib%2C+gleevec&amp;recrs=e&amp;rslt=With&amp;draw=9&amp;rank=71" TargetMode="External"/><Relationship Id="rId78" Type="http://schemas.openxmlformats.org/officeDocument/2006/relationships/hyperlink" Target="https://clinicaltrials.gov/ct2/show/NCT00793871?term=sti-571%2C+imatinib%2C+gleevec&amp;recrs=e&amp;rslt=With&amp;draw=9&amp;rank=76" TargetMode="External"/><Relationship Id="rId81" Type="http://schemas.openxmlformats.org/officeDocument/2006/relationships/hyperlink" Target="https://clinicaltrials.gov/ct2/show/NCT01478373?term=sti-571%2C+imatinib%2C+gleevec&amp;recrs=e&amp;rslt=With&amp;draw=9&amp;rank=79" TargetMode="External"/><Relationship Id="rId86" Type="http://schemas.openxmlformats.org/officeDocument/2006/relationships/hyperlink" Target="https://clinicaltrials.gov/ct2/show/NCT00101647?term=sti-571%2C+imatinib%2C+gleevec&amp;recrs=e&amp;rslt=With&amp;draw=3&amp;rank=84"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linicaltrials.gov/ct2/show/NCT01819389?term=sti-571%2C+imatinib%2Cgleevec&amp;recrs=e&amp;rslt=Without&amp;draw=2&amp;rank=23" TargetMode="External"/><Relationship Id="rId13" Type="http://schemas.openxmlformats.org/officeDocument/2006/relationships/hyperlink" Target="https://clinicaltrials.gov/ct2/show/NCT00686218?term=sti-571%2C+imatinib%2Cgleevec&amp;recrs=e&amp;rslt=Without&amp;draw=2&amp;rank=52" TargetMode="External"/><Relationship Id="rId18" Type="http://schemas.openxmlformats.org/officeDocument/2006/relationships/hyperlink" Target="https://clinicaltrials.gov/ct2/show/NCT02103322?term=sti-571%2C+imatinib%2Cgleevec&amp;recrs=e&amp;rslt=Without&amp;draw=3&amp;rank=132" TargetMode="External"/><Relationship Id="rId26" Type="http://schemas.openxmlformats.org/officeDocument/2006/relationships/hyperlink" Target="https://clinicaltrials.gov/ct2/show/NCT01392469?term=sti-571%2C+imatinib%2Cgleevec&amp;recrs=e&amp;rslt=Without&amp;draw=3&amp;rank=195" TargetMode="External"/><Relationship Id="rId39" Type="http://schemas.openxmlformats.org/officeDocument/2006/relationships/hyperlink" Target="https://clinicaltrials.gov/ct2/show/NCT00769327?term=sti-571%2C+imatinib%2Cgleevec&amp;recrs=e&amp;rslt=Without&amp;draw=4&amp;rank=233" TargetMode="External"/><Relationship Id="rId3" Type="http://schemas.openxmlformats.org/officeDocument/2006/relationships/hyperlink" Target="https://meetinglibrary.asco.org/record/104519/abstract" TargetMode="External"/><Relationship Id="rId21" Type="http://schemas.openxmlformats.org/officeDocument/2006/relationships/hyperlink" Target="https://clinicaltrials.gov/ct2/show/NCT02977312?term=sti-571%2C+imatinib%2Cgleevec&amp;recrs=e&amp;rslt=Without&amp;draw=3&amp;rank=150" TargetMode="External"/><Relationship Id="rId34" Type="http://schemas.openxmlformats.org/officeDocument/2006/relationships/hyperlink" Target="https://clinicaltrials.gov/ct2/show/NCT00718562?term=sti-571%2C+imatinib%2Cgleevec&amp;recrs=e&amp;rslt=Without&amp;draw=4&amp;rank=214" TargetMode="External"/><Relationship Id="rId42" Type="http://schemas.openxmlformats.org/officeDocument/2006/relationships/hyperlink" Target="https://clinicaltrials.gov/ct2/show/NCT00455221?term=sti-571%2C+imatinib%2Cgleevec&amp;recrs=e&amp;rslt=Without&amp;draw=4&amp;rank=242" TargetMode="External"/><Relationship Id="rId7" Type="http://schemas.openxmlformats.org/officeDocument/2006/relationships/hyperlink" Target="https://clinicaltrials.gov/ct2/show/NCT00858806?term=sti-571%2C+imatinib%2Cgleevec&amp;recrs=e&amp;rslt=Without&amp;draw=2&amp;rank=19" TargetMode="External"/><Relationship Id="rId12" Type="http://schemas.openxmlformats.org/officeDocument/2006/relationships/hyperlink" Target="https://clinicaltrials.gov/ct2/show/NCT01289054?term=sti-571%2C+imatinib%2Cgleevec&amp;recrs=e&amp;rslt=Without&amp;draw=2&amp;rank=44" TargetMode="External"/><Relationship Id="rId17" Type="http://schemas.openxmlformats.org/officeDocument/2006/relationships/hyperlink" Target="https://clinicaltrials.gov/ct2/show/NCT01926548?term=sti-571%2C+imatinib%2Cgleevec&amp;recrs=e&amp;rslt=Without&amp;draw=3&amp;rank=109" TargetMode="External"/><Relationship Id="rId25" Type="http://schemas.openxmlformats.org/officeDocument/2006/relationships/hyperlink" Target="https://clinicaltrials.gov/ct2/show/NCT00633295?term=sti-571%2C+imatinib%2Cgleevec&amp;recrs=e&amp;rslt=Without&amp;draw=3&amp;rank=189" TargetMode="External"/><Relationship Id="rId33" Type="http://schemas.openxmlformats.org/officeDocument/2006/relationships/hyperlink" Target="https://clinicaltrials.gov/ct2/show/NCT01110668?term=sti-571%2C+imatinib%2Cgleevec&amp;recrs=e&amp;rslt=Without&amp;draw=4&amp;rank=213" TargetMode="External"/><Relationship Id="rId38" Type="http://schemas.openxmlformats.org/officeDocument/2006/relationships/hyperlink" Target="https://pubmed.ncbi.nlm.nih.gov/?term=((STI-571)%20OR%20(Imatinib)%20OR%20(Gleevec)%20OR%20(Glivec))%20AND%20(sperm)&amp;pos=1" TargetMode="External"/><Relationship Id="rId2" Type="http://schemas.openxmlformats.org/officeDocument/2006/relationships/hyperlink" Target="https://ascopubs.org/doi/full/10.1200/JCO.2010.33.9275" TargetMode="External"/><Relationship Id="rId16" Type="http://schemas.openxmlformats.org/officeDocument/2006/relationships/hyperlink" Target="https://clinicaltrials.gov/ct2/show/NCT01267695?term=sti-571%2C+imatinib%2Cgleevec&amp;recrs=e&amp;rslt=Without&amp;draw=2&amp;rank=65" TargetMode="External"/><Relationship Id="rId20" Type="http://schemas.openxmlformats.org/officeDocument/2006/relationships/hyperlink" Target="https://clinicaltrials.gov/ct2/show/NCT00947830?term=sti-571%2C+imatinib%2Cgleevec&amp;recrs=e&amp;rslt=Without&amp;draw=3&amp;rank=147" TargetMode="External"/><Relationship Id="rId29" Type="http://schemas.openxmlformats.org/officeDocument/2006/relationships/hyperlink" Target="https://clinicaltrials.gov/ct2/show/NCT01437202?term=sti-571%2C+imatinib%2Cgleevec&amp;recrs=e&amp;rslt=Without&amp;draw=4&amp;rank=206" TargetMode="External"/><Relationship Id="rId41" Type="http://schemas.openxmlformats.org/officeDocument/2006/relationships/hyperlink" Target="https://clinicaltrials.gov/ct2/show/NCT01126892?term=sti-571%2C+imatinib%2Cgleevec&amp;recrs=e&amp;rslt=Without&amp;draw=4&amp;rank=240" TargetMode="External"/><Relationship Id="rId1" Type="http://schemas.openxmlformats.org/officeDocument/2006/relationships/hyperlink" Target="https://clinicaltrials.gov/ct2/results?term=sti-571%2C+imatinib%2Cgleevec&amp;recrs=e&amp;rslt=Without" TargetMode="External"/><Relationship Id="rId6" Type="http://schemas.openxmlformats.org/officeDocument/2006/relationships/hyperlink" Target="https://clinicaltrials.gov/ct2/show/NCT01504984?term=sti-571%2C+imatinib%2Cgleevec&amp;recrs=e&amp;rslt=Without&amp;draw=2&amp;rank=18" TargetMode="External"/><Relationship Id="rId11" Type="http://schemas.openxmlformats.org/officeDocument/2006/relationships/hyperlink" Target="https://clinicaltrials.gov/ct2/show/NCT01270984?term=sti-571%2C+imatinib%2Cgleevec&amp;recrs=e&amp;rslt=Without&amp;draw=2&amp;rank=40" TargetMode="External"/><Relationship Id="rId24" Type="http://schemas.openxmlformats.org/officeDocument/2006/relationships/hyperlink" Target="https://clinicaltrials.gov/ct2/show/NCT00980018?term=sti-571%2C+imatinib%2Cgleevec&amp;recrs=e&amp;rslt=Without&amp;draw=3&amp;rank=179" TargetMode="External"/><Relationship Id="rId32" Type="http://schemas.openxmlformats.org/officeDocument/2006/relationships/hyperlink" Target="https://clinicaltrials.gov/ct2/show/NCT01394666?term=sti-571%2C+imatinib%2Cgleevec&amp;recrs=e&amp;rslt=Without&amp;draw=4&amp;rank=210" TargetMode="External"/><Relationship Id="rId37" Type="http://schemas.openxmlformats.org/officeDocument/2006/relationships/hyperlink" Target="https://clinicaltrials.gov/ct2/show/NCT01114087?term=sti-571%2C+imatinib%2Cgleevec&amp;recrs=e&amp;rslt=Without&amp;draw=4&amp;rank=224" TargetMode="External"/><Relationship Id="rId40" Type="http://schemas.openxmlformats.org/officeDocument/2006/relationships/hyperlink" Target="https://clinicaltrials.gov/ct2/show/NCT00786812?term=sti-571%2C+imatinib%2Cgleevec&amp;recrs=e&amp;rslt=Without&amp;draw=4&amp;rank=236" TargetMode="External"/><Relationship Id="rId5" Type="http://schemas.openxmlformats.org/officeDocument/2006/relationships/hyperlink" Target="https://clinicaltrials.gov/ct2/show/NCT01404715?term=sti-571%2C+imatinib%2Cgleevec&amp;recrs=e&amp;rslt=Without&amp;draw=2&amp;rank=17" TargetMode="External"/><Relationship Id="rId15" Type="http://schemas.openxmlformats.org/officeDocument/2006/relationships/hyperlink" Target="https://clinicaltrials.gov/ct2/show/NCT00852566?term=sti-571%2C+imatinib%2Cgleevec&amp;recrs=e&amp;rslt=Without&amp;draw=2&amp;rank=58" TargetMode="External"/><Relationship Id="rId23" Type="http://schemas.openxmlformats.org/officeDocument/2006/relationships/hyperlink" Target="https://clinicaltrials.gov/ct2/show/NCT01046487?term=sti-571%2C+imatinib%2Cgleevec&amp;recrs=e&amp;rslt=Without&amp;draw=3&amp;rank=176" TargetMode="External"/><Relationship Id="rId28" Type="http://schemas.openxmlformats.org/officeDocument/2006/relationships/hyperlink" Target="https://clinicaltrials.gov/ct2/show/NCT01206088?term=sti-571%2C+imatinib%2Cgleevec&amp;recrs=e&amp;rslt=Without&amp;draw=4&amp;rank=203" TargetMode="External"/><Relationship Id="rId36" Type="http://schemas.openxmlformats.org/officeDocument/2006/relationships/hyperlink" Target="https://clinicaltrials.gov/ct2/show/NCT00644878?term=sti-571%2C+imatinib%2Cgleevec&amp;recrs=e&amp;rslt=Without&amp;draw=4&amp;rank=223" TargetMode="External"/><Relationship Id="rId10" Type="http://schemas.openxmlformats.org/officeDocument/2006/relationships/hyperlink" Target="https://clinicaltrials.gov/ct2/show/NCT01216085?term=sti-571%2C+imatinib%2Cgleevec&amp;recrs=e&amp;rslt=Without&amp;draw=2&amp;rank=31" TargetMode="External"/><Relationship Id="rId19" Type="http://schemas.openxmlformats.org/officeDocument/2006/relationships/hyperlink" Target="https://clinicaltrials.gov/ct2/show/NCT01188278?term=sti-571%2C+imatinib%2Cgleevec&amp;recrs=e&amp;rslt=Without&amp;draw=3&amp;rank=134" TargetMode="External"/><Relationship Id="rId31" Type="http://schemas.openxmlformats.org/officeDocument/2006/relationships/hyperlink" Target="https://clinicaltrials.gov/ct2/show/NCT01506336?term=sti-571%2C+imatinib%2Cgleevec&amp;recrs=e&amp;rslt=Without&amp;draw=4&amp;rank=209" TargetMode="External"/><Relationship Id="rId4" Type="http://schemas.openxmlformats.org/officeDocument/2006/relationships/hyperlink" Target="https://clinicaltrials.gov/ct2/show/NCT01294202?term=sti-571%2C+imatinib%2Cgleevec&amp;recrs=e&amp;rslt=Without&amp;draw=2&amp;rank=9" TargetMode="External"/><Relationship Id="rId9" Type="http://schemas.openxmlformats.org/officeDocument/2006/relationships/hyperlink" Target="https://clinicaltrials.gov/ct2/show/NCT01751919?term=sti-571%2C+imatinib%2Cgleevec&amp;recrs=e&amp;rslt=Without&amp;draw=2&amp;rank=30" TargetMode="External"/><Relationship Id="rId14" Type="http://schemas.openxmlformats.org/officeDocument/2006/relationships/hyperlink" Target="https://clinicaltrials.gov/ct2/show/NCT00732784?term=sti-571%2C+imatinib%2Cgleevec&amp;recrs=e&amp;rslt=Without&amp;draw=2&amp;rank=56" TargetMode="External"/><Relationship Id="rId22" Type="http://schemas.openxmlformats.org/officeDocument/2006/relationships/hyperlink" Target="https://clinicaltrials.gov/ct2/show/NCT01653314?term=sti-571%2C+imatinib%2Cgleevec&amp;recrs=e&amp;rslt=Without&amp;draw=3&amp;rank=155" TargetMode="External"/><Relationship Id="rId27" Type="http://schemas.openxmlformats.org/officeDocument/2006/relationships/hyperlink" Target="https://clinicaltrials.gov/ct2/show/NCT00896129?term=sti-571%2C+imatinib%2Cgleevec&amp;recrs=e&amp;rslt=Without&amp;draw=4&amp;rank=202" TargetMode="External"/><Relationship Id="rId30" Type="http://schemas.openxmlformats.org/officeDocument/2006/relationships/hyperlink" Target="https://clinicaltrials.gov/ct2/show/NCT01091207?term=sti-571%2C+imatinib%2Cgleevec&amp;recrs=e&amp;rslt=Without&amp;draw=4&amp;rank=208" TargetMode="External"/><Relationship Id="rId35" Type="http://schemas.openxmlformats.org/officeDocument/2006/relationships/hyperlink" Target="https://clinicaltrials.gov/ct2/show/NCT00866736?term=sti-571%2C+imatinib%2Cgleevec&amp;recrs=e&amp;rslt=Without&amp;draw=4&amp;rank=2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Q1002"/>
  <sheetViews>
    <sheetView tabSelected="1" workbookViewId="0">
      <pane ySplit="1" topLeftCell="A2" activePane="bottomLeft" state="frozen"/>
      <selection pane="bottomLeft" activeCell="B3" sqref="B3"/>
    </sheetView>
  </sheetViews>
  <sheetFormatPr defaultColWidth="14.44140625" defaultRowHeight="15.75" customHeight="1"/>
  <cols>
    <col min="1" max="1" width="15" customWidth="1"/>
    <col min="2" max="2" width="22" customWidth="1"/>
    <col min="3" max="3" width="33.83203125" customWidth="1"/>
    <col min="4" max="4" width="10.27734375" customWidth="1"/>
    <col min="5" max="5" width="19.71875" customWidth="1"/>
    <col min="6" max="6" width="14" customWidth="1"/>
    <col min="7" max="7" width="23.44140625" customWidth="1"/>
    <col min="8" max="8" width="19.44140625" customWidth="1"/>
    <col min="9" max="9" width="18.83203125" customWidth="1"/>
    <col min="10" max="10" width="17.71875" customWidth="1"/>
    <col min="11" max="11" width="46.5546875" customWidth="1"/>
    <col min="12" max="12" width="12.71875" customWidth="1"/>
    <col min="13" max="13" width="70.83203125" customWidth="1"/>
    <col min="14" max="14" width="18.71875" customWidth="1"/>
    <col min="15" max="16" width="17" customWidth="1"/>
    <col min="17" max="17" width="34" customWidth="1"/>
    <col min="18" max="18" width="60.44140625" customWidth="1"/>
    <col min="19" max="19" width="16.109375" customWidth="1"/>
  </cols>
  <sheetData>
    <row r="1" spans="1:43" ht="10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t="s">
        <v>18</v>
      </c>
      <c r="T1" s="2" t="s">
        <v>19</v>
      </c>
      <c r="U1" s="2" t="s">
        <v>20</v>
      </c>
      <c r="V1" s="3"/>
      <c r="W1" s="3"/>
      <c r="X1" s="3"/>
      <c r="Y1" s="3"/>
      <c r="Z1" s="3"/>
      <c r="AA1" s="3"/>
      <c r="AB1" s="3"/>
      <c r="AC1" s="4"/>
      <c r="AD1" s="4"/>
      <c r="AE1" s="4"/>
      <c r="AF1" s="4"/>
      <c r="AG1" s="4"/>
      <c r="AH1" s="4"/>
      <c r="AI1" s="4"/>
      <c r="AJ1" s="4"/>
      <c r="AK1" s="4"/>
      <c r="AL1" s="4"/>
      <c r="AM1" s="4"/>
      <c r="AN1" s="4"/>
      <c r="AO1" s="4"/>
      <c r="AP1" s="4"/>
      <c r="AQ1" s="4"/>
    </row>
    <row r="2" spans="1:43" ht="135.30000000000001">
      <c r="A2" s="5" t="s">
        <v>21</v>
      </c>
      <c r="B2" s="5" t="s">
        <v>22</v>
      </c>
      <c r="C2" s="5" t="s">
        <v>23</v>
      </c>
      <c r="D2" s="6">
        <v>43832</v>
      </c>
      <c r="E2" s="5" t="s">
        <v>24</v>
      </c>
      <c r="F2" s="5" t="s">
        <v>25</v>
      </c>
      <c r="G2" s="5" t="s">
        <v>24</v>
      </c>
      <c r="H2" s="7" t="s">
        <v>26</v>
      </c>
      <c r="I2" s="8">
        <v>40940</v>
      </c>
      <c r="J2" s="8" t="s">
        <v>27</v>
      </c>
      <c r="K2" s="5" t="s">
        <v>28</v>
      </c>
      <c r="L2" s="5" t="s">
        <v>24</v>
      </c>
      <c r="M2" s="5" t="s">
        <v>29</v>
      </c>
      <c r="N2" s="5" t="s">
        <v>30</v>
      </c>
      <c r="O2" s="5" t="s">
        <v>31</v>
      </c>
      <c r="P2" s="5">
        <v>19921098</v>
      </c>
      <c r="Q2" s="9" t="s">
        <v>32</v>
      </c>
      <c r="R2" s="5" t="s">
        <v>33</v>
      </c>
      <c r="S2" s="10" t="s">
        <v>34</v>
      </c>
      <c r="T2" s="10" t="s">
        <v>24</v>
      </c>
      <c r="U2" s="10" t="s">
        <v>31</v>
      </c>
      <c r="V2" s="11"/>
      <c r="W2" s="11"/>
      <c r="X2" s="11"/>
      <c r="Y2" s="11"/>
      <c r="Z2" s="11"/>
      <c r="AA2" s="11"/>
      <c r="AB2" s="11"/>
      <c r="AC2" s="11"/>
      <c r="AD2" s="11"/>
      <c r="AE2" s="11"/>
      <c r="AF2" s="11"/>
      <c r="AG2" s="11"/>
      <c r="AH2" s="11"/>
      <c r="AI2" s="11"/>
      <c r="AJ2" s="11"/>
      <c r="AK2" s="11"/>
      <c r="AL2" s="11"/>
      <c r="AM2" s="11"/>
      <c r="AN2" s="11"/>
      <c r="AO2" s="11"/>
      <c r="AP2" s="11"/>
      <c r="AQ2" s="11"/>
    </row>
    <row r="3" spans="1:43" ht="135" customHeight="1">
      <c r="A3" s="5" t="s">
        <v>35</v>
      </c>
      <c r="B3" s="5" t="s">
        <v>36</v>
      </c>
      <c r="C3" s="5" t="s">
        <v>37</v>
      </c>
      <c r="D3" s="5">
        <v>2</v>
      </c>
      <c r="E3" s="5" t="s">
        <v>24</v>
      </c>
      <c r="F3" s="5" t="s">
        <v>25</v>
      </c>
      <c r="G3" s="5" t="s">
        <v>24</v>
      </c>
      <c r="H3" s="7" t="s">
        <v>38</v>
      </c>
      <c r="I3" s="8">
        <v>39797</v>
      </c>
      <c r="J3" s="5" t="s">
        <v>39</v>
      </c>
      <c r="K3" s="5" t="s">
        <v>40</v>
      </c>
      <c r="L3" s="5" t="s">
        <v>41</v>
      </c>
      <c r="M3" s="12" t="s">
        <v>42</v>
      </c>
      <c r="N3" s="5" t="s">
        <v>43</v>
      </c>
      <c r="O3" s="5" t="s">
        <v>31</v>
      </c>
      <c r="P3" s="5">
        <v>17195235</v>
      </c>
      <c r="Q3" s="13" t="s">
        <v>44</v>
      </c>
      <c r="R3" s="13" t="s">
        <v>45</v>
      </c>
      <c r="S3" s="10" t="s">
        <v>46</v>
      </c>
      <c r="T3" s="10" t="s">
        <v>24</v>
      </c>
      <c r="U3" s="10" t="s">
        <v>31</v>
      </c>
      <c r="V3" s="11"/>
      <c r="W3" s="11"/>
      <c r="X3" s="11"/>
      <c r="Y3" s="11"/>
      <c r="Z3" s="11"/>
      <c r="AA3" s="11"/>
      <c r="AB3" s="11"/>
      <c r="AC3" s="11"/>
      <c r="AD3" s="11"/>
      <c r="AE3" s="11"/>
      <c r="AF3" s="11"/>
      <c r="AG3" s="11"/>
      <c r="AH3" s="11"/>
      <c r="AI3" s="11"/>
      <c r="AJ3" s="11"/>
      <c r="AK3" s="11"/>
      <c r="AL3" s="11"/>
      <c r="AM3" s="11"/>
      <c r="AN3" s="11"/>
      <c r="AO3" s="11"/>
      <c r="AP3" s="11"/>
      <c r="AQ3" s="11"/>
    </row>
    <row r="4" spans="1:43" ht="135" customHeight="1">
      <c r="A4" s="5" t="s">
        <v>47</v>
      </c>
      <c r="B4" s="5" t="s">
        <v>48</v>
      </c>
      <c r="C4" s="5" t="s">
        <v>49</v>
      </c>
      <c r="D4" s="5">
        <v>2</v>
      </c>
      <c r="E4" s="5" t="s">
        <v>24</v>
      </c>
      <c r="F4" s="5" t="s">
        <v>25</v>
      </c>
      <c r="G4" s="5" t="s">
        <v>24</v>
      </c>
      <c r="H4" s="7" t="s">
        <v>50</v>
      </c>
      <c r="I4" s="8">
        <v>38838</v>
      </c>
      <c r="J4" s="5" t="s">
        <v>51</v>
      </c>
      <c r="K4" s="14" t="s">
        <v>52</v>
      </c>
      <c r="L4" s="5" t="s">
        <v>53</v>
      </c>
      <c r="M4" s="13" t="s">
        <v>54</v>
      </c>
      <c r="N4" s="5" t="s">
        <v>55</v>
      </c>
      <c r="O4" s="5" t="s">
        <v>31</v>
      </c>
      <c r="P4" s="5">
        <v>19921098</v>
      </c>
      <c r="Q4" s="9" t="s">
        <v>32</v>
      </c>
      <c r="R4" s="13" t="s">
        <v>56</v>
      </c>
      <c r="S4" s="10" t="s">
        <v>57</v>
      </c>
      <c r="T4" s="10" t="s">
        <v>24</v>
      </c>
      <c r="U4" s="10" t="s">
        <v>31</v>
      </c>
      <c r="V4" s="11"/>
      <c r="W4" s="11"/>
      <c r="X4" s="11"/>
      <c r="Y4" s="11"/>
      <c r="Z4" s="11"/>
      <c r="AA4" s="11"/>
      <c r="AB4" s="11"/>
      <c r="AC4" s="11"/>
      <c r="AD4" s="11"/>
      <c r="AE4" s="11"/>
      <c r="AF4" s="11"/>
      <c r="AG4" s="11"/>
      <c r="AH4" s="11"/>
      <c r="AI4" s="11"/>
      <c r="AJ4" s="11"/>
      <c r="AK4" s="11"/>
      <c r="AL4" s="11"/>
      <c r="AM4" s="11"/>
      <c r="AN4" s="11"/>
      <c r="AO4" s="11"/>
      <c r="AP4" s="11"/>
      <c r="AQ4" s="11"/>
    </row>
    <row r="5" spans="1:43" ht="135" customHeight="1">
      <c r="A5" s="5" t="s">
        <v>58</v>
      </c>
      <c r="B5" s="5" t="s">
        <v>59</v>
      </c>
      <c r="C5" s="5" t="s">
        <v>60</v>
      </c>
      <c r="D5" s="5">
        <v>3</v>
      </c>
      <c r="E5" s="5" t="s">
        <v>46</v>
      </c>
      <c r="F5" s="5" t="s">
        <v>61</v>
      </c>
      <c r="G5" s="5" t="s">
        <v>62</v>
      </c>
      <c r="H5" s="7" t="s">
        <v>63</v>
      </c>
      <c r="I5" s="8">
        <v>40330</v>
      </c>
      <c r="J5" s="5" t="s">
        <v>64</v>
      </c>
      <c r="K5" s="5" t="s">
        <v>65</v>
      </c>
      <c r="L5" s="5" t="s">
        <v>66</v>
      </c>
      <c r="M5" s="13" t="s">
        <v>67</v>
      </c>
      <c r="N5" s="5" t="s">
        <v>68</v>
      </c>
      <c r="O5" s="13" t="s">
        <v>46</v>
      </c>
      <c r="P5" s="12" t="s">
        <v>69</v>
      </c>
      <c r="Q5" s="13" t="s">
        <v>70</v>
      </c>
      <c r="R5" s="13" t="s">
        <v>71</v>
      </c>
      <c r="S5" s="10" t="s">
        <v>72</v>
      </c>
      <c r="T5" s="10" t="s">
        <v>31</v>
      </c>
      <c r="U5" s="10" t="s">
        <v>31</v>
      </c>
      <c r="V5" s="11"/>
      <c r="W5" s="11"/>
      <c r="X5" s="11"/>
      <c r="Y5" s="11"/>
      <c r="Z5" s="11"/>
      <c r="AA5" s="11"/>
      <c r="AB5" s="11"/>
      <c r="AC5" s="11"/>
      <c r="AD5" s="11"/>
      <c r="AE5" s="11"/>
      <c r="AF5" s="11"/>
      <c r="AG5" s="11"/>
      <c r="AH5" s="11"/>
      <c r="AI5" s="11"/>
      <c r="AJ5" s="11"/>
      <c r="AK5" s="11"/>
      <c r="AL5" s="11"/>
      <c r="AM5" s="11"/>
      <c r="AN5" s="11"/>
      <c r="AO5" s="11"/>
      <c r="AP5" s="11"/>
      <c r="AQ5" s="11"/>
    </row>
    <row r="6" spans="1:43" ht="135" customHeight="1">
      <c r="A6" s="5" t="s">
        <v>73</v>
      </c>
      <c r="B6" s="5" t="s">
        <v>74</v>
      </c>
      <c r="C6" s="5" t="s">
        <v>75</v>
      </c>
      <c r="D6" s="5">
        <v>2</v>
      </c>
      <c r="E6" s="5" t="s">
        <v>24</v>
      </c>
      <c r="F6" s="5" t="s">
        <v>25</v>
      </c>
      <c r="G6" s="5" t="s">
        <v>24</v>
      </c>
      <c r="H6" s="7" t="s">
        <v>76</v>
      </c>
      <c r="I6" s="8">
        <v>38899</v>
      </c>
      <c r="J6" s="5" t="s">
        <v>77</v>
      </c>
      <c r="K6" s="5" t="s">
        <v>78</v>
      </c>
      <c r="L6" s="5" t="s">
        <v>79</v>
      </c>
      <c r="M6" s="13" t="s">
        <v>80</v>
      </c>
      <c r="N6" s="5" t="s">
        <v>30</v>
      </c>
      <c r="O6" s="13" t="s">
        <v>31</v>
      </c>
      <c r="P6" s="13">
        <v>19047099</v>
      </c>
      <c r="Q6" s="13" t="s">
        <v>81</v>
      </c>
      <c r="R6" s="13" t="s">
        <v>82</v>
      </c>
      <c r="S6" s="10" t="s">
        <v>46</v>
      </c>
      <c r="T6" s="10" t="s">
        <v>24</v>
      </c>
      <c r="U6" s="10" t="s">
        <v>31</v>
      </c>
      <c r="V6" s="11"/>
      <c r="W6" s="11"/>
      <c r="X6" s="11"/>
      <c r="Y6" s="11"/>
      <c r="Z6" s="11"/>
      <c r="AA6" s="11"/>
      <c r="AB6" s="11"/>
      <c r="AC6" s="11"/>
      <c r="AD6" s="11"/>
      <c r="AE6" s="11"/>
      <c r="AF6" s="11"/>
      <c r="AG6" s="11"/>
      <c r="AH6" s="11"/>
      <c r="AI6" s="11"/>
      <c r="AJ6" s="11"/>
      <c r="AK6" s="11"/>
      <c r="AL6" s="11"/>
      <c r="AM6" s="11"/>
      <c r="AN6" s="11"/>
      <c r="AO6" s="11"/>
      <c r="AP6" s="11"/>
      <c r="AQ6" s="11"/>
    </row>
    <row r="7" spans="1:43" ht="135" customHeight="1">
      <c r="A7" s="5" t="s">
        <v>83</v>
      </c>
      <c r="B7" s="5" t="s">
        <v>84</v>
      </c>
      <c r="C7" s="5" t="s">
        <v>85</v>
      </c>
      <c r="D7" s="5">
        <v>2</v>
      </c>
      <c r="E7" s="5" t="s">
        <v>31</v>
      </c>
      <c r="F7" s="5" t="s">
        <v>25</v>
      </c>
      <c r="G7" s="5" t="s">
        <v>24</v>
      </c>
      <c r="H7" s="7" t="s">
        <v>86</v>
      </c>
      <c r="I7" s="8">
        <v>38838</v>
      </c>
      <c r="J7" s="5" t="s">
        <v>87</v>
      </c>
      <c r="K7" s="5" t="s">
        <v>88</v>
      </c>
      <c r="L7" s="5" t="s">
        <v>31</v>
      </c>
      <c r="M7" s="13" t="s">
        <v>89</v>
      </c>
      <c r="N7" s="5" t="s">
        <v>90</v>
      </c>
      <c r="O7" s="5" t="s">
        <v>46</v>
      </c>
      <c r="P7" s="5" t="s">
        <v>91</v>
      </c>
      <c r="Q7" s="5" t="s">
        <v>92</v>
      </c>
      <c r="R7" s="13" t="s">
        <v>93</v>
      </c>
      <c r="S7" s="10" t="s">
        <v>94</v>
      </c>
      <c r="T7" s="10" t="s">
        <v>24</v>
      </c>
      <c r="U7" s="10" t="s">
        <v>31</v>
      </c>
      <c r="V7" s="11"/>
      <c r="W7" s="11"/>
      <c r="X7" s="11"/>
      <c r="Y7" s="11"/>
      <c r="Z7" s="11"/>
      <c r="AA7" s="11"/>
      <c r="AB7" s="11"/>
      <c r="AC7" s="11"/>
      <c r="AD7" s="11"/>
      <c r="AE7" s="11"/>
      <c r="AF7" s="11"/>
      <c r="AG7" s="11"/>
      <c r="AH7" s="11"/>
      <c r="AI7" s="11"/>
      <c r="AJ7" s="11"/>
      <c r="AK7" s="11"/>
      <c r="AL7" s="11"/>
      <c r="AM7" s="11"/>
      <c r="AN7" s="11"/>
      <c r="AO7" s="11"/>
      <c r="AP7" s="11"/>
      <c r="AQ7" s="11"/>
    </row>
    <row r="8" spans="1:43" ht="133.5" customHeight="1">
      <c r="A8" s="15" t="s">
        <v>95</v>
      </c>
      <c r="B8" s="10" t="s">
        <v>96</v>
      </c>
      <c r="C8" s="10" t="s">
        <v>97</v>
      </c>
      <c r="D8" s="10">
        <v>2</v>
      </c>
      <c r="E8" s="10" t="s">
        <v>24</v>
      </c>
      <c r="F8" s="10" t="s">
        <v>98</v>
      </c>
      <c r="G8" s="10" t="s">
        <v>99</v>
      </c>
      <c r="H8" s="16" t="s">
        <v>100</v>
      </c>
      <c r="I8" s="17">
        <v>39965</v>
      </c>
      <c r="J8" s="10" t="s">
        <v>101</v>
      </c>
      <c r="K8" s="10" t="s">
        <v>102</v>
      </c>
      <c r="L8" s="10" t="s">
        <v>103</v>
      </c>
      <c r="M8" s="10" t="s">
        <v>104</v>
      </c>
      <c r="N8" s="10" t="s">
        <v>105</v>
      </c>
      <c r="O8" s="10" t="s">
        <v>46</v>
      </c>
      <c r="P8" s="10" t="s">
        <v>106</v>
      </c>
      <c r="Q8" s="10" t="s">
        <v>107</v>
      </c>
      <c r="R8" s="14" t="s">
        <v>108</v>
      </c>
      <c r="S8" s="10" t="s">
        <v>109</v>
      </c>
      <c r="T8" s="10" t="s">
        <v>24</v>
      </c>
      <c r="U8" s="10" t="s">
        <v>31</v>
      </c>
      <c r="V8" s="11"/>
      <c r="W8" s="11"/>
      <c r="X8" s="11"/>
      <c r="Y8" s="11"/>
      <c r="Z8" s="11"/>
      <c r="AA8" s="11"/>
      <c r="AB8" s="11"/>
      <c r="AC8" s="11"/>
      <c r="AD8" s="11"/>
      <c r="AE8" s="11"/>
      <c r="AF8" s="11"/>
      <c r="AG8" s="11"/>
      <c r="AH8" s="11"/>
      <c r="AI8" s="11"/>
      <c r="AJ8" s="11"/>
      <c r="AK8" s="11"/>
      <c r="AL8" s="11"/>
      <c r="AM8" s="11"/>
      <c r="AN8" s="11"/>
      <c r="AO8" s="11"/>
      <c r="AP8" s="11"/>
      <c r="AQ8" s="11"/>
    </row>
    <row r="9" spans="1:43" ht="133.5" customHeight="1">
      <c r="A9" s="15" t="s">
        <v>110</v>
      </c>
      <c r="B9" s="10" t="s">
        <v>111</v>
      </c>
      <c r="C9" s="10" t="s">
        <v>112</v>
      </c>
      <c r="D9" s="10">
        <v>2</v>
      </c>
      <c r="E9" s="10" t="s">
        <v>24</v>
      </c>
      <c r="F9" s="10" t="s">
        <v>113</v>
      </c>
      <c r="G9" s="10" t="s">
        <v>62</v>
      </c>
      <c r="H9" s="16" t="s">
        <v>114</v>
      </c>
      <c r="I9" s="17">
        <v>40483</v>
      </c>
      <c r="J9" s="10" t="s">
        <v>115</v>
      </c>
      <c r="K9" s="10" t="s">
        <v>116</v>
      </c>
      <c r="L9" s="10" t="s">
        <v>117</v>
      </c>
      <c r="M9" s="10" t="s">
        <v>118</v>
      </c>
      <c r="N9" s="10" t="s">
        <v>119</v>
      </c>
      <c r="O9" s="10" t="s">
        <v>120</v>
      </c>
      <c r="P9" s="10" t="s">
        <v>121</v>
      </c>
      <c r="Q9" s="10" t="s">
        <v>122</v>
      </c>
      <c r="R9" s="14" t="s">
        <v>123</v>
      </c>
      <c r="S9" s="10" t="s">
        <v>124</v>
      </c>
      <c r="T9" s="10" t="s">
        <v>24</v>
      </c>
      <c r="U9" s="10" t="s">
        <v>31</v>
      </c>
      <c r="V9" s="11"/>
      <c r="W9" s="11"/>
      <c r="X9" s="11"/>
      <c r="Y9" s="11"/>
      <c r="Z9" s="11"/>
      <c r="AA9" s="11"/>
      <c r="AB9" s="11"/>
      <c r="AC9" s="11"/>
      <c r="AD9" s="11"/>
      <c r="AE9" s="11"/>
      <c r="AF9" s="11"/>
      <c r="AG9" s="11"/>
      <c r="AH9" s="11"/>
      <c r="AI9" s="11"/>
      <c r="AJ9" s="11"/>
      <c r="AK9" s="11"/>
      <c r="AL9" s="11"/>
      <c r="AM9" s="11"/>
      <c r="AN9" s="11"/>
      <c r="AO9" s="11"/>
      <c r="AP9" s="11"/>
      <c r="AQ9" s="11"/>
    </row>
    <row r="10" spans="1:43" ht="133.5" customHeight="1">
      <c r="A10" s="10" t="s">
        <v>125</v>
      </c>
      <c r="B10" s="10" t="s">
        <v>126</v>
      </c>
      <c r="C10" s="10" t="s">
        <v>127</v>
      </c>
      <c r="D10" s="10">
        <v>2</v>
      </c>
      <c r="E10" s="10" t="s">
        <v>24</v>
      </c>
      <c r="F10" s="10" t="s">
        <v>128</v>
      </c>
      <c r="G10" s="10" t="s">
        <v>24</v>
      </c>
      <c r="H10" s="16" t="s">
        <v>129</v>
      </c>
      <c r="I10" s="17">
        <v>38504</v>
      </c>
      <c r="J10" s="10" t="s">
        <v>130</v>
      </c>
      <c r="K10" s="10" t="s">
        <v>131</v>
      </c>
      <c r="L10" s="10" t="s">
        <v>132</v>
      </c>
      <c r="M10" s="10" t="s">
        <v>133</v>
      </c>
      <c r="N10" s="10" t="s">
        <v>134</v>
      </c>
      <c r="O10" s="10" t="s">
        <v>46</v>
      </c>
      <c r="P10" s="10" t="s">
        <v>135</v>
      </c>
      <c r="Q10" s="10" t="s">
        <v>136</v>
      </c>
      <c r="R10" s="10" t="s">
        <v>137</v>
      </c>
      <c r="S10" s="10" t="s">
        <v>138</v>
      </c>
      <c r="T10" s="10" t="s">
        <v>24</v>
      </c>
      <c r="U10" s="10" t="s">
        <v>31</v>
      </c>
      <c r="V10" s="11"/>
      <c r="W10" s="11"/>
      <c r="X10" s="11"/>
      <c r="Y10" s="11"/>
      <c r="Z10" s="11"/>
      <c r="AA10" s="11"/>
      <c r="AB10" s="11"/>
      <c r="AC10" s="11"/>
      <c r="AD10" s="11"/>
      <c r="AE10" s="11"/>
      <c r="AF10" s="11"/>
      <c r="AG10" s="11"/>
      <c r="AH10" s="11"/>
      <c r="AI10" s="11"/>
      <c r="AJ10" s="11"/>
      <c r="AK10" s="11"/>
      <c r="AL10" s="11"/>
      <c r="AM10" s="11"/>
      <c r="AN10" s="11"/>
      <c r="AO10" s="11"/>
      <c r="AP10" s="11"/>
      <c r="AQ10" s="11"/>
    </row>
    <row r="11" spans="1:43" ht="133.5" customHeight="1">
      <c r="A11" s="10" t="s">
        <v>139</v>
      </c>
      <c r="B11" s="10" t="s">
        <v>140</v>
      </c>
      <c r="C11" s="10" t="s">
        <v>141</v>
      </c>
      <c r="D11" s="10">
        <v>2</v>
      </c>
      <c r="E11" s="10" t="s">
        <v>24</v>
      </c>
      <c r="F11" s="10" t="s">
        <v>128</v>
      </c>
      <c r="G11" s="10" t="s">
        <v>24</v>
      </c>
      <c r="H11" s="16" t="s">
        <v>142</v>
      </c>
      <c r="I11" s="17">
        <v>39417</v>
      </c>
      <c r="J11" s="10" t="s">
        <v>143</v>
      </c>
      <c r="K11" s="10" t="s">
        <v>144</v>
      </c>
      <c r="L11" s="10" t="s">
        <v>145</v>
      </c>
      <c r="M11" s="10" t="s">
        <v>146</v>
      </c>
      <c r="N11" s="10" t="s">
        <v>147</v>
      </c>
      <c r="O11" s="18" t="s">
        <v>148</v>
      </c>
      <c r="P11" s="18" t="s">
        <v>149</v>
      </c>
      <c r="Q11" s="10" t="s">
        <v>150</v>
      </c>
      <c r="R11" s="10" t="s">
        <v>151</v>
      </c>
      <c r="S11" s="10" t="s">
        <v>46</v>
      </c>
      <c r="T11" s="10" t="s">
        <v>24</v>
      </c>
      <c r="U11" s="10" t="s">
        <v>31</v>
      </c>
      <c r="V11" s="11"/>
      <c r="W11" s="11"/>
      <c r="X11" s="11"/>
      <c r="Y11" s="11"/>
      <c r="Z11" s="11"/>
      <c r="AA11" s="11"/>
      <c r="AB11" s="11"/>
      <c r="AC11" s="11"/>
      <c r="AD11" s="11"/>
      <c r="AE11" s="11"/>
      <c r="AF11" s="11"/>
      <c r="AG11" s="11"/>
      <c r="AH11" s="11"/>
      <c r="AI11" s="11"/>
      <c r="AJ11" s="11"/>
      <c r="AK11" s="11"/>
      <c r="AL11" s="11"/>
      <c r="AM11" s="11"/>
      <c r="AN11" s="11"/>
      <c r="AO11" s="11"/>
      <c r="AP11" s="11"/>
      <c r="AQ11" s="11"/>
    </row>
    <row r="12" spans="1:43" ht="133.5" customHeight="1">
      <c r="A12" s="10" t="s">
        <v>152</v>
      </c>
      <c r="B12" s="10" t="s">
        <v>153</v>
      </c>
      <c r="C12" s="10" t="s">
        <v>154</v>
      </c>
      <c r="D12" s="10">
        <v>1</v>
      </c>
      <c r="E12" s="10" t="s">
        <v>31</v>
      </c>
      <c r="F12" s="10" t="s">
        <v>155</v>
      </c>
      <c r="G12" s="10" t="s">
        <v>156</v>
      </c>
      <c r="H12" s="10" t="s">
        <v>157</v>
      </c>
      <c r="I12" s="17">
        <v>41153</v>
      </c>
      <c r="J12" s="10" t="s">
        <v>158</v>
      </c>
      <c r="K12" s="10" t="s">
        <v>159</v>
      </c>
      <c r="L12" s="10" t="s">
        <v>160</v>
      </c>
      <c r="M12" s="10" t="s">
        <v>104</v>
      </c>
      <c r="N12" s="10" t="s">
        <v>46</v>
      </c>
      <c r="O12" s="10" t="s">
        <v>46</v>
      </c>
      <c r="P12" s="10" t="s">
        <v>46</v>
      </c>
      <c r="Q12" s="10" t="s">
        <v>46</v>
      </c>
      <c r="R12" s="10" t="s">
        <v>161</v>
      </c>
      <c r="S12" s="10" t="s">
        <v>46</v>
      </c>
      <c r="T12" s="10" t="s">
        <v>24</v>
      </c>
      <c r="U12" s="10" t="s">
        <v>31</v>
      </c>
      <c r="V12" s="10" t="s">
        <v>162</v>
      </c>
      <c r="W12" s="10"/>
      <c r="X12" s="10"/>
      <c r="Y12" s="10"/>
      <c r="Z12" s="10"/>
      <c r="AA12" s="10"/>
      <c r="AB12" s="10"/>
      <c r="AC12" s="10"/>
      <c r="AD12" s="10"/>
      <c r="AE12" s="10"/>
      <c r="AF12" s="10"/>
      <c r="AG12" s="10"/>
      <c r="AH12" s="10"/>
      <c r="AI12" s="10"/>
      <c r="AJ12" s="10"/>
      <c r="AK12" s="10"/>
      <c r="AL12" s="10"/>
      <c r="AM12" s="10"/>
      <c r="AN12" s="10"/>
      <c r="AO12" s="10"/>
      <c r="AP12" s="10"/>
      <c r="AQ12" s="10"/>
    </row>
    <row r="13" spans="1:43" ht="133.5" customHeight="1">
      <c r="A13" s="10" t="s">
        <v>163</v>
      </c>
      <c r="B13" s="10" t="s">
        <v>164</v>
      </c>
      <c r="C13" s="10" t="s">
        <v>165</v>
      </c>
      <c r="D13" s="10">
        <v>2</v>
      </c>
      <c r="E13" s="10" t="s">
        <v>31</v>
      </c>
      <c r="F13" s="10" t="s">
        <v>166</v>
      </c>
      <c r="G13" s="10" t="s">
        <v>24</v>
      </c>
      <c r="H13" s="10" t="s">
        <v>167</v>
      </c>
      <c r="I13" s="19">
        <v>40016</v>
      </c>
      <c r="J13" s="10" t="s">
        <v>168</v>
      </c>
      <c r="K13" s="10" t="s">
        <v>169</v>
      </c>
      <c r="L13" s="10" t="s">
        <v>31</v>
      </c>
      <c r="M13" s="10" t="s">
        <v>170</v>
      </c>
      <c r="N13" s="10" t="s">
        <v>171</v>
      </c>
      <c r="O13" s="20" t="s">
        <v>46</v>
      </c>
      <c r="P13" s="21" t="s">
        <v>172</v>
      </c>
      <c r="Q13" s="10" t="s">
        <v>173</v>
      </c>
      <c r="R13" s="10" t="s">
        <v>174</v>
      </c>
      <c r="S13" s="10" t="s">
        <v>175</v>
      </c>
      <c r="T13" s="10" t="s">
        <v>176</v>
      </c>
      <c r="U13" s="10" t="s">
        <v>31</v>
      </c>
      <c r="V13" s="10"/>
      <c r="W13" s="10"/>
      <c r="X13" s="10"/>
      <c r="Y13" s="10"/>
      <c r="Z13" s="10"/>
      <c r="AA13" s="10"/>
      <c r="AB13" s="10"/>
      <c r="AC13" s="10"/>
      <c r="AD13" s="10"/>
      <c r="AE13" s="10"/>
      <c r="AF13" s="10"/>
      <c r="AG13" s="10"/>
      <c r="AH13" s="10"/>
      <c r="AI13" s="10"/>
      <c r="AJ13" s="10"/>
      <c r="AK13" s="10"/>
      <c r="AL13" s="10"/>
      <c r="AM13" s="10"/>
      <c r="AN13" s="10"/>
      <c r="AO13" s="10"/>
      <c r="AP13" s="10"/>
      <c r="AQ13" s="10"/>
    </row>
    <row r="14" spans="1:43" ht="133.5" customHeight="1">
      <c r="A14" s="10" t="s">
        <v>177</v>
      </c>
      <c r="B14" s="10" t="s">
        <v>178</v>
      </c>
      <c r="C14" s="10" t="s">
        <v>179</v>
      </c>
      <c r="D14" s="10">
        <v>2</v>
      </c>
      <c r="E14" s="10" t="s">
        <v>31</v>
      </c>
      <c r="F14" s="10" t="s">
        <v>180</v>
      </c>
      <c r="G14" s="10" t="s">
        <v>24</v>
      </c>
      <c r="H14" s="10" t="s">
        <v>181</v>
      </c>
      <c r="I14" s="19">
        <v>36678</v>
      </c>
      <c r="J14" s="10" t="s">
        <v>182</v>
      </c>
      <c r="K14" s="10" t="s">
        <v>183</v>
      </c>
      <c r="L14" s="10" t="s">
        <v>31</v>
      </c>
      <c r="M14" s="10" t="s">
        <v>184</v>
      </c>
      <c r="N14" s="10" t="s">
        <v>90</v>
      </c>
      <c r="O14" s="20" t="s">
        <v>46</v>
      </c>
      <c r="P14" s="20" t="s">
        <v>185</v>
      </c>
      <c r="Q14" s="10" t="s">
        <v>186</v>
      </c>
      <c r="R14" s="10" t="s">
        <v>187</v>
      </c>
      <c r="S14" s="10" t="s">
        <v>188</v>
      </c>
      <c r="T14" s="10" t="s">
        <v>24</v>
      </c>
      <c r="U14" s="10" t="s">
        <v>31</v>
      </c>
      <c r="V14" s="10"/>
      <c r="W14" s="10"/>
      <c r="X14" s="10"/>
      <c r="Y14" s="10"/>
      <c r="Z14" s="10"/>
      <c r="AA14" s="10"/>
      <c r="AB14" s="10"/>
      <c r="AC14" s="10"/>
      <c r="AD14" s="10"/>
      <c r="AE14" s="10"/>
      <c r="AF14" s="10"/>
      <c r="AG14" s="10"/>
      <c r="AH14" s="10"/>
      <c r="AI14" s="10"/>
      <c r="AJ14" s="10"/>
      <c r="AK14" s="10"/>
      <c r="AL14" s="10"/>
      <c r="AM14" s="10"/>
      <c r="AN14" s="10"/>
      <c r="AO14" s="10"/>
      <c r="AP14" s="10"/>
      <c r="AQ14" s="10"/>
    </row>
    <row r="15" spans="1:43" ht="133.5" customHeight="1">
      <c r="A15" s="10" t="s">
        <v>189</v>
      </c>
      <c r="B15" s="10" t="s">
        <v>190</v>
      </c>
      <c r="C15" s="10" t="s">
        <v>191</v>
      </c>
      <c r="D15" s="10">
        <v>2</v>
      </c>
      <c r="E15" s="10" t="s">
        <v>24</v>
      </c>
      <c r="F15" s="10" t="s">
        <v>25</v>
      </c>
      <c r="G15" s="10" t="s">
        <v>192</v>
      </c>
      <c r="H15" s="10" t="s">
        <v>193</v>
      </c>
      <c r="I15" s="17">
        <v>38473</v>
      </c>
      <c r="J15" s="10" t="s">
        <v>194</v>
      </c>
      <c r="K15" s="10" t="s">
        <v>195</v>
      </c>
      <c r="L15" s="10" t="s">
        <v>196</v>
      </c>
      <c r="M15" s="10" t="s">
        <v>197</v>
      </c>
      <c r="N15" s="10" t="s">
        <v>90</v>
      </c>
      <c r="O15" s="10" t="s">
        <v>46</v>
      </c>
      <c r="P15" s="22">
        <v>17961046</v>
      </c>
      <c r="Q15" s="10" t="s">
        <v>198</v>
      </c>
      <c r="R15" s="10" t="s">
        <v>199</v>
      </c>
      <c r="S15" s="10" t="s">
        <v>200</v>
      </c>
      <c r="T15" s="10" t="s">
        <v>24</v>
      </c>
      <c r="U15" s="10" t="s">
        <v>31</v>
      </c>
      <c r="V15" s="10"/>
      <c r="W15" s="10"/>
      <c r="X15" s="10"/>
      <c r="Y15" s="10"/>
      <c r="Z15" s="10"/>
      <c r="AA15" s="10"/>
      <c r="AB15" s="10"/>
      <c r="AC15" s="10"/>
      <c r="AD15" s="10"/>
      <c r="AE15" s="10"/>
      <c r="AF15" s="10"/>
      <c r="AG15" s="10"/>
      <c r="AH15" s="10"/>
      <c r="AI15" s="10"/>
      <c r="AJ15" s="10"/>
      <c r="AK15" s="10"/>
      <c r="AL15" s="10"/>
      <c r="AM15" s="10"/>
      <c r="AN15" s="10"/>
      <c r="AO15" s="10"/>
      <c r="AP15" s="10"/>
      <c r="AQ15" s="10"/>
    </row>
    <row r="16" spans="1:43" ht="133.5" customHeight="1">
      <c r="A16" s="10" t="s">
        <v>201</v>
      </c>
      <c r="B16" s="10" t="s">
        <v>202</v>
      </c>
      <c r="C16" s="10" t="s">
        <v>203</v>
      </c>
      <c r="D16" s="23">
        <v>43832</v>
      </c>
      <c r="E16" s="10" t="s">
        <v>24</v>
      </c>
      <c r="F16" s="10" t="s">
        <v>25</v>
      </c>
      <c r="G16" s="10" t="s">
        <v>24</v>
      </c>
      <c r="H16" s="10" t="s">
        <v>204</v>
      </c>
      <c r="I16" s="17">
        <v>39295</v>
      </c>
      <c r="J16" s="10" t="s">
        <v>205</v>
      </c>
      <c r="K16" s="10" t="s">
        <v>206</v>
      </c>
      <c r="L16" s="10" t="s">
        <v>207</v>
      </c>
      <c r="M16" s="10" t="s">
        <v>208</v>
      </c>
      <c r="N16" s="10" t="s">
        <v>209</v>
      </c>
      <c r="O16" s="10" t="s">
        <v>31</v>
      </c>
      <c r="P16" s="10">
        <v>17195235</v>
      </c>
      <c r="Q16" s="13" t="s">
        <v>44</v>
      </c>
      <c r="R16" s="10" t="s">
        <v>210</v>
      </c>
      <c r="S16" s="10" t="s">
        <v>46</v>
      </c>
      <c r="T16" s="10" t="s">
        <v>24</v>
      </c>
      <c r="U16" s="10" t="s">
        <v>31</v>
      </c>
      <c r="V16" s="10"/>
      <c r="W16" s="10"/>
      <c r="X16" s="10"/>
      <c r="Y16" s="10"/>
      <c r="Z16" s="10"/>
      <c r="AA16" s="10"/>
      <c r="AB16" s="10"/>
      <c r="AC16" s="10"/>
      <c r="AD16" s="10"/>
      <c r="AE16" s="10"/>
      <c r="AF16" s="10"/>
      <c r="AG16" s="10"/>
      <c r="AH16" s="10"/>
      <c r="AI16" s="10"/>
      <c r="AJ16" s="10"/>
      <c r="AK16" s="10"/>
      <c r="AL16" s="10"/>
      <c r="AM16" s="10"/>
      <c r="AN16" s="10"/>
      <c r="AO16" s="10"/>
      <c r="AP16" s="10"/>
      <c r="AQ16" s="10"/>
    </row>
    <row r="17" spans="1:43" ht="133.5" customHeight="1">
      <c r="A17" s="10" t="s">
        <v>211</v>
      </c>
      <c r="B17" s="10" t="s">
        <v>212</v>
      </c>
      <c r="C17" s="10" t="s">
        <v>213</v>
      </c>
      <c r="D17" s="10">
        <v>2</v>
      </c>
      <c r="E17" s="10" t="s">
        <v>24</v>
      </c>
      <c r="F17" s="10" t="s">
        <v>25</v>
      </c>
      <c r="G17" s="10" t="s">
        <v>214</v>
      </c>
      <c r="H17" s="10" t="s">
        <v>215</v>
      </c>
      <c r="I17" s="17">
        <v>40026</v>
      </c>
      <c r="J17" s="10" t="s">
        <v>216</v>
      </c>
      <c r="K17" s="10" t="s">
        <v>217</v>
      </c>
      <c r="L17" s="10" t="s">
        <v>24</v>
      </c>
      <c r="M17" s="10" t="s">
        <v>218</v>
      </c>
      <c r="N17" s="10" t="s">
        <v>219</v>
      </c>
      <c r="O17" s="10" t="s">
        <v>46</v>
      </c>
      <c r="P17" s="10" t="s">
        <v>220</v>
      </c>
      <c r="Q17" s="10" t="s">
        <v>221</v>
      </c>
      <c r="R17" s="10" t="s">
        <v>222</v>
      </c>
      <c r="S17" s="10" t="s">
        <v>223</v>
      </c>
      <c r="T17" s="10" t="s">
        <v>24</v>
      </c>
      <c r="U17" s="10" t="s">
        <v>31</v>
      </c>
      <c r="V17" s="10"/>
      <c r="W17" s="10"/>
      <c r="X17" s="10"/>
      <c r="Y17" s="10"/>
      <c r="Z17" s="10"/>
      <c r="AA17" s="10"/>
      <c r="AB17" s="10"/>
      <c r="AC17" s="10"/>
      <c r="AD17" s="10"/>
      <c r="AE17" s="10"/>
      <c r="AF17" s="10"/>
      <c r="AG17" s="10"/>
      <c r="AH17" s="10"/>
      <c r="AI17" s="10"/>
      <c r="AJ17" s="10"/>
      <c r="AK17" s="10"/>
      <c r="AL17" s="10"/>
      <c r="AM17" s="10"/>
      <c r="AN17" s="10"/>
      <c r="AO17" s="10"/>
      <c r="AP17" s="10"/>
      <c r="AQ17" s="10"/>
    </row>
    <row r="18" spans="1:43" ht="133.5" customHeight="1">
      <c r="A18" s="24" t="s">
        <v>224</v>
      </c>
      <c r="B18" s="10" t="s">
        <v>225</v>
      </c>
      <c r="C18" s="10" t="s">
        <v>226</v>
      </c>
      <c r="D18" s="10">
        <v>3</v>
      </c>
      <c r="E18" s="10" t="s">
        <v>24</v>
      </c>
      <c r="F18" s="10" t="s">
        <v>227</v>
      </c>
      <c r="G18" s="10" t="s">
        <v>228</v>
      </c>
      <c r="H18" s="10" t="s">
        <v>229</v>
      </c>
      <c r="I18" s="17">
        <v>40057</v>
      </c>
      <c r="J18" s="10" t="s">
        <v>230</v>
      </c>
      <c r="K18" s="10" t="s">
        <v>231</v>
      </c>
      <c r="L18" s="10" t="s">
        <v>232</v>
      </c>
      <c r="M18" s="10" t="s">
        <v>233</v>
      </c>
      <c r="N18" s="10" t="s">
        <v>234</v>
      </c>
      <c r="O18" s="10" t="s">
        <v>31</v>
      </c>
      <c r="P18" s="10" t="s">
        <v>235</v>
      </c>
      <c r="Q18" s="10" t="s">
        <v>236</v>
      </c>
      <c r="R18" s="10" t="s">
        <v>237</v>
      </c>
      <c r="S18" s="10" t="s">
        <v>46</v>
      </c>
      <c r="T18" s="10" t="s">
        <v>24</v>
      </c>
      <c r="U18" s="10" t="s">
        <v>31</v>
      </c>
      <c r="V18" s="10"/>
      <c r="W18" s="17"/>
      <c r="X18" s="10"/>
      <c r="Y18" s="10"/>
      <c r="Z18" s="10"/>
      <c r="AA18" s="10"/>
      <c r="AB18" s="10"/>
      <c r="AC18" s="10"/>
      <c r="AD18" s="10"/>
      <c r="AE18" s="10"/>
      <c r="AF18" s="10"/>
      <c r="AG18" s="10"/>
      <c r="AH18" s="10"/>
      <c r="AI18" s="10"/>
      <c r="AJ18" s="10"/>
      <c r="AK18" s="10"/>
      <c r="AL18" s="10"/>
      <c r="AM18" s="10"/>
      <c r="AN18" s="10"/>
      <c r="AO18" s="10"/>
      <c r="AP18" s="10"/>
      <c r="AQ18" s="10"/>
    </row>
    <row r="19" spans="1:43" ht="107.1">
      <c r="A19" s="10" t="s">
        <v>238</v>
      </c>
      <c r="B19" s="10" t="s">
        <v>239</v>
      </c>
      <c r="C19" s="10" t="s">
        <v>240</v>
      </c>
      <c r="D19" s="10">
        <v>3</v>
      </c>
      <c r="E19" s="10" t="s">
        <v>241</v>
      </c>
      <c r="F19" s="10" t="s">
        <v>242</v>
      </c>
      <c r="G19" s="10" t="s">
        <v>243</v>
      </c>
      <c r="H19" s="10" t="s">
        <v>244</v>
      </c>
      <c r="I19" s="10" t="s">
        <v>245</v>
      </c>
      <c r="J19" s="10" t="s">
        <v>246</v>
      </c>
      <c r="K19" s="10" t="s">
        <v>247</v>
      </c>
      <c r="L19" s="10" t="s">
        <v>160</v>
      </c>
      <c r="M19" s="10" t="s">
        <v>104</v>
      </c>
      <c r="N19" s="10" t="s">
        <v>46</v>
      </c>
      <c r="O19" s="10" t="s">
        <v>46</v>
      </c>
      <c r="P19" s="10" t="s">
        <v>46</v>
      </c>
      <c r="Q19" s="10" t="s">
        <v>46</v>
      </c>
      <c r="R19" s="10" t="s">
        <v>248</v>
      </c>
      <c r="S19" s="10" t="s">
        <v>46</v>
      </c>
      <c r="T19" s="10" t="s">
        <v>24</v>
      </c>
      <c r="U19" s="10" t="s">
        <v>249</v>
      </c>
      <c r="V19" s="11"/>
      <c r="W19" s="11"/>
      <c r="X19" s="11"/>
      <c r="Y19" s="11"/>
      <c r="Z19" s="11"/>
      <c r="AA19" s="11"/>
      <c r="AB19" s="11"/>
      <c r="AC19" s="11"/>
      <c r="AD19" s="11"/>
      <c r="AE19" s="11"/>
      <c r="AF19" s="11"/>
      <c r="AG19" s="11"/>
      <c r="AH19" s="11"/>
      <c r="AI19" s="11"/>
      <c r="AJ19" s="11"/>
      <c r="AK19" s="11"/>
      <c r="AL19" s="11"/>
      <c r="AM19" s="11"/>
      <c r="AN19" s="11"/>
      <c r="AO19" s="11"/>
      <c r="AP19" s="11"/>
      <c r="AQ19" s="11"/>
    </row>
    <row r="20" spans="1:43" ht="133.5" customHeight="1">
      <c r="A20" s="10" t="s">
        <v>250</v>
      </c>
      <c r="B20" s="10" t="s">
        <v>251</v>
      </c>
      <c r="C20" s="10" t="s">
        <v>252</v>
      </c>
      <c r="D20" s="10">
        <v>2</v>
      </c>
      <c r="E20" s="10" t="s">
        <v>31</v>
      </c>
      <c r="F20" s="10" t="s">
        <v>128</v>
      </c>
      <c r="G20" s="10" t="s">
        <v>24</v>
      </c>
      <c r="H20" s="10" t="s">
        <v>253</v>
      </c>
      <c r="I20" s="17">
        <v>38443</v>
      </c>
      <c r="J20" s="10" t="s">
        <v>254</v>
      </c>
      <c r="K20" s="10" t="s">
        <v>255</v>
      </c>
      <c r="L20" s="10" t="s">
        <v>256</v>
      </c>
      <c r="M20" s="10" t="s">
        <v>257</v>
      </c>
      <c r="N20" s="20" t="s">
        <v>258</v>
      </c>
      <c r="O20" s="10" t="s">
        <v>31</v>
      </c>
      <c r="P20" s="10" t="s">
        <v>259</v>
      </c>
      <c r="Q20" s="10" t="s">
        <v>260</v>
      </c>
      <c r="R20" s="10"/>
      <c r="S20" s="10" t="s">
        <v>261</v>
      </c>
      <c r="T20" s="10" t="s">
        <v>24</v>
      </c>
      <c r="U20" s="10" t="s">
        <v>31</v>
      </c>
      <c r="V20" s="11"/>
      <c r="W20" s="11"/>
      <c r="X20" s="11"/>
      <c r="Y20" s="11"/>
      <c r="Z20" s="11"/>
      <c r="AA20" s="11"/>
      <c r="AB20" s="11"/>
      <c r="AC20" s="11"/>
      <c r="AD20" s="11"/>
      <c r="AE20" s="11"/>
      <c r="AF20" s="11"/>
      <c r="AG20" s="11"/>
      <c r="AH20" s="11"/>
      <c r="AI20" s="11"/>
      <c r="AJ20" s="11"/>
      <c r="AK20" s="11"/>
      <c r="AL20" s="11"/>
      <c r="AM20" s="11"/>
      <c r="AN20" s="11"/>
      <c r="AO20" s="11"/>
      <c r="AP20" s="11"/>
      <c r="AQ20" s="11"/>
    </row>
    <row r="21" spans="1:43" ht="133.5" customHeight="1">
      <c r="A21" s="24" t="s">
        <v>262</v>
      </c>
      <c r="B21" s="10" t="s">
        <v>263</v>
      </c>
      <c r="C21" s="10" t="s">
        <v>264</v>
      </c>
      <c r="D21" s="10" t="s">
        <v>265</v>
      </c>
      <c r="E21" s="10" t="s">
        <v>24</v>
      </c>
      <c r="F21" s="10" t="s">
        <v>266</v>
      </c>
      <c r="G21" s="10" t="s">
        <v>62</v>
      </c>
      <c r="H21" s="10" t="s">
        <v>267</v>
      </c>
      <c r="I21" s="17">
        <v>38808</v>
      </c>
      <c r="J21" s="10" t="s">
        <v>268</v>
      </c>
      <c r="K21" s="10" t="s">
        <v>269</v>
      </c>
      <c r="L21" s="10" t="s">
        <v>270</v>
      </c>
      <c r="M21" s="25" t="s">
        <v>271</v>
      </c>
      <c r="N21" s="10" t="s">
        <v>272</v>
      </c>
      <c r="O21" s="10" t="s">
        <v>31</v>
      </c>
      <c r="P21" s="10" t="s">
        <v>273</v>
      </c>
      <c r="Q21" s="10" t="s">
        <v>274</v>
      </c>
      <c r="R21" s="10" t="s">
        <v>275</v>
      </c>
      <c r="S21" s="10" t="s">
        <v>46</v>
      </c>
      <c r="T21" s="10" t="s">
        <v>24</v>
      </c>
      <c r="U21" s="10" t="s">
        <v>31</v>
      </c>
      <c r="V21" s="11"/>
      <c r="W21" s="11"/>
      <c r="X21" s="11"/>
      <c r="Y21" s="11"/>
      <c r="Z21" s="11"/>
      <c r="AA21" s="11"/>
      <c r="AB21" s="11"/>
      <c r="AC21" s="11"/>
      <c r="AD21" s="11"/>
      <c r="AE21" s="11"/>
      <c r="AF21" s="11"/>
      <c r="AG21" s="11"/>
      <c r="AH21" s="11"/>
      <c r="AI21" s="11"/>
      <c r="AJ21" s="11"/>
      <c r="AK21" s="11"/>
      <c r="AL21" s="11"/>
      <c r="AM21" s="11"/>
      <c r="AN21" s="11"/>
      <c r="AO21" s="11"/>
      <c r="AP21" s="11"/>
      <c r="AQ21" s="11"/>
    </row>
    <row r="22" spans="1:43" ht="133.5" customHeight="1">
      <c r="A22" s="10" t="s">
        <v>276</v>
      </c>
      <c r="B22" s="10" t="s">
        <v>277</v>
      </c>
      <c r="C22" s="10" t="s">
        <v>278</v>
      </c>
      <c r="D22" s="10">
        <v>2</v>
      </c>
      <c r="E22" s="10" t="s">
        <v>24</v>
      </c>
      <c r="F22" s="10" t="s">
        <v>279</v>
      </c>
      <c r="G22" s="10" t="s">
        <v>62</v>
      </c>
      <c r="H22" s="10" t="s">
        <v>280</v>
      </c>
      <c r="I22" s="17">
        <v>41640</v>
      </c>
      <c r="J22" s="10" t="s">
        <v>281</v>
      </c>
      <c r="K22" s="10" t="s">
        <v>282</v>
      </c>
      <c r="L22" s="10" t="s">
        <v>24</v>
      </c>
      <c r="M22" s="10" t="s">
        <v>283</v>
      </c>
      <c r="N22" s="10" t="s">
        <v>90</v>
      </c>
      <c r="O22" s="10" t="s">
        <v>46</v>
      </c>
      <c r="P22" s="10">
        <v>17135364</v>
      </c>
      <c r="Q22" s="10" t="s">
        <v>284</v>
      </c>
      <c r="R22" s="10" t="s">
        <v>285</v>
      </c>
      <c r="S22" s="10" t="s">
        <v>286</v>
      </c>
      <c r="T22" s="10" t="s">
        <v>24</v>
      </c>
      <c r="U22" s="10" t="s">
        <v>31</v>
      </c>
      <c r="V22" s="10"/>
      <c r="W22" s="10"/>
      <c r="X22" s="10"/>
      <c r="Y22" s="10"/>
      <c r="Z22" s="10"/>
      <c r="AA22" s="10"/>
      <c r="AB22" s="10"/>
      <c r="AC22" s="10"/>
      <c r="AD22" s="10"/>
      <c r="AE22" s="10"/>
      <c r="AF22" s="10"/>
      <c r="AG22" s="10"/>
      <c r="AH22" s="10"/>
      <c r="AI22" s="10"/>
      <c r="AJ22" s="10"/>
      <c r="AK22" s="10"/>
      <c r="AL22" s="10"/>
      <c r="AM22" s="10"/>
      <c r="AN22" s="10"/>
      <c r="AO22" s="10"/>
      <c r="AP22" s="10"/>
      <c r="AQ22" s="10"/>
    </row>
    <row r="23" spans="1:43" ht="133.5" customHeight="1">
      <c r="A23" s="10" t="s">
        <v>287</v>
      </c>
      <c r="B23" s="10" t="s">
        <v>288</v>
      </c>
      <c r="C23" s="10" t="s">
        <v>289</v>
      </c>
      <c r="D23" s="10">
        <v>2</v>
      </c>
      <c r="E23" s="10" t="s">
        <v>24</v>
      </c>
      <c r="F23" s="10" t="s">
        <v>25</v>
      </c>
      <c r="G23" s="10" t="s">
        <v>290</v>
      </c>
      <c r="H23" s="10" t="s">
        <v>291</v>
      </c>
      <c r="I23" s="17">
        <v>40026</v>
      </c>
      <c r="J23" s="10" t="s">
        <v>182</v>
      </c>
      <c r="K23" s="10" t="s">
        <v>292</v>
      </c>
      <c r="L23" s="10" t="s">
        <v>24</v>
      </c>
      <c r="M23" s="10" t="s">
        <v>293</v>
      </c>
      <c r="N23" s="10" t="s">
        <v>294</v>
      </c>
      <c r="O23" s="10" t="s">
        <v>295</v>
      </c>
      <c r="P23" s="10" t="s">
        <v>296</v>
      </c>
      <c r="Q23" s="10" t="s">
        <v>297</v>
      </c>
      <c r="R23" s="10" t="s">
        <v>298</v>
      </c>
      <c r="S23" s="10" t="s">
        <v>299</v>
      </c>
      <c r="T23" s="10" t="s">
        <v>24</v>
      </c>
      <c r="U23" s="10" t="s">
        <v>31</v>
      </c>
      <c r="V23" s="10"/>
      <c r="W23" s="10"/>
      <c r="X23" s="10"/>
      <c r="Y23" s="10"/>
      <c r="Z23" s="10"/>
      <c r="AA23" s="10"/>
      <c r="AB23" s="10"/>
      <c r="AC23" s="10"/>
      <c r="AD23" s="10"/>
      <c r="AE23" s="10"/>
      <c r="AF23" s="10"/>
      <c r="AG23" s="10"/>
      <c r="AH23" s="10"/>
      <c r="AI23" s="10"/>
      <c r="AJ23" s="10"/>
      <c r="AK23" s="10"/>
      <c r="AL23" s="10"/>
      <c r="AM23" s="10"/>
      <c r="AN23" s="10"/>
      <c r="AO23" s="10"/>
      <c r="AP23" s="10"/>
      <c r="AQ23" s="10"/>
    </row>
    <row r="24" spans="1:43" ht="133.5" customHeight="1">
      <c r="A24" s="10" t="s">
        <v>300</v>
      </c>
      <c r="B24" s="10" t="s">
        <v>301</v>
      </c>
      <c r="C24" s="10" t="s">
        <v>302</v>
      </c>
      <c r="D24" s="10">
        <v>2</v>
      </c>
      <c r="E24" s="10" t="s">
        <v>24</v>
      </c>
      <c r="F24" s="10" t="s">
        <v>303</v>
      </c>
      <c r="G24" s="10" t="s">
        <v>24</v>
      </c>
      <c r="H24" s="10" t="s">
        <v>304</v>
      </c>
      <c r="I24" s="17">
        <v>39295</v>
      </c>
      <c r="J24" s="10" t="s">
        <v>305</v>
      </c>
      <c r="K24" s="10" t="s">
        <v>306</v>
      </c>
      <c r="L24" s="10" t="s">
        <v>307</v>
      </c>
      <c r="M24" s="24" t="s">
        <v>308</v>
      </c>
      <c r="N24" s="10" t="s">
        <v>309</v>
      </c>
      <c r="O24" s="26" t="s">
        <v>31</v>
      </c>
      <c r="P24" s="26" t="s">
        <v>310</v>
      </c>
      <c r="Q24" s="10" t="s">
        <v>311</v>
      </c>
      <c r="R24" s="10" t="s">
        <v>312</v>
      </c>
      <c r="S24" s="10" t="s">
        <v>46</v>
      </c>
      <c r="T24" s="10" t="s">
        <v>24</v>
      </c>
      <c r="U24" s="10" t="s">
        <v>31</v>
      </c>
      <c r="V24" s="10"/>
      <c r="W24" s="10"/>
      <c r="X24" s="10"/>
      <c r="Y24" s="10"/>
      <c r="Z24" s="10"/>
      <c r="AA24" s="10"/>
      <c r="AB24" s="10"/>
      <c r="AC24" s="10"/>
      <c r="AD24" s="10"/>
      <c r="AE24" s="10"/>
      <c r="AF24" s="10"/>
      <c r="AG24" s="10"/>
      <c r="AH24" s="10"/>
      <c r="AI24" s="10"/>
      <c r="AJ24" s="10"/>
      <c r="AK24" s="10"/>
      <c r="AL24" s="10"/>
      <c r="AM24" s="10"/>
      <c r="AN24" s="10"/>
      <c r="AO24" s="10"/>
      <c r="AP24" s="10"/>
      <c r="AQ24" s="10"/>
    </row>
    <row r="25" spans="1:43" ht="133.5" customHeight="1">
      <c r="A25" s="10" t="s">
        <v>313</v>
      </c>
      <c r="B25" s="10" t="s">
        <v>314</v>
      </c>
      <c r="C25" s="10" t="s">
        <v>315</v>
      </c>
      <c r="D25" s="23">
        <v>43832</v>
      </c>
      <c r="E25" s="10" t="s">
        <v>24</v>
      </c>
      <c r="F25" s="10" t="s">
        <v>227</v>
      </c>
      <c r="G25" s="10" t="s">
        <v>316</v>
      </c>
      <c r="H25" s="10" t="s">
        <v>317</v>
      </c>
      <c r="I25" s="27">
        <v>43123</v>
      </c>
      <c r="J25" s="10" t="s">
        <v>318</v>
      </c>
      <c r="K25" s="10" t="s">
        <v>319</v>
      </c>
      <c r="L25" s="10" t="s">
        <v>320</v>
      </c>
      <c r="M25" s="10" t="s">
        <v>321</v>
      </c>
      <c r="N25" s="10" t="s">
        <v>24</v>
      </c>
      <c r="O25" s="10" t="s">
        <v>46</v>
      </c>
      <c r="P25" s="10" t="s">
        <v>322</v>
      </c>
      <c r="Q25" s="10" t="s">
        <v>323</v>
      </c>
      <c r="R25" s="10" t="s">
        <v>324</v>
      </c>
      <c r="S25" s="10" t="s">
        <v>325</v>
      </c>
      <c r="T25" s="10" t="s">
        <v>24</v>
      </c>
      <c r="U25" s="10" t="s">
        <v>31</v>
      </c>
      <c r="V25" s="11"/>
      <c r="W25" s="11"/>
      <c r="X25" s="11"/>
      <c r="Y25" s="11"/>
      <c r="Z25" s="11"/>
      <c r="AA25" s="11"/>
      <c r="AB25" s="11"/>
      <c r="AC25" s="11"/>
      <c r="AD25" s="11"/>
      <c r="AE25" s="11"/>
      <c r="AF25" s="11"/>
      <c r="AG25" s="11"/>
      <c r="AH25" s="11"/>
      <c r="AI25" s="11"/>
      <c r="AJ25" s="11"/>
      <c r="AK25" s="11"/>
      <c r="AL25" s="11"/>
      <c r="AM25" s="11"/>
      <c r="AN25" s="11"/>
      <c r="AO25" s="11"/>
      <c r="AP25" s="11"/>
      <c r="AQ25" s="11"/>
    </row>
    <row r="26" spans="1:43" ht="133.5" customHeight="1">
      <c r="A26" s="10" t="s">
        <v>326</v>
      </c>
      <c r="B26" s="10" t="s">
        <v>327</v>
      </c>
      <c r="C26" s="10" t="s">
        <v>328</v>
      </c>
      <c r="D26" s="10">
        <v>2</v>
      </c>
      <c r="E26" s="10" t="s">
        <v>24</v>
      </c>
      <c r="F26" s="10" t="s">
        <v>329</v>
      </c>
      <c r="G26" s="10" t="s">
        <v>24</v>
      </c>
      <c r="H26" s="10" t="s">
        <v>330</v>
      </c>
      <c r="I26" s="28">
        <v>39083</v>
      </c>
      <c r="J26" s="10" t="s">
        <v>331</v>
      </c>
      <c r="K26" s="10" t="s">
        <v>332</v>
      </c>
      <c r="L26" s="10" t="s">
        <v>333</v>
      </c>
      <c r="M26" s="10" t="s">
        <v>334</v>
      </c>
      <c r="N26" s="10" t="s">
        <v>335</v>
      </c>
      <c r="O26" s="10" t="s">
        <v>46</v>
      </c>
      <c r="P26" s="10" t="s">
        <v>336</v>
      </c>
      <c r="Q26" s="10" t="s">
        <v>337</v>
      </c>
      <c r="R26" s="10" t="s">
        <v>338</v>
      </c>
      <c r="S26" s="10" t="s">
        <v>339</v>
      </c>
      <c r="T26" s="10" t="s">
        <v>24</v>
      </c>
      <c r="U26" s="10" t="s">
        <v>31</v>
      </c>
      <c r="V26" s="11"/>
      <c r="W26" s="11"/>
      <c r="X26" s="11"/>
      <c r="Y26" s="11"/>
      <c r="Z26" s="11"/>
      <c r="AA26" s="11"/>
      <c r="AB26" s="11"/>
      <c r="AC26" s="11"/>
      <c r="AD26" s="11"/>
      <c r="AE26" s="11"/>
      <c r="AF26" s="11"/>
      <c r="AG26" s="11"/>
      <c r="AH26" s="11"/>
      <c r="AI26" s="11"/>
      <c r="AJ26" s="11"/>
      <c r="AK26" s="11"/>
      <c r="AL26" s="11"/>
      <c r="AM26" s="11"/>
      <c r="AN26" s="11"/>
      <c r="AO26" s="11"/>
      <c r="AP26" s="11"/>
      <c r="AQ26" s="11"/>
    </row>
    <row r="27" spans="1:43" ht="133.5" customHeight="1">
      <c r="A27" s="10" t="s">
        <v>340</v>
      </c>
      <c r="B27" s="10" t="s">
        <v>341</v>
      </c>
      <c r="C27" s="10" t="s">
        <v>342</v>
      </c>
      <c r="D27" s="10">
        <v>3</v>
      </c>
      <c r="E27" s="10" t="s">
        <v>343</v>
      </c>
      <c r="F27" s="10" t="s">
        <v>344</v>
      </c>
      <c r="G27" s="10" t="s">
        <v>345</v>
      </c>
      <c r="H27" s="10" t="s">
        <v>346</v>
      </c>
      <c r="I27" s="29">
        <v>39873</v>
      </c>
      <c r="J27" s="10" t="s">
        <v>347</v>
      </c>
      <c r="K27" s="10" t="s">
        <v>348</v>
      </c>
      <c r="L27" s="10" t="s">
        <v>24</v>
      </c>
      <c r="M27" s="10" t="s">
        <v>349</v>
      </c>
      <c r="N27" s="10" t="s">
        <v>350</v>
      </c>
      <c r="O27" s="10" t="s">
        <v>31</v>
      </c>
      <c r="P27" s="10">
        <v>17699867</v>
      </c>
      <c r="Q27" s="10" t="s">
        <v>351</v>
      </c>
      <c r="R27" s="10" t="s">
        <v>352</v>
      </c>
      <c r="S27" s="10" t="s">
        <v>353</v>
      </c>
      <c r="T27" s="10" t="s">
        <v>24</v>
      </c>
      <c r="U27" s="10" t="s">
        <v>24</v>
      </c>
      <c r="V27" s="11"/>
      <c r="W27" s="11"/>
      <c r="X27" s="11"/>
      <c r="Y27" s="11"/>
      <c r="Z27" s="11"/>
      <c r="AA27" s="11"/>
      <c r="AB27" s="11"/>
      <c r="AC27" s="11"/>
      <c r="AD27" s="11"/>
      <c r="AE27" s="11"/>
      <c r="AF27" s="11"/>
      <c r="AG27" s="11"/>
      <c r="AH27" s="11"/>
      <c r="AI27" s="11"/>
      <c r="AJ27" s="11"/>
      <c r="AK27" s="11"/>
      <c r="AL27" s="11"/>
      <c r="AM27" s="11"/>
      <c r="AN27" s="11"/>
      <c r="AO27" s="11"/>
      <c r="AP27" s="11"/>
      <c r="AQ27" s="11"/>
    </row>
    <row r="28" spans="1:43" ht="133.5" customHeight="1">
      <c r="A28" s="10" t="s">
        <v>354</v>
      </c>
      <c r="B28" s="10" t="s">
        <v>355</v>
      </c>
      <c r="C28" s="10" t="s">
        <v>356</v>
      </c>
      <c r="D28" s="10">
        <v>2</v>
      </c>
      <c r="E28" s="10" t="s">
        <v>24</v>
      </c>
      <c r="F28" s="10" t="s">
        <v>25</v>
      </c>
      <c r="G28" s="10" t="s">
        <v>24</v>
      </c>
      <c r="H28" s="10" t="s">
        <v>357</v>
      </c>
      <c r="I28" s="29">
        <v>37987</v>
      </c>
      <c r="J28" s="10" t="s">
        <v>358</v>
      </c>
      <c r="K28" s="10" t="s">
        <v>359</v>
      </c>
      <c r="L28" s="10" t="s">
        <v>24</v>
      </c>
      <c r="M28" s="10" t="s">
        <v>360</v>
      </c>
      <c r="N28" s="10" t="s">
        <v>361</v>
      </c>
      <c r="O28" s="10" t="s">
        <v>46</v>
      </c>
      <c r="P28" s="10" t="s">
        <v>362</v>
      </c>
      <c r="Q28" s="10" t="s">
        <v>363</v>
      </c>
      <c r="R28" s="10" t="s">
        <v>364</v>
      </c>
      <c r="S28" s="10" t="s">
        <v>365</v>
      </c>
      <c r="T28" s="10" t="s">
        <v>24</v>
      </c>
      <c r="U28" s="10" t="s">
        <v>31</v>
      </c>
      <c r="V28" s="11"/>
      <c r="W28" s="11"/>
      <c r="X28" s="11"/>
      <c r="Y28" s="11"/>
      <c r="Z28" s="11"/>
      <c r="AA28" s="11"/>
      <c r="AB28" s="11"/>
      <c r="AC28" s="11"/>
      <c r="AD28" s="11"/>
      <c r="AE28" s="11"/>
      <c r="AF28" s="11"/>
      <c r="AG28" s="11"/>
      <c r="AH28" s="11"/>
      <c r="AI28" s="11"/>
      <c r="AJ28" s="11"/>
      <c r="AK28" s="11"/>
      <c r="AL28" s="11"/>
      <c r="AM28" s="11"/>
      <c r="AN28" s="11"/>
      <c r="AO28" s="11"/>
      <c r="AP28" s="11"/>
      <c r="AQ28" s="11"/>
    </row>
    <row r="29" spans="1:43" ht="133.5" customHeight="1">
      <c r="A29" s="30" t="s">
        <v>366</v>
      </c>
      <c r="B29" s="10" t="s">
        <v>367</v>
      </c>
      <c r="C29" s="10" t="s">
        <v>368</v>
      </c>
      <c r="D29" s="10">
        <v>2</v>
      </c>
      <c r="E29" s="10" t="s">
        <v>24</v>
      </c>
      <c r="F29" s="10" t="s">
        <v>25</v>
      </c>
      <c r="G29" s="10" t="s">
        <v>24</v>
      </c>
      <c r="H29" s="10" t="s">
        <v>369</v>
      </c>
      <c r="I29" s="29">
        <v>39600</v>
      </c>
      <c r="J29" s="10" t="s">
        <v>182</v>
      </c>
      <c r="K29" s="10" t="s">
        <v>370</v>
      </c>
      <c r="L29" s="10" t="s">
        <v>24</v>
      </c>
      <c r="M29" s="10" t="s">
        <v>371</v>
      </c>
      <c r="N29" s="10" t="s">
        <v>30</v>
      </c>
      <c r="O29" s="10" t="s">
        <v>31</v>
      </c>
      <c r="P29" s="10">
        <v>17304354</v>
      </c>
      <c r="Q29" s="10" t="s">
        <v>372</v>
      </c>
      <c r="R29" s="10" t="s">
        <v>373</v>
      </c>
      <c r="S29" s="10" t="s">
        <v>353</v>
      </c>
      <c r="T29" s="10" t="s">
        <v>24</v>
      </c>
      <c r="U29" s="10" t="s">
        <v>31</v>
      </c>
      <c r="V29" s="11"/>
      <c r="W29" s="11"/>
      <c r="X29" s="11"/>
      <c r="Y29" s="11"/>
      <c r="Z29" s="11"/>
      <c r="AA29" s="11"/>
      <c r="AB29" s="11"/>
      <c r="AC29" s="11"/>
      <c r="AD29" s="11"/>
      <c r="AE29" s="11"/>
      <c r="AF29" s="11"/>
      <c r="AG29" s="11"/>
      <c r="AH29" s="11"/>
      <c r="AI29" s="11"/>
      <c r="AJ29" s="11"/>
      <c r="AK29" s="11"/>
      <c r="AL29" s="11"/>
      <c r="AM29" s="11"/>
      <c r="AN29" s="11"/>
      <c r="AO29" s="11"/>
      <c r="AP29" s="11"/>
      <c r="AQ29" s="11"/>
    </row>
    <row r="30" spans="1:43" ht="133.5" customHeight="1">
      <c r="A30" s="10" t="s">
        <v>374</v>
      </c>
      <c r="B30" s="10" t="s">
        <v>375</v>
      </c>
      <c r="C30" s="10" t="s">
        <v>376</v>
      </c>
      <c r="D30" s="10">
        <v>3</v>
      </c>
      <c r="E30" s="10" t="s">
        <v>24</v>
      </c>
      <c r="F30" s="10" t="s">
        <v>377</v>
      </c>
      <c r="G30" s="10" t="s">
        <v>378</v>
      </c>
      <c r="H30" s="10" t="s">
        <v>379</v>
      </c>
      <c r="I30" s="17">
        <v>38261</v>
      </c>
      <c r="J30" s="10" t="s">
        <v>380</v>
      </c>
      <c r="K30" s="10" t="s">
        <v>381</v>
      </c>
      <c r="L30" s="10" t="s">
        <v>382</v>
      </c>
      <c r="M30" s="10" t="s">
        <v>383</v>
      </c>
      <c r="N30" s="10" t="s">
        <v>384</v>
      </c>
      <c r="O30" s="10" t="s">
        <v>31</v>
      </c>
      <c r="P30" s="10" t="s">
        <v>385</v>
      </c>
      <c r="Q30" s="10" t="s">
        <v>386</v>
      </c>
      <c r="R30" s="11"/>
      <c r="S30" s="10" t="s">
        <v>387</v>
      </c>
      <c r="T30" s="10" t="s">
        <v>24</v>
      </c>
      <c r="U30" s="10" t="s">
        <v>31</v>
      </c>
      <c r="V30" s="11"/>
      <c r="W30" s="11"/>
      <c r="X30" s="11"/>
      <c r="Y30" s="11"/>
      <c r="Z30" s="11"/>
      <c r="AA30" s="11"/>
      <c r="AB30" s="11"/>
      <c r="AC30" s="11"/>
      <c r="AD30" s="11"/>
      <c r="AE30" s="11"/>
      <c r="AF30" s="11"/>
      <c r="AG30" s="11"/>
      <c r="AH30" s="11"/>
      <c r="AI30" s="11"/>
      <c r="AJ30" s="11"/>
      <c r="AK30" s="11"/>
      <c r="AL30" s="11"/>
      <c r="AM30" s="11"/>
      <c r="AN30" s="11"/>
      <c r="AO30" s="11"/>
      <c r="AP30" s="11"/>
      <c r="AQ30" s="11"/>
    </row>
    <row r="31" spans="1:43" ht="133.5" customHeight="1">
      <c r="A31" s="10" t="s">
        <v>388</v>
      </c>
      <c r="B31" s="10" t="s">
        <v>389</v>
      </c>
      <c r="C31" s="10" t="s">
        <v>390</v>
      </c>
      <c r="D31" s="10">
        <v>2</v>
      </c>
      <c r="E31" s="10" t="s">
        <v>24</v>
      </c>
      <c r="F31" s="10" t="s">
        <v>329</v>
      </c>
      <c r="G31" s="10" t="s">
        <v>24</v>
      </c>
      <c r="H31" s="10" t="s">
        <v>391</v>
      </c>
      <c r="I31" s="17">
        <v>38749</v>
      </c>
      <c r="J31" s="10" t="s">
        <v>392</v>
      </c>
      <c r="K31" s="10" t="s">
        <v>393</v>
      </c>
      <c r="L31" s="10" t="s">
        <v>394</v>
      </c>
      <c r="M31" s="10" t="s">
        <v>395</v>
      </c>
      <c r="N31" s="10" t="s">
        <v>396</v>
      </c>
      <c r="O31" s="10" t="s">
        <v>31</v>
      </c>
      <c r="P31" s="10" t="s">
        <v>397</v>
      </c>
      <c r="Q31" s="10" t="s">
        <v>398</v>
      </c>
      <c r="R31" s="21" t="s">
        <v>399</v>
      </c>
      <c r="S31" s="10" t="s">
        <v>400</v>
      </c>
      <c r="T31" s="10" t="s">
        <v>24</v>
      </c>
      <c r="U31" s="10" t="s">
        <v>31</v>
      </c>
      <c r="V31" s="11"/>
      <c r="W31" s="11"/>
      <c r="X31" s="11"/>
      <c r="Y31" s="11"/>
      <c r="Z31" s="11"/>
      <c r="AA31" s="11"/>
      <c r="AB31" s="11"/>
      <c r="AC31" s="11"/>
      <c r="AD31" s="11"/>
      <c r="AE31" s="11"/>
      <c r="AF31" s="11"/>
      <c r="AG31" s="11"/>
      <c r="AH31" s="11"/>
      <c r="AI31" s="11"/>
      <c r="AJ31" s="11"/>
      <c r="AK31" s="11"/>
      <c r="AL31" s="11"/>
      <c r="AM31" s="11"/>
      <c r="AN31" s="11"/>
      <c r="AO31" s="11"/>
      <c r="AP31" s="11"/>
      <c r="AQ31" s="11"/>
    </row>
    <row r="32" spans="1:43" ht="133.5" customHeight="1">
      <c r="A32" s="10" t="s">
        <v>401</v>
      </c>
      <c r="B32" s="10" t="s">
        <v>402</v>
      </c>
      <c r="C32" s="10" t="s">
        <v>403</v>
      </c>
      <c r="D32" s="10">
        <v>2</v>
      </c>
      <c r="E32" s="10" t="s">
        <v>24</v>
      </c>
      <c r="F32" s="10" t="s">
        <v>404</v>
      </c>
      <c r="G32" s="10" t="s">
        <v>24</v>
      </c>
      <c r="H32" s="10" t="s">
        <v>405</v>
      </c>
      <c r="I32" s="17">
        <v>37316</v>
      </c>
      <c r="J32" s="10" t="s">
        <v>406</v>
      </c>
      <c r="K32" s="10" t="s">
        <v>407</v>
      </c>
      <c r="L32" s="10" t="s">
        <v>408</v>
      </c>
      <c r="M32" s="10" t="s">
        <v>409</v>
      </c>
      <c r="N32" s="10" t="s">
        <v>410</v>
      </c>
      <c r="O32" s="10" t="s">
        <v>31</v>
      </c>
      <c r="P32" s="10" t="s">
        <v>411</v>
      </c>
      <c r="Q32" s="10" t="s">
        <v>412</v>
      </c>
      <c r="R32" s="10" t="s">
        <v>413</v>
      </c>
      <c r="S32" s="10" t="s">
        <v>414</v>
      </c>
      <c r="T32" s="10" t="s">
        <v>24</v>
      </c>
      <c r="U32" s="10" t="s">
        <v>31</v>
      </c>
      <c r="V32" s="11"/>
      <c r="W32" s="11"/>
      <c r="X32" s="11"/>
      <c r="Y32" s="11"/>
      <c r="Z32" s="11"/>
      <c r="AA32" s="11"/>
      <c r="AB32" s="11"/>
      <c r="AC32" s="11"/>
      <c r="AD32" s="11"/>
      <c r="AE32" s="11"/>
      <c r="AF32" s="11"/>
      <c r="AG32" s="11"/>
      <c r="AH32" s="11"/>
      <c r="AI32" s="11"/>
      <c r="AJ32" s="11"/>
      <c r="AK32" s="11"/>
      <c r="AL32" s="11"/>
      <c r="AM32" s="11"/>
      <c r="AN32" s="11"/>
      <c r="AO32" s="11"/>
      <c r="AP32" s="11"/>
      <c r="AQ32" s="11"/>
    </row>
    <row r="33" spans="1:43" ht="133.5" customHeight="1">
      <c r="A33" s="10" t="s">
        <v>415</v>
      </c>
      <c r="B33" s="10" t="s">
        <v>416</v>
      </c>
      <c r="C33" s="10" t="s">
        <v>417</v>
      </c>
      <c r="D33" s="10">
        <v>2</v>
      </c>
      <c r="E33" s="10" t="s">
        <v>24</v>
      </c>
      <c r="F33" s="10" t="s">
        <v>25</v>
      </c>
      <c r="G33" s="10" t="s">
        <v>24</v>
      </c>
      <c r="H33" s="10" t="s">
        <v>418</v>
      </c>
      <c r="I33" s="31">
        <v>38047</v>
      </c>
      <c r="J33" s="10" t="s">
        <v>182</v>
      </c>
      <c r="K33" s="10" t="s">
        <v>419</v>
      </c>
      <c r="L33" s="10" t="s">
        <v>24</v>
      </c>
      <c r="M33" s="10" t="s">
        <v>420</v>
      </c>
      <c r="N33" s="10" t="s">
        <v>90</v>
      </c>
      <c r="O33" s="10" t="s">
        <v>46</v>
      </c>
      <c r="P33" s="10">
        <v>15786421</v>
      </c>
      <c r="Q33" s="10" t="s">
        <v>421</v>
      </c>
      <c r="R33" s="10" t="s">
        <v>422</v>
      </c>
      <c r="S33" s="11" t="s">
        <v>423</v>
      </c>
      <c r="T33" s="10" t="s">
        <v>24</v>
      </c>
      <c r="U33" s="10" t="s">
        <v>31</v>
      </c>
      <c r="V33" s="11"/>
      <c r="W33" s="11"/>
      <c r="X33" s="11"/>
      <c r="Y33" s="11"/>
      <c r="Z33" s="11"/>
      <c r="AA33" s="11"/>
      <c r="AB33" s="11"/>
      <c r="AC33" s="11"/>
      <c r="AD33" s="11"/>
      <c r="AE33" s="11"/>
      <c r="AF33" s="11"/>
      <c r="AG33" s="11"/>
      <c r="AH33" s="11"/>
      <c r="AI33" s="11"/>
      <c r="AJ33" s="11"/>
      <c r="AK33" s="11"/>
      <c r="AL33" s="11"/>
      <c r="AM33" s="11"/>
      <c r="AN33" s="11"/>
      <c r="AO33" s="11"/>
      <c r="AP33" s="11"/>
      <c r="AQ33" s="11"/>
    </row>
    <row r="34" spans="1:43" ht="133.5" customHeight="1">
      <c r="A34" s="10" t="s">
        <v>424</v>
      </c>
      <c r="B34" s="10" t="s">
        <v>425</v>
      </c>
      <c r="C34" s="10" t="s">
        <v>426</v>
      </c>
      <c r="D34" s="23">
        <v>43832</v>
      </c>
      <c r="E34" s="10" t="s">
        <v>24</v>
      </c>
      <c r="F34" s="10" t="s">
        <v>25</v>
      </c>
      <c r="G34" s="10" t="s">
        <v>427</v>
      </c>
      <c r="H34" s="10" t="s">
        <v>428</v>
      </c>
      <c r="I34" s="31">
        <v>39722</v>
      </c>
      <c r="J34" s="10" t="s">
        <v>429</v>
      </c>
      <c r="K34" s="10" t="s">
        <v>430</v>
      </c>
      <c r="L34" s="32" t="s">
        <v>431</v>
      </c>
      <c r="M34" s="10" t="s">
        <v>432</v>
      </c>
      <c r="N34" s="10" t="s">
        <v>433</v>
      </c>
      <c r="O34" s="33" t="s">
        <v>46</v>
      </c>
      <c r="P34" s="33">
        <v>17218487</v>
      </c>
      <c r="Q34" s="10" t="s">
        <v>434</v>
      </c>
      <c r="R34" s="10" t="s">
        <v>435</v>
      </c>
      <c r="S34" s="10" t="s">
        <v>436</v>
      </c>
      <c r="T34" s="10" t="s">
        <v>24</v>
      </c>
      <c r="U34" s="10" t="s">
        <v>437</v>
      </c>
      <c r="V34" s="11"/>
      <c r="W34" s="11"/>
      <c r="X34" s="11"/>
      <c r="Y34" s="11"/>
      <c r="Z34" s="11"/>
      <c r="AA34" s="11"/>
      <c r="AB34" s="11"/>
      <c r="AC34" s="11"/>
      <c r="AD34" s="11"/>
      <c r="AE34" s="11"/>
      <c r="AF34" s="11"/>
      <c r="AG34" s="11"/>
      <c r="AH34" s="11"/>
      <c r="AI34" s="11"/>
      <c r="AJ34" s="11"/>
      <c r="AK34" s="11"/>
      <c r="AL34" s="11"/>
      <c r="AM34" s="11"/>
      <c r="AN34" s="11"/>
      <c r="AO34" s="11"/>
      <c r="AP34" s="11"/>
      <c r="AQ34" s="11"/>
    </row>
    <row r="35" spans="1:43" ht="133.5" customHeight="1">
      <c r="A35" s="10" t="s">
        <v>438</v>
      </c>
      <c r="B35" s="10" t="s">
        <v>439</v>
      </c>
      <c r="C35" s="10" t="s">
        <v>440</v>
      </c>
      <c r="D35" s="10">
        <v>2</v>
      </c>
      <c r="E35" s="10" t="s">
        <v>24</v>
      </c>
      <c r="F35" s="10" t="s">
        <v>25</v>
      </c>
      <c r="G35" s="10" t="s">
        <v>24</v>
      </c>
      <c r="H35" s="10" t="s">
        <v>441</v>
      </c>
      <c r="I35" s="31">
        <v>37653</v>
      </c>
      <c r="J35" s="10" t="s">
        <v>442</v>
      </c>
      <c r="K35" s="10" t="s">
        <v>443</v>
      </c>
      <c r="L35" s="10" t="s">
        <v>24</v>
      </c>
      <c r="M35" s="10" t="s">
        <v>444</v>
      </c>
      <c r="N35" s="10" t="s">
        <v>445</v>
      </c>
      <c r="O35" s="10" t="s">
        <v>24</v>
      </c>
      <c r="P35" s="10" t="s">
        <v>446</v>
      </c>
      <c r="Q35" s="10" t="s">
        <v>447</v>
      </c>
      <c r="R35" s="10" t="s">
        <v>448</v>
      </c>
      <c r="S35" s="10" t="s">
        <v>449</v>
      </c>
      <c r="T35" s="10" t="s">
        <v>24</v>
      </c>
      <c r="U35" s="10" t="s">
        <v>31</v>
      </c>
      <c r="V35" s="11"/>
      <c r="W35" s="11"/>
      <c r="X35" s="11"/>
      <c r="Y35" s="11"/>
      <c r="Z35" s="11"/>
      <c r="AA35" s="11"/>
      <c r="AB35" s="11"/>
      <c r="AC35" s="11"/>
      <c r="AD35" s="11"/>
      <c r="AE35" s="11"/>
      <c r="AF35" s="11"/>
      <c r="AG35" s="11"/>
      <c r="AH35" s="11"/>
      <c r="AI35" s="11"/>
      <c r="AJ35" s="11"/>
      <c r="AK35" s="11"/>
      <c r="AL35" s="11"/>
      <c r="AM35" s="11"/>
      <c r="AN35" s="11"/>
      <c r="AO35" s="11"/>
      <c r="AP35" s="11"/>
      <c r="AQ35" s="11"/>
    </row>
    <row r="36" spans="1:43" ht="133.5" customHeight="1">
      <c r="A36" s="10" t="s">
        <v>450</v>
      </c>
      <c r="B36" s="10" t="s">
        <v>451</v>
      </c>
      <c r="C36" s="10" t="s">
        <v>452</v>
      </c>
      <c r="D36" s="10">
        <v>2</v>
      </c>
      <c r="E36" s="10" t="s">
        <v>24</v>
      </c>
      <c r="F36" s="10" t="s">
        <v>453</v>
      </c>
      <c r="G36" s="10" t="s">
        <v>454</v>
      </c>
      <c r="H36" s="10" t="s">
        <v>455</v>
      </c>
      <c r="I36" s="17">
        <v>38718</v>
      </c>
      <c r="J36" s="10" t="s">
        <v>456</v>
      </c>
      <c r="K36" s="10" t="s">
        <v>457</v>
      </c>
      <c r="L36" s="10" t="s">
        <v>458</v>
      </c>
      <c r="M36" s="10" t="s">
        <v>459</v>
      </c>
      <c r="N36" s="10" t="s">
        <v>460</v>
      </c>
      <c r="O36" s="10" t="s">
        <v>461</v>
      </c>
      <c r="P36" s="10" t="s">
        <v>462</v>
      </c>
      <c r="Q36" s="10" t="s">
        <v>463</v>
      </c>
      <c r="R36" s="10" t="s">
        <v>464</v>
      </c>
      <c r="S36" s="11" t="s">
        <v>465</v>
      </c>
      <c r="T36" s="10" t="s">
        <v>24</v>
      </c>
      <c r="U36" s="10" t="s">
        <v>31</v>
      </c>
      <c r="V36" s="10"/>
      <c r="W36" s="11"/>
      <c r="X36" s="11"/>
      <c r="Y36" s="11"/>
      <c r="Z36" s="11"/>
      <c r="AA36" s="11"/>
      <c r="AB36" s="11"/>
      <c r="AC36" s="11"/>
      <c r="AD36" s="11"/>
      <c r="AE36" s="11"/>
      <c r="AF36" s="11"/>
      <c r="AG36" s="11"/>
      <c r="AH36" s="11"/>
      <c r="AI36" s="11"/>
      <c r="AJ36" s="11"/>
      <c r="AK36" s="11"/>
      <c r="AL36" s="11"/>
      <c r="AM36" s="11"/>
      <c r="AN36" s="11"/>
      <c r="AO36" s="11"/>
      <c r="AP36" s="11"/>
      <c r="AQ36" s="11"/>
    </row>
    <row r="37" spans="1:43" ht="133.5" customHeight="1">
      <c r="A37" s="10" t="s">
        <v>466</v>
      </c>
      <c r="B37" s="10" t="s">
        <v>467</v>
      </c>
      <c r="C37" s="10" t="s">
        <v>468</v>
      </c>
      <c r="D37" s="10">
        <v>3</v>
      </c>
      <c r="E37" s="10" t="s">
        <v>31</v>
      </c>
      <c r="F37" s="10" t="s">
        <v>469</v>
      </c>
      <c r="G37" s="10" t="s">
        <v>470</v>
      </c>
      <c r="H37" s="10" t="s">
        <v>471</v>
      </c>
      <c r="I37" s="19">
        <v>39294</v>
      </c>
      <c r="J37" s="10" t="s">
        <v>472</v>
      </c>
      <c r="K37" s="10" t="s">
        <v>473</v>
      </c>
      <c r="L37" s="10" t="s">
        <v>474</v>
      </c>
      <c r="M37" s="10" t="s">
        <v>475</v>
      </c>
      <c r="N37" s="10" t="s">
        <v>476</v>
      </c>
      <c r="O37" s="10" t="s">
        <v>46</v>
      </c>
      <c r="P37" s="10" t="s">
        <v>46</v>
      </c>
      <c r="Q37" s="10" t="s">
        <v>46</v>
      </c>
      <c r="R37" s="10" t="s">
        <v>477</v>
      </c>
      <c r="S37" s="10" t="s">
        <v>46</v>
      </c>
      <c r="T37" s="10" t="s">
        <v>24</v>
      </c>
      <c r="U37" s="10" t="s">
        <v>461</v>
      </c>
      <c r="V37" s="10" t="s">
        <v>478</v>
      </c>
      <c r="W37" s="11"/>
      <c r="X37" s="11"/>
      <c r="Y37" s="11"/>
      <c r="Z37" s="11"/>
      <c r="AA37" s="11"/>
      <c r="AB37" s="11"/>
      <c r="AC37" s="11"/>
      <c r="AD37" s="11"/>
      <c r="AE37" s="11"/>
      <c r="AF37" s="11"/>
      <c r="AG37" s="11"/>
      <c r="AH37" s="11"/>
      <c r="AI37" s="11"/>
      <c r="AJ37" s="11"/>
      <c r="AK37" s="11"/>
      <c r="AL37" s="11"/>
      <c r="AM37" s="11"/>
      <c r="AN37" s="11"/>
      <c r="AO37" s="11"/>
      <c r="AP37" s="11"/>
      <c r="AQ37" s="11"/>
    </row>
    <row r="38" spans="1:43" ht="133.5" customHeight="1">
      <c r="A38" s="10" t="s">
        <v>479</v>
      </c>
      <c r="B38" s="10" t="s">
        <v>480</v>
      </c>
      <c r="C38" s="10" t="s">
        <v>481</v>
      </c>
      <c r="D38" s="10">
        <v>3</v>
      </c>
      <c r="E38" s="10" t="s">
        <v>31</v>
      </c>
      <c r="F38" s="10" t="s">
        <v>377</v>
      </c>
      <c r="G38" s="10" t="s">
        <v>482</v>
      </c>
      <c r="H38" s="10" t="s">
        <v>483</v>
      </c>
      <c r="I38" s="19">
        <v>39483</v>
      </c>
      <c r="J38" s="10" t="s">
        <v>484</v>
      </c>
      <c r="K38" s="10" t="s">
        <v>485</v>
      </c>
      <c r="L38" s="10" t="s">
        <v>486</v>
      </c>
      <c r="M38" s="10" t="s">
        <v>487</v>
      </c>
      <c r="N38" s="10" t="s">
        <v>474</v>
      </c>
      <c r="O38" s="10" t="s">
        <v>46</v>
      </c>
      <c r="P38" s="10" t="s">
        <v>46</v>
      </c>
      <c r="Q38" s="10" t="s">
        <v>46</v>
      </c>
      <c r="R38" s="10" t="s">
        <v>488</v>
      </c>
      <c r="S38" s="10" t="s">
        <v>46</v>
      </c>
      <c r="T38" s="10" t="s">
        <v>24</v>
      </c>
      <c r="U38" s="10" t="s">
        <v>489</v>
      </c>
      <c r="V38" s="10" t="s">
        <v>478</v>
      </c>
      <c r="W38" s="11"/>
      <c r="X38" s="11"/>
      <c r="Y38" s="11"/>
      <c r="Z38" s="11"/>
      <c r="AA38" s="11"/>
      <c r="AB38" s="11"/>
      <c r="AC38" s="11"/>
      <c r="AD38" s="11"/>
      <c r="AE38" s="11"/>
      <c r="AF38" s="11"/>
      <c r="AG38" s="11"/>
      <c r="AH38" s="11"/>
      <c r="AI38" s="11"/>
      <c r="AJ38" s="11"/>
      <c r="AK38" s="11"/>
      <c r="AL38" s="11"/>
      <c r="AM38" s="11"/>
      <c r="AN38" s="11"/>
      <c r="AO38" s="11"/>
      <c r="AP38" s="11"/>
      <c r="AQ38" s="11"/>
    </row>
    <row r="39" spans="1:43" ht="133.5" customHeight="1">
      <c r="A39" s="11" t="s">
        <v>490</v>
      </c>
      <c r="B39" s="11" t="s">
        <v>491</v>
      </c>
      <c r="C39" s="11" t="s">
        <v>492</v>
      </c>
      <c r="D39" s="11">
        <v>3</v>
      </c>
      <c r="E39" s="10" t="s">
        <v>46</v>
      </c>
      <c r="F39" s="10" t="s">
        <v>493</v>
      </c>
      <c r="G39" s="10" t="s">
        <v>345</v>
      </c>
      <c r="H39" s="11" t="s">
        <v>494</v>
      </c>
      <c r="I39" s="17">
        <v>39965</v>
      </c>
      <c r="J39" s="11" t="s">
        <v>495</v>
      </c>
      <c r="K39" s="11" t="s">
        <v>496</v>
      </c>
      <c r="L39" s="11" t="s">
        <v>31</v>
      </c>
      <c r="M39" s="10" t="s">
        <v>497</v>
      </c>
      <c r="N39" s="10" t="s">
        <v>498</v>
      </c>
      <c r="O39" s="10" t="s">
        <v>31</v>
      </c>
      <c r="P39" s="10">
        <v>15710326</v>
      </c>
      <c r="Q39" s="10" t="s">
        <v>499</v>
      </c>
      <c r="R39" s="10" t="s">
        <v>500</v>
      </c>
      <c r="S39" s="11" t="s">
        <v>46</v>
      </c>
      <c r="T39" s="11" t="s">
        <v>31</v>
      </c>
      <c r="U39" s="10" t="s">
        <v>24</v>
      </c>
      <c r="V39" s="11"/>
      <c r="W39" s="11"/>
      <c r="X39" s="11"/>
      <c r="Y39" s="11"/>
      <c r="Z39" s="11"/>
      <c r="AA39" s="11"/>
      <c r="AB39" s="11"/>
      <c r="AC39" s="11"/>
      <c r="AD39" s="11"/>
      <c r="AE39" s="11"/>
      <c r="AF39" s="11"/>
      <c r="AG39" s="11"/>
      <c r="AH39" s="11"/>
      <c r="AI39" s="11"/>
      <c r="AJ39" s="11"/>
      <c r="AK39" s="11"/>
      <c r="AL39" s="11"/>
      <c r="AM39" s="11"/>
      <c r="AN39" s="11"/>
      <c r="AO39" s="11"/>
      <c r="AP39" s="11"/>
      <c r="AQ39" s="11"/>
    </row>
    <row r="40" spans="1:43" ht="133.5" customHeight="1">
      <c r="A40" s="34" t="s">
        <v>501</v>
      </c>
      <c r="B40" s="11" t="s">
        <v>502</v>
      </c>
      <c r="C40" s="11" t="s">
        <v>503</v>
      </c>
      <c r="D40" s="11">
        <v>2</v>
      </c>
      <c r="E40" s="11" t="s">
        <v>24</v>
      </c>
      <c r="F40" s="10" t="s">
        <v>404</v>
      </c>
      <c r="G40" s="11" t="s">
        <v>24</v>
      </c>
      <c r="H40" s="11" t="s">
        <v>504</v>
      </c>
      <c r="I40" s="17">
        <v>38473</v>
      </c>
      <c r="J40" s="11" t="s">
        <v>505</v>
      </c>
      <c r="K40" s="10" t="s">
        <v>506</v>
      </c>
      <c r="L40" s="10" t="s">
        <v>507</v>
      </c>
      <c r="M40" s="10" t="s">
        <v>508</v>
      </c>
      <c r="N40" s="10" t="s">
        <v>509</v>
      </c>
      <c r="O40" s="10" t="s">
        <v>24</v>
      </c>
      <c r="P40" s="10" t="s">
        <v>510</v>
      </c>
      <c r="Q40" s="10" t="s">
        <v>511</v>
      </c>
      <c r="R40" s="11"/>
      <c r="S40" s="10" t="s">
        <v>46</v>
      </c>
      <c r="T40" s="10" t="s">
        <v>24</v>
      </c>
      <c r="U40" s="10" t="s">
        <v>31</v>
      </c>
      <c r="V40" s="11"/>
      <c r="W40" s="11"/>
      <c r="X40" s="11"/>
      <c r="Y40" s="11"/>
      <c r="Z40" s="11"/>
      <c r="AA40" s="11"/>
      <c r="AB40" s="11"/>
      <c r="AC40" s="11"/>
      <c r="AD40" s="11"/>
      <c r="AE40" s="11"/>
      <c r="AF40" s="11"/>
      <c r="AG40" s="11"/>
      <c r="AH40" s="11"/>
      <c r="AI40" s="11"/>
      <c r="AJ40" s="11"/>
      <c r="AK40" s="11"/>
      <c r="AL40" s="11"/>
      <c r="AM40" s="11"/>
      <c r="AN40" s="11"/>
      <c r="AO40" s="11"/>
      <c r="AP40" s="11"/>
      <c r="AQ40" s="11"/>
    </row>
    <row r="41" spans="1:43" ht="133.5" customHeight="1">
      <c r="A41" s="10" t="s">
        <v>512</v>
      </c>
      <c r="B41" s="11" t="s">
        <v>513</v>
      </c>
      <c r="C41" s="11" t="s">
        <v>514</v>
      </c>
      <c r="D41" s="11">
        <v>3</v>
      </c>
      <c r="E41" s="11" t="s">
        <v>31</v>
      </c>
      <c r="F41" s="10" t="s">
        <v>515</v>
      </c>
      <c r="G41" s="11" t="s">
        <v>516</v>
      </c>
      <c r="H41" s="11" t="s">
        <v>517</v>
      </c>
      <c r="I41" s="17">
        <v>36678</v>
      </c>
      <c r="J41" s="11" t="s">
        <v>518</v>
      </c>
      <c r="K41" s="11" t="s">
        <v>519</v>
      </c>
      <c r="L41" s="11" t="s">
        <v>31</v>
      </c>
      <c r="M41" s="10" t="s">
        <v>520</v>
      </c>
      <c r="N41" s="10" t="s">
        <v>521</v>
      </c>
      <c r="O41" s="10" t="s">
        <v>31</v>
      </c>
      <c r="P41" s="10" t="s">
        <v>522</v>
      </c>
      <c r="Q41" s="10" t="s">
        <v>523</v>
      </c>
      <c r="R41" s="10" t="s">
        <v>524</v>
      </c>
      <c r="S41" s="11" t="s">
        <v>46</v>
      </c>
      <c r="T41" s="10" t="s">
        <v>24</v>
      </c>
      <c r="U41" s="10" t="s">
        <v>31</v>
      </c>
      <c r="V41" s="11"/>
      <c r="W41" s="11"/>
      <c r="X41" s="11"/>
      <c r="Y41" s="11"/>
      <c r="Z41" s="11"/>
      <c r="AA41" s="11"/>
      <c r="AB41" s="11"/>
      <c r="AC41" s="11"/>
      <c r="AD41" s="11"/>
      <c r="AE41" s="11"/>
      <c r="AF41" s="11"/>
      <c r="AG41" s="11"/>
      <c r="AH41" s="11"/>
      <c r="AI41" s="11"/>
      <c r="AJ41" s="11"/>
      <c r="AK41" s="11"/>
      <c r="AL41" s="11"/>
      <c r="AM41" s="11"/>
      <c r="AN41" s="11"/>
      <c r="AO41" s="11"/>
      <c r="AP41" s="11"/>
      <c r="AQ41" s="11"/>
    </row>
    <row r="42" spans="1:43" ht="122.4">
      <c r="A42" s="10" t="s">
        <v>525</v>
      </c>
      <c r="B42" s="10" t="s">
        <v>526</v>
      </c>
      <c r="C42" s="10" t="s">
        <v>527</v>
      </c>
      <c r="D42" s="10">
        <v>3</v>
      </c>
      <c r="E42" s="10" t="s">
        <v>31</v>
      </c>
      <c r="F42" s="10" t="s">
        <v>377</v>
      </c>
      <c r="G42" s="10" t="s">
        <v>528</v>
      </c>
      <c r="H42" s="10" t="s">
        <v>529</v>
      </c>
      <c r="I42" s="17">
        <v>39934</v>
      </c>
      <c r="J42" s="10" t="s">
        <v>530</v>
      </c>
      <c r="K42" s="10" t="s">
        <v>531</v>
      </c>
      <c r="L42" s="10" t="s">
        <v>532</v>
      </c>
      <c r="M42" s="10" t="s">
        <v>533</v>
      </c>
      <c r="N42" s="10" t="s">
        <v>474</v>
      </c>
      <c r="O42" s="10" t="s">
        <v>46</v>
      </c>
      <c r="P42" s="10" t="s">
        <v>46</v>
      </c>
      <c r="Q42" s="10" t="s">
        <v>46</v>
      </c>
      <c r="R42" s="10" t="s">
        <v>534</v>
      </c>
      <c r="S42" s="10" t="s">
        <v>46</v>
      </c>
      <c r="T42" s="10" t="s">
        <v>31</v>
      </c>
      <c r="U42" s="10" t="s">
        <v>535</v>
      </c>
      <c r="V42" s="10" t="s">
        <v>478</v>
      </c>
      <c r="W42" s="11"/>
      <c r="X42" s="11"/>
      <c r="Y42" s="11"/>
      <c r="Z42" s="11"/>
      <c r="AA42" s="11"/>
      <c r="AB42" s="11"/>
      <c r="AC42" s="11"/>
      <c r="AD42" s="11"/>
      <c r="AE42" s="11"/>
      <c r="AF42" s="11"/>
      <c r="AG42" s="11"/>
      <c r="AH42" s="11"/>
      <c r="AI42" s="11"/>
      <c r="AJ42" s="11"/>
      <c r="AK42" s="11"/>
      <c r="AL42" s="11"/>
      <c r="AM42" s="11"/>
      <c r="AN42" s="11"/>
      <c r="AO42" s="11"/>
      <c r="AP42" s="11"/>
      <c r="AQ42" s="11"/>
    </row>
    <row r="43" spans="1:43" ht="133.5" customHeight="1">
      <c r="A43" s="11" t="s">
        <v>536</v>
      </c>
      <c r="B43" s="11" t="s">
        <v>537</v>
      </c>
      <c r="C43" s="10" t="s">
        <v>538</v>
      </c>
      <c r="D43" s="10">
        <v>1</v>
      </c>
      <c r="E43" s="10" t="s">
        <v>24</v>
      </c>
      <c r="F43" s="10" t="s">
        <v>180</v>
      </c>
      <c r="G43" s="10" t="s">
        <v>539</v>
      </c>
      <c r="H43" s="11" t="s">
        <v>540</v>
      </c>
      <c r="I43" s="17">
        <v>39083</v>
      </c>
      <c r="J43" s="10" t="s">
        <v>541</v>
      </c>
      <c r="K43" s="10" t="s">
        <v>542</v>
      </c>
      <c r="L43" s="10" t="s">
        <v>543</v>
      </c>
      <c r="M43" s="10" t="s">
        <v>544</v>
      </c>
      <c r="N43" s="10" t="s">
        <v>545</v>
      </c>
      <c r="O43" s="10" t="s">
        <v>546</v>
      </c>
      <c r="P43" s="10">
        <v>15617027</v>
      </c>
      <c r="Q43" s="10" t="s">
        <v>547</v>
      </c>
      <c r="R43" s="10" t="s">
        <v>548</v>
      </c>
      <c r="S43" s="10" t="s">
        <v>549</v>
      </c>
      <c r="T43" s="10" t="s">
        <v>24</v>
      </c>
      <c r="U43" s="10" t="s">
        <v>550</v>
      </c>
      <c r="V43" s="11"/>
      <c r="W43" s="11"/>
      <c r="X43" s="11"/>
      <c r="Y43" s="11"/>
      <c r="Z43" s="11"/>
      <c r="AA43" s="11"/>
      <c r="AB43" s="11"/>
      <c r="AC43" s="11"/>
      <c r="AD43" s="11"/>
      <c r="AE43" s="11"/>
      <c r="AF43" s="11"/>
      <c r="AG43" s="11"/>
      <c r="AH43" s="11"/>
      <c r="AI43" s="11"/>
      <c r="AJ43" s="11"/>
      <c r="AK43" s="11"/>
      <c r="AL43" s="11"/>
      <c r="AM43" s="11"/>
      <c r="AN43" s="11"/>
      <c r="AO43" s="11"/>
      <c r="AP43" s="11"/>
      <c r="AQ43" s="11"/>
    </row>
    <row r="44" spans="1:43" ht="133.5" customHeight="1">
      <c r="A44" s="11" t="s">
        <v>551</v>
      </c>
      <c r="B44" s="10" t="s">
        <v>552</v>
      </c>
      <c r="C44" s="11" t="s">
        <v>553</v>
      </c>
      <c r="D44" s="23">
        <v>43832</v>
      </c>
      <c r="E44" s="10" t="s">
        <v>31</v>
      </c>
      <c r="F44" s="10" t="s">
        <v>25</v>
      </c>
      <c r="G44" s="10" t="s">
        <v>554</v>
      </c>
      <c r="H44" s="11" t="s">
        <v>555</v>
      </c>
      <c r="I44" s="17">
        <v>41914</v>
      </c>
      <c r="J44" s="10" t="s">
        <v>556</v>
      </c>
      <c r="K44" s="10" t="s">
        <v>557</v>
      </c>
      <c r="L44" s="10" t="s">
        <v>24</v>
      </c>
      <c r="M44" s="10" t="s">
        <v>558</v>
      </c>
      <c r="N44" s="10" t="s">
        <v>30</v>
      </c>
      <c r="O44" s="10" t="s">
        <v>31</v>
      </c>
      <c r="P44" s="10">
        <v>25673643</v>
      </c>
      <c r="Q44" s="10" t="s">
        <v>559</v>
      </c>
      <c r="R44" s="10" t="s">
        <v>560</v>
      </c>
      <c r="S44" s="10" t="s">
        <v>46</v>
      </c>
      <c r="T44" s="10" t="s">
        <v>31</v>
      </c>
      <c r="U44" s="10" t="s">
        <v>561</v>
      </c>
      <c r="V44" s="11"/>
      <c r="W44" s="11"/>
      <c r="X44" s="11"/>
      <c r="Y44" s="11"/>
      <c r="Z44" s="11"/>
      <c r="AA44" s="11"/>
      <c r="AB44" s="11"/>
      <c r="AC44" s="11"/>
      <c r="AD44" s="11"/>
      <c r="AE44" s="11"/>
      <c r="AF44" s="11"/>
      <c r="AG44" s="11"/>
      <c r="AH44" s="11"/>
      <c r="AI44" s="11"/>
      <c r="AJ44" s="11"/>
      <c r="AK44" s="11"/>
      <c r="AL44" s="11"/>
      <c r="AM44" s="11"/>
      <c r="AN44" s="11"/>
      <c r="AO44" s="11"/>
      <c r="AP44" s="11"/>
      <c r="AQ44" s="11"/>
    </row>
    <row r="45" spans="1:43" ht="133.5" customHeight="1">
      <c r="A45" s="11" t="s">
        <v>562</v>
      </c>
      <c r="B45" s="10" t="s">
        <v>563</v>
      </c>
      <c r="C45" s="11" t="s">
        <v>564</v>
      </c>
      <c r="D45" s="10">
        <v>2</v>
      </c>
      <c r="E45" s="10" t="s">
        <v>24</v>
      </c>
      <c r="F45" s="10" t="s">
        <v>515</v>
      </c>
      <c r="G45" s="10" t="s">
        <v>565</v>
      </c>
      <c r="H45" s="11" t="s">
        <v>566</v>
      </c>
      <c r="I45" s="17">
        <v>40603</v>
      </c>
      <c r="J45" s="10" t="s">
        <v>567</v>
      </c>
      <c r="K45" s="10" t="s">
        <v>568</v>
      </c>
      <c r="L45" s="10" t="s">
        <v>24</v>
      </c>
      <c r="M45" s="10" t="s">
        <v>569</v>
      </c>
      <c r="N45" s="10" t="s">
        <v>570</v>
      </c>
      <c r="O45" s="10" t="s">
        <v>31</v>
      </c>
      <c r="P45" s="10" t="s">
        <v>571</v>
      </c>
      <c r="Q45" s="10" t="s">
        <v>572</v>
      </c>
      <c r="R45" s="10" t="s">
        <v>573</v>
      </c>
      <c r="S45" s="10" t="s">
        <v>46</v>
      </c>
      <c r="T45" s="10" t="s">
        <v>24</v>
      </c>
      <c r="U45" s="10" t="s">
        <v>31</v>
      </c>
      <c r="V45" s="11"/>
      <c r="W45" s="11"/>
      <c r="X45" s="11"/>
      <c r="Y45" s="11"/>
      <c r="Z45" s="11"/>
      <c r="AA45" s="11"/>
      <c r="AB45" s="11"/>
      <c r="AC45" s="11"/>
      <c r="AD45" s="11"/>
      <c r="AE45" s="11"/>
      <c r="AF45" s="11"/>
      <c r="AG45" s="11"/>
      <c r="AH45" s="11"/>
      <c r="AI45" s="11"/>
      <c r="AJ45" s="11"/>
      <c r="AK45" s="11"/>
      <c r="AL45" s="11"/>
      <c r="AM45" s="11"/>
      <c r="AN45" s="11"/>
      <c r="AO45" s="11"/>
      <c r="AP45" s="11"/>
      <c r="AQ45" s="11"/>
    </row>
    <row r="46" spans="1:43" ht="133.5" customHeight="1">
      <c r="A46" s="11" t="s">
        <v>574</v>
      </c>
      <c r="B46" s="10" t="s">
        <v>575</v>
      </c>
      <c r="C46" s="11" t="s">
        <v>576</v>
      </c>
      <c r="D46" s="10">
        <v>2</v>
      </c>
      <c r="E46" s="10" t="s">
        <v>24</v>
      </c>
      <c r="F46" s="10" t="s">
        <v>25</v>
      </c>
      <c r="G46" s="10" t="s">
        <v>577</v>
      </c>
      <c r="H46" s="11" t="s">
        <v>578</v>
      </c>
      <c r="I46" s="17">
        <v>38565</v>
      </c>
      <c r="J46" s="10" t="s">
        <v>579</v>
      </c>
      <c r="K46" s="10" t="s">
        <v>580</v>
      </c>
      <c r="L46" s="10" t="s">
        <v>24</v>
      </c>
      <c r="M46" s="10" t="s">
        <v>581</v>
      </c>
      <c r="N46" s="10" t="s">
        <v>90</v>
      </c>
      <c r="O46" s="10" t="s">
        <v>46</v>
      </c>
      <c r="P46" s="10">
        <v>15617027</v>
      </c>
      <c r="Q46" s="10" t="s">
        <v>582</v>
      </c>
      <c r="R46" s="10" t="s">
        <v>583</v>
      </c>
      <c r="S46" s="10" t="s">
        <v>584</v>
      </c>
      <c r="T46" s="10" t="s">
        <v>24</v>
      </c>
      <c r="U46" s="10" t="s">
        <v>585</v>
      </c>
      <c r="V46" s="11"/>
      <c r="W46" s="11"/>
      <c r="X46" s="11"/>
      <c r="Y46" s="11"/>
      <c r="Z46" s="11"/>
      <c r="AA46" s="11"/>
      <c r="AB46" s="11"/>
      <c r="AC46" s="11"/>
      <c r="AD46" s="11"/>
      <c r="AE46" s="11"/>
      <c r="AF46" s="11"/>
      <c r="AG46" s="11"/>
      <c r="AH46" s="11"/>
      <c r="AI46" s="11"/>
      <c r="AJ46" s="11"/>
      <c r="AK46" s="11"/>
      <c r="AL46" s="11"/>
      <c r="AM46" s="11"/>
      <c r="AN46" s="11"/>
      <c r="AO46" s="11"/>
      <c r="AP46" s="11"/>
      <c r="AQ46" s="11"/>
    </row>
    <row r="47" spans="1:43" ht="133.5" customHeight="1">
      <c r="A47" s="24" t="s">
        <v>586</v>
      </c>
      <c r="B47" s="10" t="s">
        <v>587</v>
      </c>
      <c r="C47" s="11" t="s">
        <v>588</v>
      </c>
      <c r="D47" s="10">
        <v>2</v>
      </c>
      <c r="E47" s="10" t="s">
        <v>24</v>
      </c>
      <c r="F47" s="10" t="s">
        <v>25</v>
      </c>
      <c r="G47" s="10" t="s">
        <v>353</v>
      </c>
      <c r="H47" s="11" t="s">
        <v>589</v>
      </c>
      <c r="I47" s="17">
        <v>39173</v>
      </c>
      <c r="J47" s="10" t="s">
        <v>182</v>
      </c>
      <c r="K47" s="10" t="s">
        <v>590</v>
      </c>
      <c r="L47" s="10" t="s">
        <v>591</v>
      </c>
      <c r="M47" s="10" t="s">
        <v>592</v>
      </c>
      <c r="N47" s="10" t="s">
        <v>30</v>
      </c>
      <c r="O47" s="10" t="s">
        <v>31</v>
      </c>
      <c r="P47" s="10">
        <v>19047099</v>
      </c>
      <c r="Q47" s="10" t="s">
        <v>593</v>
      </c>
      <c r="R47" s="10" t="s">
        <v>594</v>
      </c>
      <c r="S47" s="10" t="s">
        <v>46</v>
      </c>
      <c r="T47" s="10" t="s">
        <v>24</v>
      </c>
      <c r="U47" s="10" t="s">
        <v>595</v>
      </c>
      <c r="V47" s="11"/>
      <c r="W47" s="11"/>
      <c r="X47" s="11"/>
      <c r="Y47" s="11"/>
      <c r="Z47" s="11"/>
      <c r="AA47" s="11"/>
      <c r="AB47" s="11"/>
      <c r="AC47" s="11"/>
      <c r="AD47" s="11"/>
      <c r="AE47" s="11"/>
      <c r="AF47" s="11"/>
      <c r="AG47" s="11"/>
      <c r="AH47" s="11"/>
      <c r="AI47" s="11"/>
      <c r="AJ47" s="11"/>
      <c r="AK47" s="11"/>
      <c r="AL47" s="11"/>
      <c r="AM47" s="11"/>
      <c r="AN47" s="11"/>
      <c r="AO47" s="11"/>
      <c r="AP47" s="11"/>
      <c r="AQ47" s="11"/>
    </row>
    <row r="48" spans="1:43" ht="133.5" customHeight="1">
      <c r="A48" s="11" t="s">
        <v>596</v>
      </c>
      <c r="B48" s="10" t="s">
        <v>597</v>
      </c>
      <c r="C48" s="11" t="s">
        <v>598</v>
      </c>
      <c r="D48" s="10">
        <v>2</v>
      </c>
      <c r="E48" s="10" t="s">
        <v>24</v>
      </c>
      <c r="F48" s="10" t="s">
        <v>25</v>
      </c>
      <c r="G48" s="10" t="s">
        <v>599</v>
      </c>
      <c r="H48" s="11" t="s">
        <v>600</v>
      </c>
      <c r="I48" s="17">
        <v>38139</v>
      </c>
      <c r="J48" s="17" t="s">
        <v>601</v>
      </c>
      <c r="K48" s="23">
        <v>43880</v>
      </c>
      <c r="L48" s="10" t="s">
        <v>24</v>
      </c>
      <c r="M48" s="10" t="s">
        <v>602</v>
      </c>
      <c r="N48" s="10" t="s">
        <v>603</v>
      </c>
      <c r="O48" s="10" t="s">
        <v>31</v>
      </c>
      <c r="P48" s="10">
        <v>15274308</v>
      </c>
      <c r="Q48" s="10" t="s">
        <v>604</v>
      </c>
      <c r="R48" s="10" t="s">
        <v>605</v>
      </c>
      <c r="S48" s="10" t="s">
        <v>46</v>
      </c>
      <c r="T48" s="10" t="s">
        <v>24</v>
      </c>
      <c r="U48" s="10" t="s">
        <v>606</v>
      </c>
      <c r="V48" s="11"/>
      <c r="W48" s="11"/>
      <c r="X48" s="11"/>
      <c r="Y48" s="11"/>
      <c r="Z48" s="11"/>
      <c r="AA48" s="11"/>
      <c r="AB48" s="11"/>
      <c r="AC48" s="11"/>
      <c r="AD48" s="11"/>
      <c r="AE48" s="11"/>
      <c r="AF48" s="11"/>
      <c r="AG48" s="11"/>
      <c r="AH48" s="11"/>
      <c r="AI48" s="11"/>
      <c r="AJ48" s="11"/>
      <c r="AK48" s="11"/>
      <c r="AL48" s="11"/>
      <c r="AM48" s="11"/>
      <c r="AN48" s="11"/>
      <c r="AO48" s="11"/>
      <c r="AP48" s="11"/>
      <c r="AQ48" s="11"/>
    </row>
    <row r="49" spans="1:43" ht="133.5" customHeight="1">
      <c r="A49" s="10" t="s">
        <v>607</v>
      </c>
      <c r="B49" s="10" t="s">
        <v>608</v>
      </c>
      <c r="C49" s="10" t="s">
        <v>302</v>
      </c>
      <c r="D49" s="23">
        <v>43832</v>
      </c>
      <c r="E49" s="10" t="s">
        <v>24</v>
      </c>
      <c r="F49" s="10" t="s">
        <v>404</v>
      </c>
      <c r="G49" s="10" t="s">
        <v>24</v>
      </c>
      <c r="H49" s="10" t="s">
        <v>609</v>
      </c>
      <c r="I49" s="17">
        <v>39264</v>
      </c>
      <c r="J49" s="10" t="s">
        <v>610</v>
      </c>
      <c r="K49" s="10" t="s">
        <v>611</v>
      </c>
      <c r="L49" s="10" t="s">
        <v>612</v>
      </c>
      <c r="M49" s="10" t="s">
        <v>613</v>
      </c>
      <c r="N49" s="10" t="s">
        <v>614</v>
      </c>
      <c r="O49" s="10" t="s">
        <v>31</v>
      </c>
      <c r="P49" s="10" t="s">
        <v>615</v>
      </c>
      <c r="Q49" s="10" t="s">
        <v>616</v>
      </c>
      <c r="R49" s="10"/>
      <c r="S49" s="10" t="s">
        <v>46</v>
      </c>
      <c r="T49" s="10" t="s">
        <v>24</v>
      </c>
      <c r="U49" s="10" t="s">
        <v>31</v>
      </c>
      <c r="V49" s="11"/>
      <c r="W49" s="11"/>
      <c r="X49" s="11"/>
      <c r="Y49" s="11"/>
      <c r="Z49" s="11"/>
      <c r="AA49" s="11"/>
      <c r="AB49" s="11"/>
      <c r="AC49" s="11"/>
      <c r="AD49" s="11"/>
      <c r="AE49" s="11"/>
      <c r="AF49" s="11"/>
      <c r="AG49" s="11"/>
      <c r="AH49" s="11"/>
      <c r="AI49" s="11"/>
      <c r="AJ49" s="11"/>
      <c r="AK49" s="11"/>
      <c r="AL49" s="11"/>
      <c r="AM49" s="11"/>
      <c r="AN49" s="11"/>
      <c r="AO49" s="11"/>
      <c r="AP49" s="11"/>
      <c r="AQ49" s="11"/>
    </row>
    <row r="50" spans="1:43" ht="133.5" customHeight="1">
      <c r="A50" s="35" t="s">
        <v>617</v>
      </c>
      <c r="B50" s="10" t="s">
        <v>618</v>
      </c>
      <c r="C50" s="10" t="s">
        <v>619</v>
      </c>
      <c r="D50" s="10">
        <v>2</v>
      </c>
      <c r="E50" s="10" t="s">
        <v>24</v>
      </c>
      <c r="F50" s="10" t="s">
        <v>404</v>
      </c>
      <c r="G50" s="10" t="s">
        <v>24</v>
      </c>
      <c r="H50" s="10" t="s">
        <v>620</v>
      </c>
      <c r="I50" s="19">
        <v>37897</v>
      </c>
      <c r="J50" s="10" t="s">
        <v>621</v>
      </c>
      <c r="K50" s="10" t="s">
        <v>622</v>
      </c>
      <c r="L50" s="10" t="s">
        <v>623</v>
      </c>
      <c r="M50" s="10" t="s">
        <v>624</v>
      </c>
      <c r="N50" s="10" t="s">
        <v>625</v>
      </c>
      <c r="O50" s="10" t="s">
        <v>626</v>
      </c>
      <c r="P50" s="10" t="s">
        <v>627</v>
      </c>
      <c r="Q50" s="10" t="s">
        <v>604</v>
      </c>
      <c r="R50" s="11"/>
      <c r="S50" s="10" t="s">
        <v>628</v>
      </c>
      <c r="T50" s="10" t="s">
        <v>24</v>
      </c>
      <c r="U50" s="10" t="s">
        <v>31</v>
      </c>
      <c r="V50" s="11"/>
      <c r="W50" s="11"/>
      <c r="X50" s="11"/>
      <c r="Y50" s="11"/>
      <c r="Z50" s="11"/>
      <c r="AA50" s="11"/>
      <c r="AB50" s="11"/>
      <c r="AC50" s="11"/>
      <c r="AD50" s="11"/>
      <c r="AE50" s="11"/>
      <c r="AF50" s="11"/>
      <c r="AG50" s="11"/>
      <c r="AH50" s="11"/>
      <c r="AI50" s="11"/>
      <c r="AJ50" s="11"/>
      <c r="AK50" s="11"/>
      <c r="AL50" s="11"/>
      <c r="AM50" s="11"/>
      <c r="AN50" s="11"/>
      <c r="AO50" s="11"/>
      <c r="AP50" s="11"/>
      <c r="AQ50" s="11"/>
    </row>
    <row r="51" spans="1:43" ht="133.5" customHeight="1">
      <c r="A51" s="10" t="s">
        <v>629</v>
      </c>
      <c r="B51" s="10" t="s">
        <v>630</v>
      </c>
      <c r="C51" s="10" t="s">
        <v>631</v>
      </c>
      <c r="D51" s="10">
        <v>2</v>
      </c>
      <c r="E51" s="10" t="s">
        <v>632</v>
      </c>
      <c r="F51" s="10" t="s">
        <v>404</v>
      </c>
      <c r="G51" s="10" t="s">
        <v>24</v>
      </c>
      <c r="H51" s="10" t="s">
        <v>633</v>
      </c>
      <c r="I51" s="19">
        <v>37346</v>
      </c>
      <c r="J51" s="10" t="s">
        <v>634</v>
      </c>
      <c r="K51" s="10" t="s">
        <v>635</v>
      </c>
      <c r="L51" s="10" t="s">
        <v>636</v>
      </c>
      <c r="M51" s="10" t="s">
        <v>637</v>
      </c>
      <c r="N51" s="10" t="s">
        <v>638</v>
      </c>
      <c r="O51" s="10"/>
      <c r="P51" s="10" t="s">
        <v>639</v>
      </c>
      <c r="Q51" s="11"/>
      <c r="R51" s="10" t="s">
        <v>640</v>
      </c>
      <c r="S51" s="11"/>
      <c r="T51" s="10" t="s">
        <v>31</v>
      </c>
      <c r="U51" s="10" t="s">
        <v>31</v>
      </c>
      <c r="V51" s="11"/>
      <c r="W51" s="11"/>
      <c r="X51" s="11"/>
      <c r="Y51" s="11"/>
      <c r="Z51" s="11"/>
      <c r="AA51" s="11"/>
      <c r="AB51" s="11"/>
      <c r="AC51" s="11"/>
      <c r="AD51" s="11"/>
      <c r="AE51" s="11"/>
      <c r="AF51" s="11"/>
      <c r="AG51" s="11"/>
      <c r="AH51" s="11"/>
      <c r="AI51" s="11"/>
      <c r="AJ51" s="11"/>
      <c r="AK51" s="11"/>
      <c r="AL51" s="11"/>
      <c r="AM51" s="11"/>
      <c r="AN51" s="11"/>
      <c r="AO51" s="11"/>
      <c r="AP51" s="11"/>
      <c r="AQ51" s="11"/>
    </row>
    <row r="52" spans="1:43" ht="133.5" customHeight="1">
      <c r="A52" s="10" t="s">
        <v>641</v>
      </c>
      <c r="B52" s="10" t="s">
        <v>642</v>
      </c>
      <c r="C52" s="10" t="s">
        <v>643</v>
      </c>
      <c r="D52" s="23">
        <v>43832</v>
      </c>
      <c r="E52" s="10" t="s">
        <v>24</v>
      </c>
      <c r="F52" s="10" t="s">
        <v>404</v>
      </c>
      <c r="G52" s="10" t="s">
        <v>24</v>
      </c>
      <c r="H52" s="10" t="s">
        <v>644</v>
      </c>
      <c r="I52" s="17">
        <v>40544</v>
      </c>
      <c r="J52" s="10" t="s">
        <v>645</v>
      </c>
      <c r="K52" s="10" t="s">
        <v>646</v>
      </c>
      <c r="L52" s="21" t="s">
        <v>647</v>
      </c>
      <c r="M52" s="10" t="s">
        <v>648</v>
      </c>
      <c r="N52" s="10" t="s">
        <v>30</v>
      </c>
      <c r="O52" s="10" t="s">
        <v>31</v>
      </c>
      <c r="P52" s="10" t="s">
        <v>649</v>
      </c>
      <c r="Q52" s="10" t="s">
        <v>650</v>
      </c>
      <c r="R52" s="11"/>
      <c r="S52" s="10" t="s">
        <v>651</v>
      </c>
      <c r="T52" s="10" t="s">
        <v>24</v>
      </c>
      <c r="U52" s="10" t="s">
        <v>31</v>
      </c>
      <c r="V52" s="11"/>
      <c r="W52" s="11"/>
      <c r="X52" s="11"/>
      <c r="Y52" s="11"/>
      <c r="Z52" s="11"/>
      <c r="AA52" s="11"/>
      <c r="AB52" s="11"/>
      <c r="AC52" s="11"/>
      <c r="AD52" s="11"/>
      <c r="AE52" s="11"/>
      <c r="AF52" s="11"/>
      <c r="AG52" s="11"/>
      <c r="AH52" s="11"/>
      <c r="AI52" s="11"/>
      <c r="AJ52" s="11"/>
      <c r="AK52" s="11"/>
      <c r="AL52" s="11"/>
      <c r="AM52" s="11"/>
      <c r="AN52" s="11"/>
      <c r="AO52" s="11"/>
      <c r="AP52" s="11"/>
      <c r="AQ52" s="11"/>
    </row>
    <row r="53" spans="1:43" ht="133.5" customHeight="1">
      <c r="A53" s="10" t="s">
        <v>652</v>
      </c>
      <c r="B53" s="10" t="s">
        <v>653</v>
      </c>
      <c r="C53" s="10" t="s">
        <v>654</v>
      </c>
      <c r="D53" s="10">
        <v>2</v>
      </c>
      <c r="E53" s="10" t="s">
        <v>31</v>
      </c>
      <c r="F53" s="10" t="s">
        <v>404</v>
      </c>
      <c r="G53" s="10" t="s">
        <v>655</v>
      </c>
      <c r="H53" s="10" t="s">
        <v>656</v>
      </c>
      <c r="I53" s="17">
        <v>36951</v>
      </c>
      <c r="J53" s="10" t="s">
        <v>657</v>
      </c>
      <c r="K53" s="10" t="s">
        <v>658</v>
      </c>
      <c r="L53" s="14" t="s">
        <v>659</v>
      </c>
      <c r="M53" s="10" t="s">
        <v>660</v>
      </c>
      <c r="N53" s="10" t="s">
        <v>30</v>
      </c>
      <c r="O53" s="10" t="s">
        <v>31</v>
      </c>
      <c r="P53" s="10" t="s">
        <v>661</v>
      </c>
      <c r="Q53" s="10" t="s">
        <v>662</v>
      </c>
      <c r="R53" s="11"/>
      <c r="S53" s="10" t="s">
        <v>46</v>
      </c>
      <c r="T53" s="10" t="s">
        <v>24</v>
      </c>
      <c r="U53" s="10" t="s">
        <v>31</v>
      </c>
      <c r="V53" s="11"/>
      <c r="W53" s="11"/>
      <c r="X53" s="11"/>
      <c r="Y53" s="11"/>
      <c r="Z53" s="11"/>
      <c r="AA53" s="11"/>
      <c r="AB53" s="11"/>
      <c r="AC53" s="11"/>
      <c r="AD53" s="11"/>
      <c r="AE53" s="11"/>
      <c r="AF53" s="11"/>
      <c r="AG53" s="11"/>
      <c r="AH53" s="11"/>
      <c r="AI53" s="11"/>
      <c r="AJ53" s="11"/>
      <c r="AK53" s="11"/>
      <c r="AL53" s="11"/>
      <c r="AM53" s="11"/>
      <c r="AN53" s="11"/>
      <c r="AO53" s="11"/>
      <c r="AP53" s="11"/>
      <c r="AQ53" s="11"/>
    </row>
    <row r="54" spans="1:43" ht="133.5" customHeight="1">
      <c r="A54" s="10" t="s">
        <v>663</v>
      </c>
      <c r="B54" s="10" t="s">
        <v>664</v>
      </c>
      <c r="C54" s="10" t="s">
        <v>665</v>
      </c>
      <c r="D54" s="23">
        <v>43832</v>
      </c>
      <c r="E54" s="10" t="s">
        <v>24</v>
      </c>
      <c r="F54" s="10" t="s">
        <v>242</v>
      </c>
      <c r="G54" s="10" t="s">
        <v>666</v>
      </c>
      <c r="H54" s="10" t="s">
        <v>667</v>
      </c>
      <c r="I54" s="17">
        <v>39965</v>
      </c>
      <c r="J54" s="10" t="s">
        <v>668</v>
      </c>
      <c r="K54" s="10" t="s">
        <v>669</v>
      </c>
      <c r="L54" s="10" t="s">
        <v>670</v>
      </c>
      <c r="M54" s="10" t="s">
        <v>671</v>
      </c>
      <c r="N54" s="10" t="s">
        <v>672</v>
      </c>
      <c r="O54" s="10" t="s">
        <v>46</v>
      </c>
      <c r="P54" s="10" t="s">
        <v>673</v>
      </c>
      <c r="Q54" s="10" t="s">
        <v>674</v>
      </c>
      <c r="R54" s="10"/>
      <c r="S54" s="10" t="s">
        <v>675</v>
      </c>
      <c r="T54" s="10" t="s">
        <v>24</v>
      </c>
      <c r="U54" s="10" t="s">
        <v>31</v>
      </c>
      <c r="V54" s="11"/>
      <c r="W54" s="11"/>
      <c r="X54" s="11"/>
      <c r="Y54" s="11"/>
      <c r="Z54" s="11"/>
      <c r="AA54" s="11"/>
      <c r="AB54" s="11"/>
      <c r="AC54" s="11"/>
      <c r="AD54" s="11"/>
      <c r="AE54" s="11"/>
      <c r="AF54" s="11"/>
      <c r="AG54" s="11"/>
      <c r="AH54" s="11"/>
      <c r="AI54" s="11"/>
      <c r="AJ54" s="11"/>
      <c r="AK54" s="11"/>
      <c r="AL54" s="11"/>
      <c r="AM54" s="11"/>
      <c r="AN54" s="11"/>
      <c r="AO54" s="11"/>
      <c r="AP54" s="11"/>
      <c r="AQ54" s="11"/>
    </row>
    <row r="55" spans="1:43" ht="133.5" customHeight="1">
      <c r="A55" s="10" t="s">
        <v>676</v>
      </c>
      <c r="B55" s="10" t="s">
        <v>677</v>
      </c>
      <c r="C55" s="10" t="s">
        <v>678</v>
      </c>
      <c r="D55" s="10">
        <v>2</v>
      </c>
      <c r="E55" s="10" t="s">
        <v>24</v>
      </c>
      <c r="F55" s="10" t="s">
        <v>25</v>
      </c>
      <c r="G55" s="10" t="s">
        <v>353</v>
      </c>
      <c r="H55" s="10" t="s">
        <v>679</v>
      </c>
      <c r="I55" s="31">
        <v>38749</v>
      </c>
      <c r="J55" s="10" t="s">
        <v>182</v>
      </c>
      <c r="K55" s="10" t="s">
        <v>680</v>
      </c>
      <c r="L55" s="10" t="s">
        <v>24</v>
      </c>
      <c r="M55" s="10" t="s">
        <v>681</v>
      </c>
      <c r="N55" s="10" t="s">
        <v>219</v>
      </c>
      <c r="O55" s="10" t="s">
        <v>46</v>
      </c>
      <c r="P55" s="10" t="s">
        <v>220</v>
      </c>
      <c r="Q55" s="10" t="s">
        <v>221</v>
      </c>
      <c r="R55" s="10" t="s">
        <v>682</v>
      </c>
      <c r="S55" s="10" t="s">
        <v>223</v>
      </c>
      <c r="T55" s="10" t="s">
        <v>24</v>
      </c>
      <c r="U55" s="10" t="s">
        <v>31</v>
      </c>
      <c r="V55" s="11"/>
      <c r="W55" s="11"/>
      <c r="X55" s="11"/>
      <c r="Y55" s="11"/>
      <c r="Z55" s="11"/>
      <c r="AA55" s="11"/>
      <c r="AB55" s="11"/>
      <c r="AC55" s="11"/>
      <c r="AD55" s="11"/>
      <c r="AE55" s="11"/>
      <c r="AF55" s="11"/>
      <c r="AG55" s="11"/>
      <c r="AH55" s="11"/>
      <c r="AI55" s="11"/>
      <c r="AJ55" s="11"/>
      <c r="AK55" s="11"/>
      <c r="AL55" s="11"/>
      <c r="AM55" s="11"/>
      <c r="AN55" s="11"/>
      <c r="AO55" s="11"/>
      <c r="AP55" s="11"/>
      <c r="AQ55" s="11"/>
    </row>
    <row r="56" spans="1:43" ht="133.5" customHeight="1">
      <c r="A56" s="10" t="s">
        <v>683</v>
      </c>
      <c r="B56" s="10" t="s">
        <v>684</v>
      </c>
      <c r="C56" s="10" t="s">
        <v>685</v>
      </c>
      <c r="D56" s="23">
        <v>43832</v>
      </c>
      <c r="E56" s="10" t="s">
        <v>24</v>
      </c>
      <c r="F56" s="10" t="s">
        <v>404</v>
      </c>
      <c r="G56" s="10" t="s">
        <v>686</v>
      </c>
      <c r="H56" s="10" t="s">
        <v>687</v>
      </c>
      <c r="I56" s="17">
        <v>38139</v>
      </c>
      <c r="J56" s="10" t="s">
        <v>688</v>
      </c>
      <c r="K56" s="10" t="s">
        <v>689</v>
      </c>
      <c r="L56" s="10" t="s">
        <v>690</v>
      </c>
      <c r="M56" s="10" t="s">
        <v>691</v>
      </c>
      <c r="N56" s="10" t="s">
        <v>692</v>
      </c>
      <c r="O56" s="10" t="s">
        <v>46</v>
      </c>
      <c r="P56" s="10" t="s">
        <v>693</v>
      </c>
      <c r="Q56" s="10" t="s">
        <v>46</v>
      </c>
      <c r="R56" s="10" t="s">
        <v>694</v>
      </c>
      <c r="S56" s="10" t="s">
        <v>695</v>
      </c>
      <c r="T56" s="10" t="s">
        <v>24</v>
      </c>
      <c r="U56" s="10" t="s">
        <v>31</v>
      </c>
      <c r="V56" s="10"/>
      <c r="W56" s="10"/>
      <c r="X56" s="10"/>
      <c r="Y56" s="10"/>
      <c r="Z56" s="10"/>
      <c r="AA56" s="10"/>
      <c r="AB56" s="10"/>
      <c r="AC56" s="10"/>
      <c r="AD56" s="10"/>
      <c r="AE56" s="10"/>
      <c r="AF56" s="10"/>
      <c r="AG56" s="10"/>
      <c r="AH56" s="10"/>
      <c r="AI56" s="10"/>
      <c r="AJ56" s="10"/>
      <c r="AK56" s="10"/>
      <c r="AL56" s="10"/>
      <c r="AM56" s="10"/>
      <c r="AN56" s="10"/>
      <c r="AO56" s="10"/>
      <c r="AP56" s="10"/>
      <c r="AQ56" s="10"/>
    </row>
    <row r="57" spans="1:43" ht="133.5" customHeight="1">
      <c r="A57" s="10" t="s">
        <v>696</v>
      </c>
      <c r="B57" s="10" t="s">
        <v>697</v>
      </c>
      <c r="C57" s="10" t="s">
        <v>698</v>
      </c>
      <c r="D57" s="10">
        <v>2</v>
      </c>
      <c r="E57" s="10" t="s">
        <v>24</v>
      </c>
      <c r="F57" s="10" t="s">
        <v>329</v>
      </c>
      <c r="G57" s="10" t="s">
        <v>699</v>
      </c>
      <c r="H57" s="10" t="s">
        <v>700</v>
      </c>
      <c r="I57" s="17">
        <v>37773</v>
      </c>
      <c r="J57" s="10" t="s">
        <v>701</v>
      </c>
      <c r="K57" s="10" t="s">
        <v>702</v>
      </c>
      <c r="L57" s="10" t="s">
        <v>703</v>
      </c>
      <c r="M57" s="10" t="s">
        <v>704</v>
      </c>
      <c r="N57" s="10" t="s">
        <v>705</v>
      </c>
      <c r="O57" s="10" t="s">
        <v>31</v>
      </c>
      <c r="P57" s="10" t="s">
        <v>706</v>
      </c>
      <c r="Q57" s="10" t="s">
        <v>707</v>
      </c>
      <c r="R57" s="11"/>
      <c r="S57" s="10" t="s">
        <v>46</v>
      </c>
      <c r="T57" s="10" t="s">
        <v>24</v>
      </c>
      <c r="U57" s="10" t="s">
        <v>31</v>
      </c>
      <c r="V57" s="11"/>
      <c r="W57" s="11"/>
      <c r="X57" s="11"/>
      <c r="Y57" s="11"/>
      <c r="Z57" s="11"/>
      <c r="AA57" s="11"/>
      <c r="AB57" s="11"/>
      <c r="AC57" s="11"/>
      <c r="AD57" s="11"/>
      <c r="AE57" s="11"/>
      <c r="AF57" s="11"/>
      <c r="AG57" s="11"/>
      <c r="AH57" s="11"/>
      <c r="AI57" s="11"/>
      <c r="AJ57" s="11"/>
      <c r="AK57" s="11"/>
      <c r="AL57" s="11"/>
      <c r="AM57" s="11"/>
      <c r="AN57" s="11"/>
      <c r="AO57" s="11"/>
      <c r="AP57" s="11"/>
      <c r="AQ57" s="11"/>
    </row>
    <row r="58" spans="1:43" ht="133.5" customHeight="1">
      <c r="A58" s="10" t="s">
        <v>708</v>
      </c>
      <c r="B58" s="10" t="s">
        <v>709</v>
      </c>
      <c r="C58" s="10" t="s">
        <v>710</v>
      </c>
      <c r="D58" s="23">
        <v>43832</v>
      </c>
      <c r="E58" s="10" t="s">
        <v>24</v>
      </c>
      <c r="F58" s="10" t="s">
        <v>25</v>
      </c>
      <c r="G58" s="10" t="s">
        <v>24</v>
      </c>
      <c r="H58" s="10" t="s">
        <v>711</v>
      </c>
      <c r="I58" s="31">
        <v>37773</v>
      </c>
      <c r="J58" s="10" t="s">
        <v>712</v>
      </c>
      <c r="K58" s="10" t="s">
        <v>713</v>
      </c>
      <c r="L58" s="10" t="s">
        <v>24</v>
      </c>
      <c r="M58" s="10" t="s">
        <v>714</v>
      </c>
      <c r="N58" s="10" t="s">
        <v>715</v>
      </c>
      <c r="O58" s="10" t="s">
        <v>31</v>
      </c>
      <c r="P58" s="10">
        <v>19629393</v>
      </c>
      <c r="Q58" s="10" t="s">
        <v>716</v>
      </c>
      <c r="R58" s="10" t="s">
        <v>717</v>
      </c>
      <c r="S58" s="10" t="s">
        <v>718</v>
      </c>
      <c r="T58" s="10" t="s">
        <v>24</v>
      </c>
      <c r="U58" s="10" t="s">
        <v>31</v>
      </c>
      <c r="V58" s="11"/>
      <c r="W58" s="11"/>
      <c r="X58" s="11"/>
      <c r="Y58" s="11"/>
      <c r="Z58" s="11"/>
      <c r="AA58" s="11"/>
      <c r="AB58" s="11"/>
      <c r="AC58" s="11"/>
      <c r="AD58" s="11"/>
      <c r="AE58" s="11"/>
      <c r="AF58" s="11"/>
      <c r="AG58" s="11"/>
      <c r="AH58" s="11"/>
      <c r="AI58" s="11"/>
      <c r="AJ58" s="11"/>
      <c r="AK58" s="11"/>
      <c r="AL58" s="11"/>
      <c r="AM58" s="11"/>
      <c r="AN58" s="11"/>
      <c r="AO58" s="11"/>
      <c r="AP58" s="11"/>
      <c r="AQ58" s="11"/>
    </row>
    <row r="59" spans="1:43" ht="133.5" customHeight="1">
      <c r="A59" s="10" t="s">
        <v>719</v>
      </c>
      <c r="B59" s="10" t="s">
        <v>720</v>
      </c>
      <c r="C59" s="10" t="s">
        <v>721</v>
      </c>
      <c r="D59" s="10">
        <v>3</v>
      </c>
      <c r="E59" s="10" t="s">
        <v>31</v>
      </c>
      <c r="F59" s="10" t="s">
        <v>25</v>
      </c>
      <c r="G59" s="10" t="s">
        <v>345</v>
      </c>
      <c r="H59" s="10" t="s">
        <v>722</v>
      </c>
      <c r="I59" s="31">
        <v>39326</v>
      </c>
      <c r="J59" s="10" t="s">
        <v>723</v>
      </c>
      <c r="K59" s="10" t="s">
        <v>724</v>
      </c>
      <c r="L59" s="10" t="s">
        <v>725</v>
      </c>
      <c r="M59" s="10" t="s">
        <v>726</v>
      </c>
      <c r="N59" s="10" t="s">
        <v>727</v>
      </c>
      <c r="O59" s="10" t="s">
        <v>31</v>
      </c>
      <c r="P59" s="10">
        <v>15615512</v>
      </c>
      <c r="Q59" s="10" t="s">
        <v>728</v>
      </c>
      <c r="R59" s="10" t="s">
        <v>729</v>
      </c>
      <c r="S59" s="10" t="s">
        <v>46</v>
      </c>
      <c r="T59" s="10" t="s">
        <v>24</v>
      </c>
      <c r="U59" s="10" t="s">
        <v>24</v>
      </c>
      <c r="V59" s="11"/>
      <c r="W59" s="11"/>
      <c r="X59" s="11"/>
      <c r="Y59" s="11"/>
      <c r="Z59" s="11"/>
      <c r="AA59" s="11"/>
      <c r="AB59" s="11"/>
      <c r="AC59" s="11"/>
      <c r="AD59" s="11"/>
      <c r="AE59" s="11"/>
      <c r="AF59" s="11"/>
      <c r="AG59" s="11"/>
      <c r="AH59" s="11"/>
      <c r="AI59" s="11"/>
      <c r="AJ59" s="11"/>
      <c r="AK59" s="11"/>
      <c r="AL59" s="11"/>
      <c r="AM59" s="11"/>
      <c r="AN59" s="11"/>
      <c r="AO59" s="11"/>
      <c r="AP59" s="11"/>
      <c r="AQ59" s="11"/>
    </row>
    <row r="60" spans="1:43" ht="133.5" customHeight="1">
      <c r="A60" s="10" t="s">
        <v>730</v>
      </c>
      <c r="B60" s="10" t="s">
        <v>731</v>
      </c>
      <c r="C60" s="10" t="s">
        <v>732</v>
      </c>
      <c r="D60" s="10">
        <v>3</v>
      </c>
      <c r="E60" s="10" t="s">
        <v>31</v>
      </c>
      <c r="F60" s="10" t="s">
        <v>25</v>
      </c>
      <c r="G60" s="10" t="s">
        <v>345</v>
      </c>
      <c r="H60" s="10" t="s">
        <v>733</v>
      </c>
      <c r="I60" s="31">
        <v>40634</v>
      </c>
      <c r="J60" s="10" t="s">
        <v>734</v>
      </c>
      <c r="K60" s="10" t="s">
        <v>735</v>
      </c>
      <c r="L60" s="10" t="s">
        <v>736</v>
      </c>
      <c r="M60" s="10" t="s">
        <v>737</v>
      </c>
      <c r="N60" s="10" t="s">
        <v>738</v>
      </c>
      <c r="O60" s="10" t="s">
        <v>31</v>
      </c>
      <c r="P60" s="10">
        <v>15710326</v>
      </c>
      <c r="Q60" s="10" t="s">
        <v>739</v>
      </c>
      <c r="R60" s="10" t="s">
        <v>740</v>
      </c>
      <c r="S60" s="10" t="s">
        <v>46</v>
      </c>
      <c r="T60" s="10" t="s">
        <v>31</v>
      </c>
      <c r="U60" s="10" t="s">
        <v>24</v>
      </c>
      <c r="V60" s="11"/>
      <c r="W60" s="11"/>
      <c r="X60" s="11"/>
      <c r="Y60" s="11"/>
      <c r="Z60" s="11"/>
      <c r="AA60" s="11"/>
      <c r="AB60" s="11"/>
      <c r="AC60" s="11"/>
      <c r="AD60" s="11"/>
      <c r="AE60" s="11"/>
      <c r="AF60" s="11"/>
      <c r="AG60" s="11"/>
      <c r="AH60" s="11"/>
      <c r="AI60" s="11"/>
      <c r="AJ60" s="11"/>
      <c r="AK60" s="11"/>
      <c r="AL60" s="11"/>
      <c r="AM60" s="11"/>
      <c r="AN60" s="11"/>
      <c r="AO60" s="11"/>
      <c r="AP60" s="11"/>
      <c r="AQ60" s="11"/>
    </row>
    <row r="61" spans="1:43" ht="133.5" customHeight="1">
      <c r="A61" s="10" t="s">
        <v>741</v>
      </c>
      <c r="B61" s="10" t="s">
        <v>742</v>
      </c>
      <c r="C61" s="10" t="s">
        <v>743</v>
      </c>
      <c r="D61" s="10">
        <v>2</v>
      </c>
      <c r="E61" s="10" t="s">
        <v>24</v>
      </c>
      <c r="F61" s="10" t="s">
        <v>404</v>
      </c>
      <c r="G61" s="10" t="s">
        <v>24</v>
      </c>
      <c r="H61" s="10" t="s">
        <v>744</v>
      </c>
      <c r="I61" s="17">
        <v>38596</v>
      </c>
      <c r="J61" s="10" t="s">
        <v>745</v>
      </c>
      <c r="K61" s="10" t="s">
        <v>746</v>
      </c>
      <c r="L61" s="10" t="s">
        <v>747</v>
      </c>
      <c r="M61" s="10" t="s">
        <v>748</v>
      </c>
      <c r="N61" s="10" t="s">
        <v>749</v>
      </c>
      <c r="O61" s="10" t="s">
        <v>750</v>
      </c>
      <c r="P61" s="10" t="s">
        <v>751</v>
      </c>
      <c r="Q61" s="10" t="s">
        <v>752</v>
      </c>
      <c r="R61" s="10" t="s">
        <v>753</v>
      </c>
      <c r="S61" s="10" t="s">
        <v>46</v>
      </c>
      <c r="T61" s="10" t="s">
        <v>24</v>
      </c>
      <c r="U61" s="10" t="s">
        <v>31</v>
      </c>
      <c r="V61" s="11"/>
      <c r="W61" s="11"/>
      <c r="X61" s="11"/>
      <c r="Y61" s="11"/>
      <c r="Z61" s="11"/>
      <c r="AA61" s="11"/>
      <c r="AB61" s="11"/>
      <c r="AC61" s="11"/>
      <c r="AD61" s="11"/>
      <c r="AE61" s="11"/>
      <c r="AF61" s="11"/>
      <c r="AG61" s="11"/>
      <c r="AH61" s="11"/>
      <c r="AI61" s="11"/>
      <c r="AJ61" s="11"/>
      <c r="AK61" s="11"/>
      <c r="AL61" s="11"/>
      <c r="AM61" s="11"/>
      <c r="AN61" s="11"/>
      <c r="AO61" s="11"/>
      <c r="AP61" s="11"/>
      <c r="AQ61" s="11"/>
    </row>
    <row r="62" spans="1:43" ht="133.5" customHeight="1">
      <c r="A62" s="10" t="s">
        <v>754</v>
      </c>
      <c r="B62" s="10" t="s">
        <v>755</v>
      </c>
      <c r="C62" s="10" t="s">
        <v>756</v>
      </c>
      <c r="D62" s="10">
        <v>2</v>
      </c>
      <c r="E62" s="10" t="s">
        <v>24</v>
      </c>
      <c r="F62" s="10" t="s">
        <v>404</v>
      </c>
      <c r="G62" s="10" t="s">
        <v>24</v>
      </c>
      <c r="H62" s="10" t="s">
        <v>757</v>
      </c>
      <c r="I62" s="17">
        <v>39722</v>
      </c>
      <c r="J62" s="10" t="s">
        <v>758</v>
      </c>
      <c r="K62" s="10" t="s">
        <v>759</v>
      </c>
      <c r="L62" s="10" t="s">
        <v>760</v>
      </c>
      <c r="M62" s="10" t="s">
        <v>761</v>
      </c>
      <c r="N62" s="10" t="s">
        <v>762</v>
      </c>
      <c r="O62" s="10" t="s">
        <v>46</v>
      </c>
      <c r="P62" s="10" t="s">
        <v>763</v>
      </c>
      <c r="Q62" s="10" t="s">
        <v>764</v>
      </c>
      <c r="R62" s="21" t="s">
        <v>765</v>
      </c>
      <c r="S62" s="10" t="s">
        <v>766</v>
      </c>
      <c r="T62" s="10" t="s">
        <v>24</v>
      </c>
      <c r="U62" s="10" t="s">
        <v>31</v>
      </c>
      <c r="V62" s="11"/>
      <c r="W62" s="11"/>
      <c r="X62" s="11"/>
      <c r="Y62" s="11"/>
      <c r="Z62" s="11"/>
      <c r="AA62" s="11"/>
      <c r="AB62" s="11"/>
      <c r="AC62" s="11"/>
      <c r="AD62" s="11"/>
      <c r="AE62" s="11"/>
      <c r="AF62" s="11"/>
      <c r="AG62" s="11"/>
      <c r="AH62" s="11"/>
      <c r="AI62" s="11"/>
      <c r="AJ62" s="11"/>
      <c r="AK62" s="11"/>
      <c r="AL62" s="11"/>
      <c r="AM62" s="11"/>
      <c r="AN62" s="11"/>
      <c r="AO62" s="11"/>
      <c r="AP62" s="11"/>
      <c r="AQ62" s="11"/>
    </row>
    <row r="63" spans="1:43" ht="133.5" customHeight="1">
      <c r="A63" s="10" t="s">
        <v>767</v>
      </c>
      <c r="B63" s="10" t="s">
        <v>768</v>
      </c>
      <c r="C63" s="10" t="s">
        <v>769</v>
      </c>
      <c r="D63" s="23">
        <v>43832</v>
      </c>
      <c r="E63" s="10" t="s">
        <v>31</v>
      </c>
      <c r="F63" s="10" t="s">
        <v>25</v>
      </c>
      <c r="G63" s="10" t="s">
        <v>770</v>
      </c>
      <c r="H63" s="10" t="s">
        <v>771</v>
      </c>
      <c r="I63" s="31">
        <v>39674</v>
      </c>
      <c r="J63" s="10" t="s">
        <v>772</v>
      </c>
      <c r="K63" s="10" t="s">
        <v>773</v>
      </c>
      <c r="L63" s="10" t="s">
        <v>24</v>
      </c>
      <c r="M63" s="10" t="s">
        <v>774</v>
      </c>
      <c r="N63" s="10" t="s">
        <v>90</v>
      </c>
      <c r="O63" s="10" t="s">
        <v>46</v>
      </c>
      <c r="P63" s="10" t="s">
        <v>775</v>
      </c>
      <c r="Q63" s="10" t="s">
        <v>499</v>
      </c>
      <c r="R63" s="10" t="s">
        <v>776</v>
      </c>
      <c r="S63" s="10" t="s">
        <v>777</v>
      </c>
      <c r="T63" s="10" t="s">
        <v>31</v>
      </c>
      <c r="U63" s="10" t="s">
        <v>24</v>
      </c>
      <c r="V63" s="11"/>
      <c r="W63" s="11"/>
      <c r="X63" s="11"/>
      <c r="Y63" s="11"/>
      <c r="Z63" s="11"/>
      <c r="AA63" s="11"/>
      <c r="AB63" s="11"/>
      <c r="AC63" s="11"/>
      <c r="AD63" s="11"/>
      <c r="AE63" s="11"/>
      <c r="AF63" s="11"/>
      <c r="AG63" s="11"/>
      <c r="AH63" s="11"/>
      <c r="AI63" s="11"/>
      <c r="AJ63" s="11"/>
      <c r="AK63" s="11"/>
      <c r="AL63" s="11"/>
      <c r="AM63" s="11"/>
      <c r="AN63" s="11"/>
      <c r="AO63" s="11"/>
      <c r="AP63" s="11"/>
      <c r="AQ63" s="11"/>
    </row>
    <row r="64" spans="1:43" ht="133.5" customHeight="1">
      <c r="A64" s="10" t="s">
        <v>778</v>
      </c>
      <c r="B64" s="10" t="s">
        <v>779</v>
      </c>
      <c r="C64" s="10" t="s">
        <v>780</v>
      </c>
      <c r="D64" s="10">
        <v>4</v>
      </c>
      <c r="E64" s="10" t="s">
        <v>31</v>
      </c>
      <c r="F64" s="10" t="s">
        <v>25</v>
      </c>
      <c r="G64" s="10" t="s">
        <v>353</v>
      </c>
      <c r="H64" s="10" t="s">
        <v>781</v>
      </c>
      <c r="I64" s="31">
        <v>41244</v>
      </c>
      <c r="J64" s="10" t="s">
        <v>782</v>
      </c>
      <c r="K64" s="10" t="s">
        <v>783</v>
      </c>
      <c r="L64" s="10" t="s">
        <v>784</v>
      </c>
      <c r="M64" s="10" t="s">
        <v>785</v>
      </c>
      <c r="N64" s="10" t="s">
        <v>46</v>
      </c>
      <c r="O64" s="10" t="s">
        <v>46</v>
      </c>
      <c r="P64" s="10" t="s">
        <v>46</v>
      </c>
      <c r="Q64" s="10" t="s">
        <v>46</v>
      </c>
      <c r="R64" s="10" t="s">
        <v>786</v>
      </c>
      <c r="S64" s="10" t="s">
        <v>787</v>
      </c>
      <c r="T64" s="10" t="s">
        <v>31</v>
      </c>
      <c r="U64" s="10" t="s">
        <v>24</v>
      </c>
      <c r="V64" s="11"/>
      <c r="W64" s="11"/>
      <c r="X64" s="11"/>
      <c r="Y64" s="11"/>
      <c r="Z64" s="11"/>
      <c r="AA64" s="11"/>
      <c r="AB64" s="11"/>
      <c r="AC64" s="11"/>
      <c r="AD64" s="11"/>
      <c r="AE64" s="11"/>
      <c r="AF64" s="11"/>
      <c r="AG64" s="11"/>
      <c r="AH64" s="11"/>
      <c r="AI64" s="11"/>
      <c r="AJ64" s="11"/>
      <c r="AK64" s="11"/>
      <c r="AL64" s="11"/>
      <c r="AM64" s="11"/>
      <c r="AN64" s="11"/>
      <c r="AO64" s="11"/>
      <c r="AP64" s="11"/>
      <c r="AQ64" s="11"/>
    </row>
    <row r="65" spans="1:43" ht="133.5" customHeight="1">
      <c r="A65" s="10" t="s">
        <v>788</v>
      </c>
      <c r="B65" s="10" t="s">
        <v>789</v>
      </c>
      <c r="C65" s="10" t="s">
        <v>790</v>
      </c>
      <c r="D65" s="23">
        <v>43832</v>
      </c>
      <c r="E65" s="10" t="s">
        <v>24</v>
      </c>
      <c r="F65" s="10" t="s">
        <v>404</v>
      </c>
      <c r="G65" s="10" t="s">
        <v>24</v>
      </c>
      <c r="H65" s="10" t="s">
        <v>791</v>
      </c>
      <c r="I65" s="17">
        <v>37895</v>
      </c>
      <c r="J65" s="10" t="s">
        <v>792</v>
      </c>
      <c r="K65" s="10" t="s">
        <v>793</v>
      </c>
      <c r="L65" s="10" t="s">
        <v>794</v>
      </c>
      <c r="M65" s="10" t="s">
        <v>795</v>
      </c>
      <c r="N65" s="10" t="s">
        <v>796</v>
      </c>
      <c r="O65" s="10" t="s">
        <v>31</v>
      </c>
      <c r="P65" s="10" t="s">
        <v>797</v>
      </c>
      <c r="Q65" s="10" t="s">
        <v>798</v>
      </c>
      <c r="R65" s="10" t="s">
        <v>799</v>
      </c>
      <c r="S65" s="10" t="s">
        <v>800</v>
      </c>
      <c r="T65" s="10" t="s">
        <v>24</v>
      </c>
      <c r="U65" s="10" t="s">
        <v>31</v>
      </c>
      <c r="V65" s="11"/>
      <c r="W65" s="11"/>
      <c r="X65" s="11"/>
      <c r="Y65" s="11"/>
      <c r="Z65" s="11"/>
      <c r="AA65" s="11"/>
      <c r="AB65" s="11"/>
      <c r="AC65" s="11"/>
      <c r="AD65" s="11"/>
      <c r="AE65" s="11"/>
      <c r="AF65" s="11"/>
      <c r="AG65" s="11"/>
      <c r="AH65" s="11"/>
      <c r="AI65" s="11"/>
      <c r="AJ65" s="11"/>
      <c r="AK65" s="11"/>
      <c r="AL65" s="11"/>
      <c r="AM65" s="11"/>
      <c r="AN65" s="11"/>
      <c r="AO65" s="11"/>
      <c r="AP65" s="11"/>
      <c r="AQ65" s="11"/>
    </row>
    <row r="66" spans="1:43" ht="133.5" customHeight="1">
      <c r="A66" s="10" t="s">
        <v>801</v>
      </c>
      <c r="B66" s="10" t="s">
        <v>802</v>
      </c>
      <c r="C66" s="10" t="s">
        <v>803</v>
      </c>
      <c r="D66" s="10">
        <v>2</v>
      </c>
      <c r="E66" s="10" t="s">
        <v>804</v>
      </c>
      <c r="F66" s="10" t="s">
        <v>404</v>
      </c>
      <c r="G66" s="10" t="s">
        <v>805</v>
      </c>
      <c r="H66" s="10" t="s">
        <v>806</v>
      </c>
      <c r="I66" s="17">
        <v>37347</v>
      </c>
      <c r="J66" s="10" t="s">
        <v>807</v>
      </c>
      <c r="K66" s="10" t="s">
        <v>808</v>
      </c>
      <c r="L66" s="10" t="s">
        <v>809</v>
      </c>
      <c r="M66" s="10" t="s">
        <v>810</v>
      </c>
      <c r="N66" s="10" t="s">
        <v>811</v>
      </c>
      <c r="O66" s="10" t="s">
        <v>46</v>
      </c>
      <c r="P66" s="10" t="s">
        <v>46</v>
      </c>
      <c r="Q66" s="10" t="s">
        <v>46</v>
      </c>
      <c r="R66" s="10" t="s">
        <v>812</v>
      </c>
      <c r="S66" s="10" t="s">
        <v>46</v>
      </c>
      <c r="T66" s="10" t="s">
        <v>24</v>
      </c>
      <c r="U66" s="10" t="s">
        <v>24</v>
      </c>
      <c r="V66" s="11"/>
      <c r="W66" s="11"/>
      <c r="X66" s="11"/>
      <c r="Y66" s="11"/>
      <c r="Z66" s="11"/>
      <c r="AA66" s="11"/>
      <c r="AB66" s="11"/>
      <c r="AC66" s="11"/>
      <c r="AD66" s="11"/>
      <c r="AE66" s="11"/>
      <c r="AF66" s="11"/>
      <c r="AG66" s="11"/>
      <c r="AH66" s="11"/>
      <c r="AI66" s="11"/>
      <c r="AJ66" s="11"/>
      <c r="AK66" s="11"/>
      <c r="AL66" s="11"/>
      <c r="AM66" s="11"/>
      <c r="AN66" s="11"/>
      <c r="AO66" s="11"/>
      <c r="AP66" s="11"/>
      <c r="AQ66" s="11"/>
    </row>
    <row r="67" spans="1:43" ht="122.4">
      <c r="A67" s="10" t="s">
        <v>813</v>
      </c>
      <c r="B67" s="10" t="s">
        <v>814</v>
      </c>
      <c r="C67" s="10" t="s">
        <v>815</v>
      </c>
      <c r="D67" s="10">
        <v>2</v>
      </c>
      <c r="E67" s="10" t="s">
        <v>24</v>
      </c>
      <c r="F67" s="10" t="s">
        <v>816</v>
      </c>
      <c r="G67" s="10" t="s">
        <v>817</v>
      </c>
      <c r="H67" s="10" t="s">
        <v>818</v>
      </c>
      <c r="I67" s="17">
        <v>38384</v>
      </c>
      <c r="J67" s="10" t="s">
        <v>819</v>
      </c>
      <c r="K67" s="10" t="s">
        <v>820</v>
      </c>
      <c r="L67" s="10" t="s">
        <v>821</v>
      </c>
      <c r="M67" s="10" t="s">
        <v>822</v>
      </c>
      <c r="N67" s="10" t="s">
        <v>46</v>
      </c>
      <c r="O67" s="10" t="s">
        <v>46</v>
      </c>
      <c r="P67" s="10" t="s">
        <v>46</v>
      </c>
      <c r="Q67" s="10" t="s">
        <v>46</v>
      </c>
      <c r="R67" s="10" t="s">
        <v>823</v>
      </c>
      <c r="S67" s="10" t="s">
        <v>46</v>
      </c>
      <c r="T67" s="10" t="s">
        <v>31</v>
      </c>
      <c r="U67" s="10" t="s">
        <v>824</v>
      </c>
      <c r="V67" s="11"/>
      <c r="W67" s="11"/>
      <c r="X67" s="11"/>
      <c r="Y67" s="11"/>
      <c r="Z67" s="11"/>
      <c r="AA67" s="11"/>
      <c r="AB67" s="11"/>
      <c r="AC67" s="11"/>
      <c r="AD67" s="11"/>
      <c r="AE67" s="11"/>
      <c r="AF67" s="11"/>
      <c r="AG67" s="11"/>
      <c r="AH67" s="11"/>
      <c r="AI67" s="11"/>
      <c r="AJ67" s="11"/>
      <c r="AK67" s="11"/>
      <c r="AL67" s="11"/>
      <c r="AM67" s="11"/>
      <c r="AN67" s="11"/>
      <c r="AO67" s="11"/>
      <c r="AP67" s="11"/>
      <c r="AQ67" s="11"/>
    </row>
    <row r="68" spans="1:43" ht="133.5" customHeight="1">
      <c r="A68" s="10" t="s">
        <v>825</v>
      </c>
      <c r="B68" s="10" t="s">
        <v>826</v>
      </c>
      <c r="C68" s="10" t="s">
        <v>827</v>
      </c>
      <c r="D68" s="10">
        <v>3</v>
      </c>
      <c r="E68" s="10" t="s">
        <v>46</v>
      </c>
      <c r="F68" s="10" t="s">
        <v>377</v>
      </c>
      <c r="G68" s="10" t="s">
        <v>828</v>
      </c>
      <c r="H68" s="10" t="s">
        <v>829</v>
      </c>
      <c r="I68" s="17">
        <v>39142</v>
      </c>
      <c r="J68" s="10" t="s">
        <v>830</v>
      </c>
      <c r="K68" s="10" t="s">
        <v>831</v>
      </c>
      <c r="L68" s="21" t="s">
        <v>832</v>
      </c>
      <c r="M68" s="10" t="s">
        <v>833</v>
      </c>
      <c r="N68" s="10" t="s">
        <v>46</v>
      </c>
      <c r="O68" s="10" t="s">
        <v>46</v>
      </c>
      <c r="P68" s="10" t="s">
        <v>46</v>
      </c>
      <c r="Q68" s="10" t="s">
        <v>46</v>
      </c>
      <c r="R68" s="10" t="s">
        <v>834</v>
      </c>
      <c r="S68" s="10" t="s">
        <v>46</v>
      </c>
      <c r="T68" s="10" t="s">
        <v>31</v>
      </c>
      <c r="U68" s="10" t="s">
        <v>24</v>
      </c>
      <c r="V68" s="11"/>
      <c r="W68" s="11"/>
      <c r="X68" s="11"/>
      <c r="Y68" s="11"/>
      <c r="Z68" s="11"/>
      <c r="AA68" s="11"/>
      <c r="AB68" s="11"/>
      <c r="AC68" s="11"/>
      <c r="AD68" s="11"/>
      <c r="AE68" s="11"/>
      <c r="AF68" s="11"/>
      <c r="AG68" s="11"/>
      <c r="AH68" s="11"/>
      <c r="AI68" s="11"/>
      <c r="AJ68" s="11"/>
      <c r="AK68" s="11"/>
      <c r="AL68" s="11"/>
      <c r="AM68" s="11"/>
      <c r="AN68" s="11"/>
      <c r="AO68" s="11"/>
      <c r="AP68" s="11"/>
      <c r="AQ68" s="11"/>
    </row>
    <row r="69" spans="1:43" ht="133.5" customHeight="1">
      <c r="A69" s="10" t="s">
        <v>835</v>
      </c>
      <c r="B69" s="10" t="s">
        <v>836</v>
      </c>
      <c r="C69" s="10" t="s">
        <v>837</v>
      </c>
      <c r="D69" s="10">
        <v>2</v>
      </c>
      <c r="E69" s="10" t="s">
        <v>31</v>
      </c>
      <c r="F69" s="10" t="s">
        <v>25</v>
      </c>
      <c r="G69" s="10" t="s">
        <v>353</v>
      </c>
      <c r="H69" s="10" t="s">
        <v>838</v>
      </c>
      <c r="I69" s="17">
        <v>38504</v>
      </c>
      <c r="J69" s="10" t="s">
        <v>839</v>
      </c>
      <c r="K69" s="10" t="s">
        <v>840</v>
      </c>
      <c r="L69" s="10" t="s">
        <v>31</v>
      </c>
      <c r="M69" s="10" t="s">
        <v>841</v>
      </c>
      <c r="N69" s="10" t="s">
        <v>30</v>
      </c>
      <c r="O69" s="10" t="s">
        <v>31</v>
      </c>
      <c r="P69" s="10" t="s">
        <v>842</v>
      </c>
      <c r="Q69" s="10" t="s">
        <v>843</v>
      </c>
      <c r="R69" s="10" t="s">
        <v>844</v>
      </c>
      <c r="S69" s="11" t="s">
        <v>46</v>
      </c>
      <c r="T69" s="11" t="s">
        <v>31</v>
      </c>
      <c r="U69" s="10" t="s">
        <v>24</v>
      </c>
      <c r="V69" s="11"/>
      <c r="W69" s="11"/>
      <c r="X69" s="11"/>
      <c r="Y69" s="11"/>
      <c r="Z69" s="11"/>
      <c r="AA69" s="11"/>
      <c r="AB69" s="11"/>
      <c r="AC69" s="11"/>
      <c r="AD69" s="11"/>
      <c r="AE69" s="11"/>
      <c r="AF69" s="11"/>
      <c r="AG69" s="11"/>
      <c r="AH69" s="11"/>
      <c r="AI69" s="11"/>
      <c r="AJ69" s="11"/>
      <c r="AK69" s="11"/>
      <c r="AL69" s="11"/>
      <c r="AM69" s="11"/>
      <c r="AN69" s="11"/>
      <c r="AO69" s="11"/>
      <c r="AP69" s="11"/>
      <c r="AQ69" s="11"/>
    </row>
    <row r="70" spans="1:43" ht="133.5" customHeight="1">
      <c r="A70" s="10" t="s">
        <v>845</v>
      </c>
      <c r="B70" s="10" t="s">
        <v>846</v>
      </c>
      <c r="C70" s="10" t="s">
        <v>847</v>
      </c>
      <c r="D70" s="10">
        <v>2</v>
      </c>
      <c r="E70" s="10" t="s">
        <v>31</v>
      </c>
      <c r="F70" s="10" t="s">
        <v>848</v>
      </c>
      <c r="G70" s="10" t="s">
        <v>849</v>
      </c>
      <c r="H70" s="10" t="s">
        <v>850</v>
      </c>
      <c r="I70" s="17">
        <v>39356</v>
      </c>
      <c r="J70" s="10" t="s">
        <v>851</v>
      </c>
      <c r="K70" s="10" t="s">
        <v>852</v>
      </c>
      <c r="L70" s="10" t="s">
        <v>784</v>
      </c>
      <c r="M70" s="10" t="s">
        <v>853</v>
      </c>
      <c r="N70" s="10" t="s">
        <v>90</v>
      </c>
      <c r="O70" s="10" t="s">
        <v>46</v>
      </c>
      <c r="P70" s="10" t="s">
        <v>842</v>
      </c>
      <c r="Q70" s="10" t="s">
        <v>843</v>
      </c>
      <c r="R70" s="10" t="s">
        <v>854</v>
      </c>
      <c r="S70" s="11" t="s">
        <v>46</v>
      </c>
      <c r="T70" s="10" t="s">
        <v>24</v>
      </c>
      <c r="U70" s="10" t="s">
        <v>24</v>
      </c>
      <c r="V70" s="11"/>
      <c r="W70" s="11"/>
      <c r="X70" s="11"/>
      <c r="Y70" s="11"/>
      <c r="Z70" s="11"/>
      <c r="AA70" s="11"/>
      <c r="AB70" s="11"/>
      <c r="AC70" s="11"/>
      <c r="AD70" s="11"/>
      <c r="AE70" s="11"/>
      <c r="AF70" s="11"/>
      <c r="AG70" s="11"/>
      <c r="AH70" s="11"/>
      <c r="AI70" s="11"/>
      <c r="AJ70" s="11"/>
      <c r="AK70" s="11"/>
      <c r="AL70" s="11"/>
      <c r="AM70" s="11"/>
      <c r="AN70" s="11"/>
      <c r="AO70" s="11"/>
      <c r="AP70" s="11"/>
      <c r="AQ70" s="11"/>
    </row>
    <row r="71" spans="1:43" ht="133.5" customHeight="1">
      <c r="A71" s="10" t="s">
        <v>855</v>
      </c>
      <c r="B71" s="10" t="s">
        <v>856</v>
      </c>
      <c r="C71" s="10" t="s">
        <v>857</v>
      </c>
      <c r="D71" s="10">
        <v>2</v>
      </c>
      <c r="E71" s="10" t="s">
        <v>24</v>
      </c>
      <c r="F71" s="10" t="s">
        <v>404</v>
      </c>
      <c r="G71" s="10" t="s">
        <v>858</v>
      </c>
      <c r="H71" s="10" t="s">
        <v>859</v>
      </c>
      <c r="I71" s="17">
        <v>39114</v>
      </c>
      <c r="J71" s="10" t="s">
        <v>860</v>
      </c>
      <c r="K71" s="10" t="s">
        <v>861</v>
      </c>
      <c r="L71" s="10" t="s">
        <v>862</v>
      </c>
      <c r="M71" s="10" t="s">
        <v>863</v>
      </c>
      <c r="N71" s="10" t="s">
        <v>864</v>
      </c>
      <c r="O71" s="10" t="s">
        <v>46</v>
      </c>
      <c r="P71" s="10" t="s">
        <v>865</v>
      </c>
      <c r="Q71" s="10" t="s">
        <v>866</v>
      </c>
      <c r="R71" s="10"/>
      <c r="S71" s="11" t="s">
        <v>584</v>
      </c>
      <c r="T71" s="11" t="s">
        <v>24</v>
      </c>
      <c r="U71" s="10" t="s">
        <v>31</v>
      </c>
      <c r="V71" s="11"/>
      <c r="W71" s="11"/>
      <c r="X71" s="11"/>
      <c r="Y71" s="11"/>
      <c r="Z71" s="11"/>
      <c r="AA71" s="11"/>
      <c r="AB71" s="11"/>
      <c r="AC71" s="11"/>
      <c r="AD71" s="11"/>
      <c r="AE71" s="11"/>
      <c r="AF71" s="11"/>
      <c r="AG71" s="11"/>
      <c r="AH71" s="11"/>
      <c r="AI71" s="11"/>
      <c r="AJ71" s="11"/>
      <c r="AK71" s="11"/>
      <c r="AL71" s="11"/>
      <c r="AM71" s="11"/>
      <c r="AN71" s="11"/>
      <c r="AO71" s="11"/>
      <c r="AP71" s="11"/>
      <c r="AQ71" s="11"/>
    </row>
    <row r="72" spans="1:43" ht="133.5" customHeight="1">
      <c r="A72" s="10" t="s">
        <v>867</v>
      </c>
      <c r="B72" s="10" t="s">
        <v>868</v>
      </c>
      <c r="C72" s="10" t="s">
        <v>869</v>
      </c>
      <c r="D72" s="23">
        <v>43832</v>
      </c>
      <c r="E72" s="10" t="s">
        <v>46</v>
      </c>
      <c r="F72" s="10" t="s">
        <v>377</v>
      </c>
      <c r="G72" s="10" t="s">
        <v>24</v>
      </c>
      <c r="H72" s="10" t="s">
        <v>870</v>
      </c>
      <c r="I72" s="17">
        <v>39203</v>
      </c>
      <c r="J72" s="10" t="s">
        <v>871</v>
      </c>
      <c r="K72" s="10" t="s">
        <v>872</v>
      </c>
      <c r="L72" s="10" t="s">
        <v>873</v>
      </c>
      <c r="M72" s="10" t="s">
        <v>321</v>
      </c>
      <c r="N72" s="10" t="s">
        <v>46</v>
      </c>
      <c r="O72" s="10" t="s">
        <v>46</v>
      </c>
      <c r="P72" s="10" t="s">
        <v>46</v>
      </c>
      <c r="Q72" s="10" t="s">
        <v>46</v>
      </c>
      <c r="R72" s="10" t="s">
        <v>874</v>
      </c>
      <c r="S72" s="10" t="s">
        <v>46</v>
      </c>
      <c r="T72" s="10" t="s">
        <v>31</v>
      </c>
      <c r="U72" s="10" t="s">
        <v>24</v>
      </c>
      <c r="V72" s="11"/>
      <c r="W72" s="11"/>
      <c r="X72" s="11"/>
      <c r="Y72" s="11"/>
      <c r="Z72" s="11"/>
      <c r="AA72" s="11"/>
      <c r="AB72" s="11"/>
      <c r="AC72" s="11"/>
      <c r="AD72" s="11"/>
      <c r="AE72" s="11"/>
      <c r="AF72" s="11"/>
      <c r="AG72" s="11"/>
      <c r="AH72" s="11"/>
      <c r="AI72" s="11"/>
      <c r="AJ72" s="11"/>
      <c r="AK72" s="11"/>
      <c r="AL72" s="11"/>
      <c r="AM72" s="11"/>
      <c r="AN72" s="11"/>
      <c r="AO72" s="11"/>
      <c r="AP72" s="11"/>
      <c r="AQ72" s="11"/>
    </row>
    <row r="73" spans="1:43" ht="133.5" customHeight="1">
      <c r="A73" s="10" t="s">
        <v>875</v>
      </c>
      <c r="B73" s="10" t="s">
        <v>876</v>
      </c>
      <c r="C73" s="10" t="s">
        <v>877</v>
      </c>
      <c r="D73" s="10">
        <v>2</v>
      </c>
      <c r="E73" s="10" t="s">
        <v>31</v>
      </c>
      <c r="F73" s="10" t="s">
        <v>25</v>
      </c>
      <c r="G73" s="10" t="s">
        <v>24</v>
      </c>
      <c r="H73" s="10" t="s">
        <v>878</v>
      </c>
      <c r="I73" s="17">
        <v>38687</v>
      </c>
      <c r="J73" s="10" t="s">
        <v>879</v>
      </c>
      <c r="K73" s="10" t="s">
        <v>880</v>
      </c>
      <c r="L73" s="10" t="s">
        <v>66</v>
      </c>
      <c r="M73" s="10" t="s">
        <v>881</v>
      </c>
      <c r="N73" s="10" t="s">
        <v>882</v>
      </c>
      <c r="O73" s="10" t="s">
        <v>31</v>
      </c>
      <c r="P73" s="10">
        <v>16219568</v>
      </c>
      <c r="Q73" s="10" t="s">
        <v>883</v>
      </c>
      <c r="R73" s="10" t="s">
        <v>884</v>
      </c>
      <c r="S73" s="11" t="s">
        <v>885</v>
      </c>
      <c r="T73" s="10" t="s">
        <v>31</v>
      </c>
      <c r="U73" s="10" t="s">
        <v>24</v>
      </c>
      <c r="V73" s="11"/>
      <c r="W73" s="11"/>
      <c r="X73" s="11"/>
      <c r="Y73" s="11"/>
      <c r="Z73" s="11"/>
      <c r="AA73" s="11"/>
      <c r="AB73" s="11"/>
      <c r="AC73" s="11"/>
      <c r="AD73" s="11"/>
      <c r="AE73" s="11"/>
      <c r="AF73" s="11"/>
      <c r="AG73" s="11"/>
      <c r="AH73" s="11"/>
      <c r="AI73" s="11"/>
      <c r="AJ73" s="11"/>
      <c r="AK73" s="11"/>
      <c r="AL73" s="11"/>
      <c r="AM73" s="11"/>
      <c r="AN73" s="11"/>
      <c r="AO73" s="11"/>
      <c r="AP73" s="11"/>
      <c r="AQ73" s="11"/>
    </row>
    <row r="74" spans="1:43" ht="133.5" customHeight="1">
      <c r="A74" s="10" t="s">
        <v>886</v>
      </c>
      <c r="B74" s="10" t="s">
        <v>887</v>
      </c>
      <c r="C74" s="10" t="s">
        <v>888</v>
      </c>
      <c r="D74" s="10">
        <v>2</v>
      </c>
      <c r="E74" s="10" t="s">
        <v>31</v>
      </c>
      <c r="F74" s="10" t="s">
        <v>25</v>
      </c>
      <c r="G74" s="10" t="s">
        <v>889</v>
      </c>
      <c r="H74" s="10" t="s">
        <v>890</v>
      </c>
      <c r="I74" s="17">
        <v>38626</v>
      </c>
      <c r="J74" s="10" t="s">
        <v>891</v>
      </c>
      <c r="K74" s="23">
        <v>43898</v>
      </c>
      <c r="L74" s="10" t="s">
        <v>66</v>
      </c>
      <c r="M74" s="10" t="s">
        <v>321</v>
      </c>
      <c r="N74" s="10" t="s">
        <v>46</v>
      </c>
      <c r="O74" s="10" t="s">
        <v>46</v>
      </c>
      <c r="P74" s="11" t="s">
        <v>46</v>
      </c>
      <c r="Q74" s="11" t="s">
        <v>46</v>
      </c>
      <c r="R74" s="10" t="s">
        <v>892</v>
      </c>
      <c r="S74" s="11" t="s">
        <v>893</v>
      </c>
      <c r="T74" s="11" t="s">
        <v>31</v>
      </c>
      <c r="U74" s="10" t="s">
        <v>24</v>
      </c>
      <c r="V74" s="11"/>
      <c r="W74" s="11"/>
      <c r="X74" s="11"/>
      <c r="Y74" s="11"/>
      <c r="Z74" s="11"/>
      <c r="AA74" s="11"/>
      <c r="AB74" s="11"/>
      <c r="AC74" s="11"/>
      <c r="AD74" s="11"/>
      <c r="AE74" s="11"/>
      <c r="AF74" s="11"/>
      <c r="AG74" s="11"/>
      <c r="AH74" s="11"/>
      <c r="AI74" s="11"/>
      <c r="AJ74" s="11"/>
      <c r="AK74" s="11"/>
      <c r="AL74" s="11"/>
      <c r="AM74" s="11"/>
      <c r="AN74" s="11"/>
      <c r="AO74" s="11"/>
      <c r="AP74" s="11"/>
      <c r="AQ74" s="11"/>
    </row>
    <row r="75" spans="1:43" ht="133.5" customHeight="1">
      <c r="A75" s="10" t="s">
        <v>894</v>
      </c>
      <c r="B75" s="10" t="s">
        <v>895</v>
      </c>
      <c r="C75" s="10" t="s">
        <v>896</v>
      </c>
      <c r="D75" s="10">
        <v>2</v>
      </c>
      <c r="E75" s="10" t="s">
        <v>31</v>
      </c>
      <c r="F75" s="10" t="s">
        <v>25</v>
      </c>
      <c r="G75" s="10" t="s">
        <v>897</v>
      </c>
      <c r="H75" s="10" t="s">
        <v>898</v>
      </c>
      <c r="I75" s="17">
        <v>38261</v>
      </c>
      <c r="J75" s="10" t="s">
        <v>899</v>
      </c>
      <c r="K75" s="36">
        <v>0.45800000000000002</v>
      </c>
      <c r="L75" s="10" t="s">
        <v>31</v>
      </c>
      <c r="M75" s="10" t="s">
        <v>900</v>
      </c>
      <c r="N75" s="10" t="s">
        <v>171</v>
      </c>
      <c r="O75" s="10" t="s">
        <v>46</v>
      </c>
      <c r="P75" s="11" t="s">
        <v>46</v>
      </c>
      <c r="Q75" s="11" t="s">
        <v>46</v>
      </c>
      <c r="R75" s="10" t="s">
        <v>901</v>
      </c>
      <c r="S75" s="11" t="s">
        <v>46</v>
      </c>
      <c r="T75" s="10" t="s">
        <v>31</v>
      </c>
      <c r="U75" s="10" t="s">
        <v>902</v>
      </c>
      <c r="V75" s="11"/>
      <c r="W75" s="11"/>
      <c r="X75" s="11"/>
      <c r="Y75" s="11"/>
      <c r="Z75" s="11"/>
      <c r="AA75" s="11"/>
      <c r="AB75" s="11"/>
      <c r="AC75" s="11"/>
      <c r="AD75" s="11"/>
      <c r="AE75" s="11"/>
      <c r="AF75" s="11"/>
      <c r="AG75" s="11"/>
      <c r="AH75" s="11"/>
      <c r="AI75" s="11"/>
      <c r="AJ75" s="11"/>
      <c r="AK75" s="11"/>
      <c r="AL75" s="11"/>
      <c r="AM75" s="11"/>
      <c r="AN75" s="11"/>
      <c r="AO75" s="11"/>
      <c r="AP75" s="11"/>
      <c r="AQ75" s="11"/>
    </row>
    <row r="76" spans="1:43" ht="107.1">
      <c r="A76" s="10" t="s">
        <v>903</v>
      </c>
      <c r="B76" s="10" t="s">
        <v>904</v>
      </c>
      <c r="C76" s="10" t="s">
        <v>905</v>
      </c>
      <c r="D76" s="10">
        <v>3</v>
      </c>
      <c r="E76" s="10" t="s">
        <v>46</v>
      </c>
      <c r="F76" s="10" t="s">
        <v>404</v>
      </c>
      <c r="G76" s="10" t="s">
        <v>24</v>
      </c>
      <c r="H76" s="10" t="s">
        <v>906</v>
      </c>
      <c r="I76" s="17">
        <v>39753</v>
      </c>
      <c r="J76" s="10" t="s">
        <v>907</v>
      </c>
      <c r="K76" s="10" t="s">
        <v>908</v>
      </c>
      <c r="L76" s="10" t="s">
        <v>873</v>
      </c>
      <c r="M76" s="10" t="s">
        <v>321</v>
      </c>
      <c r="N76" s="10" t="s">
        <v>46</v>
      </c>
      <c r="O76" s="10" t="s">
        <v>46</v>
      </c>
      <c r="P76" s="10" t="s">
        <v>46</v>
      </c>
      <c r="Q76" s="10" t="s">
        <v>46</v>
      </c>
      <c r="R76" s="10" t="s">
        <v>909</v>
      </c>
      <c r="S76" s="10" t="s">
        <v>46</v>
      </c>
      <c r="T76" s="10" t="s">
        <v>31</v>
      </c>
      <c r="U76" s="10" t="s">
        <v>24</v>
      </c>
      <c r="V76" s="11"/>
      <c r="W76" s="11"/>
      <c r="X76" s="11"/>
      <c r="Y76" s="11"/>
      <c r="Z76" s="11"/>
      <c r="AA76" s="11"/>
      <c r="AB76" s="11"/>
      <c r="AC76" s="11"/>
      <c r="AD76" s="11"/>
      <c r="AE76" s="11"/>
      <c r="AF76" s="11"/>
      <c r="AG76" s="11"/>
      <c r="AH76" s="11"/>
      <c r="AI76" s="11"/>
      <c r="AJ76" s="11"/>
      <c r="AK76" s="11"/>
      <c r="AL76" s="11"/>
      <c r="AM76" s="11"/>
      <c r="AN76" s="11"/>
      <c r="AO76" s="11"/>
      <c r="AP76" s="11"/>
      <c r="AQ76" s="11"/>
    </row>
    <row r="77" spans="1:43" ht="133.5" customHeight="1">
      <c r="A77" s="10" t="s">
        <v>910</v>
      </c>
      <c r="B77" s="10" t="s">
        <v>911</v>
      </c>
      <c r="C77" s="10" t="s">
        <v>912</v>
      </c>
      <c r="D77" s="10">
        <v>4</v>
      </c>
      <c r="E77" s="10" t="s">
        <v>46</v>
      </c>
      <c r="F77" s="10" t="s">
        <v>404</v>
      </c>
      <c r="G77" s="10" t="s">
        <v>24</v>
      </c>
      <c r="H77" s="10" t="s">
        <v>913</v>
      </c>
      <c r="I77" s="17">
        <v>39753</v>
      </c>
      <c r="J77" s="10" t="s">
        <v>914</v>
      </c>
      <c r="K77" s="10" t="s">
        <v>915</v>
      </c>
      <c r="L77" s="10" t="s">
        <v>873</v>
      </c>
      <c r="M77" s="10" t="s">
        <v>321</v>
      </c>
      <c r="N77" s="10" t="s">
        <v>46</v>
      </c>
      <c r="O77" s="10" t="s">
        <v>46</v>
      </c>
      <c r="P77" s="10" t="s">
        <v>46</v>
      </c>
      <c r="Q77" s="10" t="s">
        <v>46</v>
      </c>
      <c r="R77" s="10" t="s">
        <v>916</v>
      </c>
      <c r="S77" s="10" t="s">
        <v>46</v>
      </c>
      <c r="T77" s="10" t="s">
        <v>31</v>
      </c>
      <c r="U77" s="10" t="s">
        <v>24</v>
      </c>
      <c r="V77" s="11"/>
      <c r="W77" s="11"/>
      <c r="X77" s="11"/>
      <c r="Y77" s="11"/>
      <c r="Z77" s="11"/>
      <c r="AA77" s="11"/>
      <c r="AB77" s="11"/>
      <c r="AC77" s="11"/>
      <c r="AD77" s="11"/>
      <c r="AE77" s="11"/>
      <c r="AF77" s="11"/>
      <c r="AG77" s="11"/>
      <c r="AH77" s="11"/>
      <c r="AI77" s="11"/>
      <c r="AJ77" s="11"/>
      <c r="AK77" s="11"/>
      <c r="AL77" s="11"/>
      <c r="AM77" s="11"/>
      <c r="AN77" s="11"/>
      <c r="AO77" s="11"/>
      <c r="AP77" s="11"/>
      <c r="AQ77" s="11"/>
    </row>
    <row r="78" spans="1:43" ht="133.5" customHeight="1">
      <c r="A78" s="10" t="s">
        <v>917</v>
      </c>
      <c r="B78" s="10" t="s">
        <v>918</v>
      </c>
      <c r="C78" s="10" t="s">
        <v>919</v>
      </c>
      <c r="D78" s="10">
        <v>2</v>
      </c>
      <c r="E78" s="10" t="s">
        <v>46</v>
      </c>
      <c r="F78" s="10" t="s">
        <v>25</v>
      </c>
      <c r="G78" s="10" t="s">
        <v>24</v>
      </c>
      <c r="H78" s="10" t="s">
        <v>920</v>
      </c>
      <c r="I78" s="17">
        <v>40787</v>
      </c>
      <c r="J78" s="10" t="s">
        <v>921</v>
      </c>
      <c r="K78" s="37">
        <v>0.13</v>
      </c>
      <c r="L78" s="10" t="s">
        <v>66</v>
      </c>
      <c r="M78" s="10" t="s">
        <v>922</v>
      </c>
      <c r="N78" s="10" t="s">
        <v>30</v>
      </c>
      <c r="O78" s="10" t="s">
        <v>923</v>
      </c>
      <c r="P78" s="10">
        <v>15897558</v>
      </c>
      <c r="Q78" s="10" t="s">
        <v>924</v>
      </c>
      <c r="R78" s="10" t="s">
        <v>925</v>
      </c>
      <c r="S78" s="10" t="s">
        <v>926</v>
      </c>
      <c r="T78" s="10" t="s">
        <v>31</v>
      </c>
      <c r="U78" s="10" t="s">
        <v>24</v>
      </c>
      <c r="V78" s="11"/>
      <c r="W78" s="11"/>
      <c r="X78" s="11"/>
      <c r="Y78" s="11"/>
      <c r="Z78" s="11"/>
      <c r="AA78" s="11"/>
      <c r="AB78" s="11"/>
      <c r="AC78" s="11"/>
      <c r="AD78" s="11"/>
      <c r="AE78" s="11"/>
      <c r="AF78" s="11"/>
      <c r="AG78" s="11"/>
      <c r="AH78" s="11"/>
      <c r="AI78" s="11"/>
      <c r="AJ78" s="11"/>
      <c r="AK78" s="11"/>
      <c r="AL78" s="11"/>
      <c r="AM78" s="11"/>
      <c r="AN78" s="11"/>
      <c r="AO78" s="11"/>
      <c r="AP78" s="11"/>
      <c r="AQ78" s="11"/>
    </row>
    <row r="79" spans="1:43" ht="133.5" customHeight="1">
      <c r="A79" s="10" t="s">
        <v>927</v>
      </c>
      <c r="B79" s="10" t="s">
        <v>928</v>
      </c>
      <c r="C79" s="10" t="s">
        <v>929</v>
      </c>
      <c r="D79" s="10">
        <v>2</v>
      </c>
      <c r="E79" s="10" t="s">
        <v>46</v>
      </c>
      <c r="F79" s="10" t="s">
        <v>25</v>
      </c>
      <c r="G79" s="10" t="s">
        <v>24</v>
      </c>
      <c r="H79" s="10" t="s">
        <v>930</v>
      </c>
      <c r="I79" s="17">
        <v>38322</v>
      </c>
      <c r="J79" s="10" t="s">
        <v>931</v>
      </c>
      <c r="K79" s="37" t="s">
        <v>932</v>
      </c>
      <c r="L79" s="10" t="s">
        <v>66</v>
      </c>
      <c r="M79" s="10" t="s">
        <v>321</v>
      </c>
      <c r="N79" s="10" t="s">
        <v>90</v>
      </c>
      <c r="O79" s="10" t="s">
        <v>31</v>
      </c>
      <c r="P79" s="10" t="s">
        <v>842</v>
      </c>
      <c r="Q79" s="10" t="s">
        <v>843</v>
      </c>
      <c r="R79" s="10" t="s">
        <v>933</v>
      </c>
      <c r="S79" s="10" t="s">
        <v>934</v>
      </c>
      <c r="T79" s="10" t="s">
        <v>31</v>
      </c>
      <c r="U79" s="10" t="s">
        <v>24</v>
      </c>
      <c r="V79" s="11"/>
      <c r="W79" s="11"/>
      <c r="X79" s="11"/>
      <c r="Y79" s="11"/>
      <c r="Z79" s="11"/>
      <c r="AA79" s="11"/>
      <c r="AB79" s="11"/>
      <c r="AC79" s="11"/>
      <c r="AD79" s="11"/>
      <c r="AE79" s="11"/>
      <c r="AF79" s="11"/>
      <c r="AG79" s="11"/>
      <c r="AH79" s="11"/>
      <c r="AI79" s="11"/>
      <c r="AJ79" s="11"/>
      <c r="AK79" s="11"/>
      <c r="AL79" s="11"/>
      <c r="AM79" s="11"/>
      <c r="AN79" s="11"/>
      <c r="AO79" s="11"/>
      <c r="AP79" s="11"/>
      <c r="AQ79" s="11"/>
    </row>
    <row r="80" spans="1:43" ht="133.5" customHeight="1">
      <c r="A80" s="10" t="s">
        <v>935</v>
      </c>
      <c r="B80" s="10" t="s">
        <v>936</v>
      </c>
      <c r="C80" s="10" t="s">
        <v>937</v>
      </c>
      <c r="D80" s="10">
        <v>2</v>
      </c>
      <c r="E80" s="10" t="s">
        <v>46</v>
      </c>
      <c r="F80" s="10" t="s">
        <v>25</v>
      </c>
      <c r="G80" s="10" t="s">
        <v>24</v>
      </c>
      <c r="H80" s="10" t="s">
        <v>938</v>
      </c>
      <c r="I80" s="17">
        <v>40909</v>
      </c>
      <c r="J80" s="10" t="s">
        <v>939</v>
      </c>
      <c r="K80" s="37">
        <v>0.52600000000000002</v>
      </c>
      <c r="L80" s="10" t="s">
        <v>31</v>
      </c>
      <c r="M80" s="10" t="s">
        <v>940</v>
      </c>
      <c r="N80" s="10" t="s">
        <v>30</v>
      </c>
      <c r="O80" s="10" t="s">
        <v>24</v>
      </c>
      <c r="P80" s="10">
        <v>15598814</v>
      </c>
      <c r="Q80" s="10" t="s">
        <v>941</v>
      </c>
      <c r="R80" s="10" t="s">
        <v>942</v>
      </c>
      <c r="S80" s="10" t="s">
        <v>943</v>
      </c>
      <c r="T80" s="10" t="s">
        <v>31</v>
      </c>
      <c r="U80" s="10" t="s">
        <v>24</v>
      </c>
      <c r="V80" s="11"/>
      <c r="W80" s="11"/>
      <c r="X80" s="11"/>
      <c r="Y80" s="11"/>
      <c r="Z80" s="11"/>
      <c r="AA80" s="11"/>
      <c r="AB80" s="11"/>
      <c r="AC80" s="11"/>
      <c r="AD80" s="11"/>
      <c r="AE80" s="11"/>
      <c r="AF80" s="11"/>
      <c r="AG80" s="11"/>
      <c r="AH80" s="11"/>
      <c r="AI80" s="11"/>
      <c r="AJ80" s="11"/>
      <c r="AK80" s="11"/>
      <c r="AL80" s="11"/>
      <c r="AM80" s="11"/>
      <c r="AN80" s="11"/>
      <c r="AO80" s="11"/>
      <c r="AP80" s="11"/>
      <c r="AQ80" s="11"/>
    </row>
    <row r="81" spans="1:43" ht="133.5" customHeight="1">
      <c r="A81" s="10" t="s">
        <v>944</v>
      </c>
      <c r="B81" s="10" t="s">
        <v>945</v>
      </c>
      <c r="C81" s="10" t="s">
        <v>946</v>
      </c>
      <c r="D81" s="10">
        <v>4</v>
      </c>
      <c r="E81" s="10" t="s">
        <v>46</v>
      </c>
      <c r="F81" s="10" t="s">
        <v>25</v>
      </c>
      <c r="G81" s="10" t="s">
        <v>353</v>
      </c>
      <c r="H81" s="10" t="s">
        <v>947</v>
      </c>
      <c r="I81" s="17">
        <v>40148</v>
      </c>
      <c r="J81" s="10" t="s">
        <v>948</v>
      </c>
      <c r="K81" s="37">
        <v>0.51100000000000001</v>
      </c>
      <c r="L81" s="10" t="s">
        <v>31</v>
      </c>
      <c r="M81" s="10" t="s">
        <v>949</v>
      </c>
      <c r="N81" s="10" t="s">
        <v>90</v>
      </c>
      <c r="O81" s="10" t="s">
        <v>46</v>
      </c>
      <c r="P81" s="10">
        <v>15710326</v>
      </c>
      <c r="Q81" s="10" t="s">
        <v>499</v>
      </c>
      <c r="R81" s="10" t="s">
        <v>950</v>
      </c>
      <c r="S81" s="10" t="s">
        <v>951</v>
      </c>
      <c r="T81" s="10" t="s">
        <v>31</v>
      </c>
      <c r="U81" s="10" t="s">
        <v>24</v>
      </c>
      <c r="V81" s="11"/>
      <c r="W81" s="11"/>
      <c r="X81" s="11"/>
      <c r="Y81" s="11"/>
      <c r="Z81" s="11"/>
      <c r="AA81" s="11"/>
      <c r="AB81" s="11"/>
      <c r="AC81" s="11"/>
      <c r="AD81" s="11"/>
      <c r="AE81" s="11"/>
      <c r="AF81" s="11"/>
      <c r="AG81" s="11"/>
      <c r="AH81" s="11"/>
      <c r="AI81" s="11"/>
      <c r="AJ81" s="11"/>
      <c r="AK81" s="11"/>
      <c r="AL81" s="11"/>
      <c r="AM81" s="11"/>
      <c r="AN81" s="11"/>
      <c r="AO81" s="11"/>
      <c r="AP81" s="11"/>
      <c r="AQ81" s="11"/>
    </row>
    <row r="82" spans="1:43" ht="133.5" customHeight="1">
      <c r="A82" s="10" t="s">
        <v>952</v>
      </c>
      <c r="B82" s="10" t="s">
        <v>953</v>
      </c>
      <c r="C82" s="10" t="s">
        <v>954</v>
      </c>
      <c r="D82" s="10">
        <v>1</v>
      </c>
      <c r="E82" s="10" t="s">
        <v>46</v>
      </c>
      <c r="F82" s="10" t="s">
        <v>329</v>
      </c>
      <c r="G82" s="10" t="s">
        <v>46</v>
      </c>
      <c r="H82" s="10" t="s">
        <v>955</v>
      </c>
      <c r="I82" s="17">
        <v>40634</v>
      </c>
      <c r="J82" s="10" t="s">
        <v>956</v>
      </c>
      <c r="K82" s="10" t="s">
        <v>957</v>
      </c>
      <c r="L82" s="10" t="s">
        <v>873</v>
      </c>
      <c r="M82" s="10" t="s">
        <v>321</v>
      </c>
      <c r="N82" s="10" t="s">
        <v>46</v>
      </c>
      <c r="O82" s="10" t="s">
        <v>46</v>
      </c>
      <c r="P82" s="10" t="s">
        <v>46</v>
      </c>
      <c r="Q82" s="10" t="s">
        <v>46</v>
      </c>
      <c r="R82" s="10" t="s">
        <v>958</v>
      </c>
      <c r="S82" s="10" t="s">
        <v>46</v>
      </c>
      <c r="T82" s="10" t="s">
        <v>31</v>
      </c>
      <c r="U82" s="10" t="s">
        <v>24</v>
      </c>
      <c r="V82" s="11"/>
      <c r="W82" s="11"/>
      <c r="X82" s="11"/>
      <c r="Y82" s="11"/>
      <c r="Z82" s="11"/>
      <c r="AA82" s="11"/>
      <c r="AB82" s="11"/>
      <c r="AC82" s="11"/>
      <c r="AD82" s="11"/>
      <c r="AE82" s="11"/>
      <c r="AF82" s="11"/>
      <c r="AG82" s="11"/>
      <c r="AH82" s="11"/>
      <c r="AI82" s="11"/>
      <c r="AJ82" s="11"/>
      <c r="AK82" s="11"/>
      <c r="AL82" s="11"/>
      <c r="AM82" s="11"/>
      <c r="AN82" s="11"/>
      <c r="AO82" s="11"/>
      <c r="AP82" s="11"/>
      <c r="AQ82" s="11"/>
    </row>
    <row r="83" spans="1:43" ht="107.1">
      <c r="A83" s="10" t="s">
        <v>959</v>
      </c>
      <c r="B83" s="10" t="s">
        <v>960</v>
      </c>
      <c r="C83" s="10" t="s">
        <v>961</v>
      </c>
      <c r="D83" s="10">
        <v>3</v>
      </c>
      <c r="E83" s="10" t="s">
        <v>46</v>
      </c>
      <c r="F83" s="10" t="s">
        <v>962</v>
      </c>
      <c r="G83" s="10" t="s">
        <v>46</v>
      </c>
      <c r="H83" s="10" t="s">
        <v>963</v>
      </c>
      <c r="I83" s="17">
        <v>38534</v>
      </c>
      <c r="J83" s="10" t="s">
        <v>964</v>
      </c>
      <c r="K83" s="10" t="s">
        <v>965</v>
      </c>
      <c r="L83" s="10" t="s">
        <v>966</v>
      </c>
      <c r="M83" s="10" t="s">
        <v>967</v>
      </c>
      <c r="N83" s="10" t="s">
        <v>46</v>
      </c>
      <c r="O83" s="10" t="s">
        <v>46</v>
      </c>
      <c r="P83" s="10" t="s">
        <v>46</v>
      </c>
      <c r="Q83" s="10" t="s">
        <v>46</v>
      </c>
      <c r="R83" s="10" t="s">
        <v>968</v>
      </c>
      <c r="S83" s="10" t="s">
        <v>46</v>
      </c>
      <c r="T83" s="10" t="s">
        <v>31</v>
      </c>
      <c r="U83" s="10" t="s">
        <v>24</v>
      </c>
      <c r="V83" s="11"/>
      <c r="W83" s="11"/>
      <c r="X83" s="11"/>
      <c r="Y83" s="11"/>
      <c r="Z83" s="11"/>
      <c r="AA83" s="11"/>
      <c r="AB83" s="11"/>
      <c r="AC83" s="11"/>
      <c r="AD83" s="11"/>
      <c r="AE83" s="11"/>
      <c r="AF83" s="11"/>
      <c r="AG83" s="11"/>
      <c r="AH83" s="11"/>
      <c r="AI83" s="11"/>
      <c r="AJ83" s="11"/>
      <c r="AK83" s="11"/>
      <c r="AL83" s="11"/>
      <c r="AM83" s="11"/>
      <c r="AN83" s="11"/>
      <c r="AO83" s="11"/>
      <c r="AP83" s="11"/>
      <c r="AQ83" s="11"/>
    </row>
    <row r="84" spans="1:43" ht="133.5" customHeight="1">
      <c r="A84" s="10" t="s">
        <v>969</v>
      </c>
      <c r="B84" s="10" t="s">
        <v>970</v>
      </c>
      <c r="C84" s="10" t="s">
        <v>971</v>
      </c>
      <c r="D84" s="10">
        <v>2</v>
      </c>
      <c r="E84" s="10" t="s">
        <v>46</v>
      </c>
      <c r="F84" s="10" t="s">
        <v>404</v>
      </c>
      <c r="G84" s="10" t="s">
        <v>24</v>
      </c>
      <c r="H84" s="10" t="s">
        <v>972</v>
      </c>
      <c r="I84" s="10" t="s">
        <v>973</v>
      </c>
      <c r="J84" s="10" t="s">
        <v>974</v>
      </c>
      <c r="K84" s="10" t="s">
        <v>975</v>
      </c>
      <c r="L84" s="10" t="s">
        <v>976</v>
      </c>
      <c r="M84" s="10" t="s">
        <v>977</v>
      </c>
      <c r="N84" s="10" t="s">
        <v>46</v>
      </c>
      <c r="O84" s="10" t="s">
        <v>46</v>
      </c>
      <c r="P84" s="10" t="s">
        <v>46</v>
      </c>
      <c r="Q84" s="10" t="s">
        <v>46</v>
      </c>
      <c r="R84" s="10" t="s">
        <v>978</v>
      </c>
      <c r="S84" s="10" t="s">
        <v>46</v>
      </c>
      <c r="T84" s="10" t="s">
        <v>31</v>
      </c>
      <c r="U84" s="10" t="s">
        <v>24</v>
      </c>
      <c r="V84" s="11"/>
      <c r="W84" s="11"/>
      <c r="X84" s="11"/>
      <c r="Y84" s="11"/>
      <c r="Z84" s="11"/>
      <c r="AA84" s="11"/>
      <c r="AB84" s="11"/>
      <c r="AC84" s="11"/>
      <c r="AD84" s="11"/>
      <c r="AE84" s="11"/>
      <c r="AF84" s="11"/>
      <c r="AG84" s="11"/>
      <c r="AH84" s="11"/>
      <c r="AI84" s="11"/>
      <c r="AJ84" s="11"/>
      <c r="AK84" s="11"/>
      <c r="AL84" s="11"/>
      <c r="AM84" s="11"/>
      <c r="AN84" s="11"/>
      <c r="AO84" s="11"/>
      <c r="AP84" s="11"/>
      <c r="AQ84" s="11"/>
    </row>
    <row r="85" spans="1:43" ht="133.5" customHeight="1">
      <c r="A85" s="38" t="s">
        <v>979</v>
      </c>
      <c r="B85" s="39" t="s">
        <v>980</v>
      </c>
      <c r="C85" s="10" t="s">
        <v>981</v>
      </c>
      <c r="D85" s="10">
        <v>2</v>
      </c>
      <c r="E85" s="10" t="s">
        <v>46</v>
      </c>
      <c r="F85" s="10" t="s">
        <v>453</v>
      </c>
      <c r="G85" s="10" t="s">
        <v>24</v>
      </c>
      <c r="H85" s="40" t="s">
        <v>982</v>
      </c>
      <c r="I85" s="17">
        <v>38322</v>
      </c>
      <c r="J85" s="39" t="s">
        <v>931</v>
      </c>
      <c r="K85" s="10" t="s">
        <v>983</v>
      </c>
      <c r="L85" s="10" t="s">
        <v>31</v>
      </c>
      <c r="M85" s="10" t="s">
        <v>984</v>
      </c>
      <c r="N85" s="10" t="s">
        <v>30</v>
      </c>
      <c r="O85" s="10" t="s">
        <v>31</v>
      </c>
      <c r="P85" s="10" t="s">
        <v>985</v>
      </c>
      <c r="Q85" s="10" t="s">
        <v>986</v>
      </c>
      <c r="R85" s="10" t="s">
        <v>987</v>
      </c>
      <c r="S85" s="10" t="s">
        <v>46</v>
      </c>
      <c r="T85" s="10" t="s">
        <v>31</v>
      </c>
      <c r="U85" s="10" t="s">
        <v>24</v>
      </c>
      <c r="V85" s="11"/>
      <c r="W85" s="11"/>
      <c r="X85" s="11"/>
      <c r="Y85" s="11"/>
      <c r="Z85" s="11"/>
      <c r="AA85" s="11"/>
      <c r="AB85" s="11"/>
      <c r="AC85" s="11"/>
      <c r="AD85" s="11"/>
      <c r="AE85" s="11"/>
      <c r="AF85" s="11"/>
      <c r="AG85" s="11"/>
      <c r="AH85" s="11"/>
      <c r="AI85" s="11"/>
      <c r="AJ85" s="11"/>
      <c r="AK85" s="11"/>
      <c r="AL85" s="11"/>
      <c r="AM85" s="11"/>
      <c r="AN85" s="11"/>
      <c r="AO85" s="11"/>
      <c r="AP85" s="11"/>
      <c r="AQ85" s="11"/>
    </row>
    <row r="86" spans="1:43" ht="133.5" customHeight="1">
      <c r="A86" s="38" t="s">
        <v>988</v>
      </c>
      <c r="B86" s="39" t="s">
        <v>989</v>
      </c>
      <c r="C86" s="10" t="s">
        <v>721</v>
      </c>
      <c r="D86" s="10">
        <v>2</v>
      </c>
      <c r="E86" s="10" t="s">
        <v>31</v>
      </c>
      <c r="F86" s="10" t="s">
        <v>25</v>
      </c>
      <c r="G86" s="10" t="s">
        <v>24</v>
      </c>
      <c r="H86" s="40" t="s">
        <v>990</v>
      </c>
      <c r="I86" s="17">
        <v>41498</v>
      </c>
      <c r="J86" s="39" t="s">
        <v>991</v>
      </c>
      <c r="K86" s="10">
        <v>0.375</v>
      </c>
      <c r="L86" s="10" t="s">
        <v>992</v>
      </c>
      <c r="M86" s="10" t="s">
        <v>321</v>
      </c>
      <c r="N86" s="10" t="s">
        <v>90</v>
      </c>
      <c r="O86" s="10" t="s">
        <v>46</v>
      </c>
      <c r="P86" s="10">
        <v>15710326</v>
      </c>
      <c r="Q86" s="10" t="s">
        <v>499</v>
      </c>
      <c r="R86" s="10" t="s">
        <v>993</v>
      </c>
      <c r="S86" s="10" t="s">
        <v>46</v>
      </c>
      <c r="T86" s="10" t="s">
        <v>31</v>
      </c>
      <c r="U86" s="10" t="s">
        <v>24</v>
      </c>
      <c r="V86" s="11"/>
      <c r="W86" s="11"/>
      <c r="X86" s="11"/>
      <c r="Y86" s="11"/>
      <c r="Z86" s="11"/>
      <c r="AA86" s="11"/>
      <c r="AB86" s="11"/>
      <c r="AC86" s="11"/>
      <c r="AD86" s="11"/>
      <c r="AE86" s="11"/>
      <c r="AF86" s="11"/>
      <c r="AG86" s="11"/>
      <c r="AH86" s="11"/>
      <c r="AI86" s="11"/>
      <c r="AJ86" s="11"/>
      <c r="AK86" s="11"/>
      <c r="AL86" s="11"/>
      <c r="AM86" s="11"/>
      <c r="AN86" s="11"/>
      <c r="AO86" s="11"/>
      <c r="AP86" s="11"/>
      <c r="AQ86" s="11"/>
    </row>
    <row r="87" spans="1:43" ht="133.5" customHeight="1">
      <c r="A87" s="10" t="s">
        <v>994</v>
      </c>
      <c r="B87" s="10" t="s">
        <v>995</v>
      </c>
      <c r="C87" s="10" t="s">
        <v>996</v>
      </c>
      <c r="D87" s="10">
        <v>3</v>
      </c>
      <c r="E87" s="10" t="s">
        <v>46</v>
      </c>
      <c r="F87" s="10" t="s">
        <v>997</v>
      </c>
      <c r="G87" s="10" t="s">
        <v>46</v>
      </c>
      <c r="H87" s="10" t="s">
        <v>998</v>
      </c>
      <c r="I87" s="17">
        <v>38504</v>
      </c>
      <c r="J87" s="10" t="s">
        <v>999</v>
      </c>
      <c r="K87" s="10" t="s">
        <v>1000</v>
      </c>
      <c r="L87" s="10" t="s">
        <v>1001</v>
      </c>
      <c r="M87" s="10" t="s">
        <v>967</v>
      </c>
      <c r="N87" s="10" t="s">
        <v>46</v>
      </c>
      <c r="O87" s="10" t="s">
        <v>46</v>
      </c>
      <c r="P87" s="10" t="s">
        <v>46</v>
      </c>
      <c r="Q87" s="10" t="s">
        <v>46</v>
      </c>
      <c r="R87" s="10" t="s">
        <v>968</v>
      </c>
      <c r="S87" s="10" t="s">
        <v>46</v>
      </c>
      <c r="T87" s="10" t="s">
        <v>31</v>
      </c>
      <c r="U87" s="10" t="s">
        <v>24</v>
      </c>
      <c r="V87" s="11"/>
      <c r="W87" s="11"/>
      <c r="X87" s="11"/>
      <c r="Y87" s="11"/>
      <c r="Z87" s="11"/>
      <c r="AA87" s="11"/>
      <c r="AB87" s="11"/>
      <c r="AC87" s="11"/>
      <c r="AD87" s="11"/>
      <c r="AE87" s="11"/>
      <c r="AF87" s="11"/>
      <c r="AG87" s="11"/>
      <c r="AH87" s="11"/>
      <c r="AI87" s="11"/>
      <c r="AJ87" s="11"/>
      <c r="AK87" s="11"/>
      <c r="AL87" s="11"/>
      <c r="AM87" s="11"/>
      <c r="AN87" s="11"/>
      <c r="AO87" s="11"/>
      <c r="AP87" s="11"/>
      <c r="AQ87" s="11"/>
    </row>
    <row r="88" spans="1:43" ht="133.5" customHeight="1">
      <c r="A88" s="10" t="s">
        <v>1002</v>
      </c>
      <c r="B88" s="10" t="s">
        <v>1003</v>
      </c>
      <c r="C88" s="10" t="s">
        <v>1004</v>
      </c>
      <c r="D88" s="10">
        <v>3</v>
      </c>
      <c r="E88" s="10" t="s">
        <v>46</v>
      </c>
      <c r="F88" s="10" t="s">
        <v>1005</v>
      </c>
      <c r="G88" s="10" t="s">
        <v>62</v>
      </c>
      <c r="H88" s="10" t="s">
        <v>1006</v>
      </c>
      <c r="I88" s="17">
        <v>37956</v>
      </c>
      <c r="J88" s="10" t="s">
        <v>1007</v>
      </c>
      <c r="K88" s="10" t="s">
        <v>1008</v>
      </c>
      <c r="L88" s="10" t="s">
        <v>1009</v>
      </c>
      <c r="M88" s="10" t="s">
        <v>1010</v>
      </c>
      <c r="N88" s="10" t="s">
        <v>46</v>
      </c>
      <c r="O88" s="10" t="s">
        <v>46</v>
      </c>
      <c r="P88" s="10" t="s">
        <v>46</v>
      </c>
      <c r="Q88" s="10" t="s">
        <v>46</v>
      </c>
      <c r="R88" s="10" t="s">
        <v>1011</v>
      </c>
      <c r="S88" s="10" t="s">
        <v>46</v>
      </c>
      <c r="T88" s="10" t="s">
        <v>31</v>
      </c>
      <c r="U88" s="10" t="s">
        <v>24</v>
      </c>
      <c r="V88" s="11"/>
      <c r="W88" s="11"/>
      <c r="X88" s="11"/>
      <c r="Y88" s="11"/>
      <c r="Z88" s="11"/>
      <c r="AA88" s="11"/>
      <c r="AB88" s="11"/>
      <c r="AC88" s="11"/>
      <c r="AD88" s="11"/>
      <c r="AE88" s="11"/>
      <c r="AF88" s="11"/>
      <c r="AG88" s="11"/>
      <c r="AH88" s="11"/>
      <c r="AI88" s="11"/>
      <c r="AJ88" s="11"/>
      <c r="AK88" s="11"/>
      <c r="AL88" s="11"/>
      <c r="AM88" s="11"/>
      <c r="AN88" s="11"/>
      <c r="AO88" s="11"/>
      <c r="AP88" s="11"/>
      <c r="AQ88" s="11"/>
    </row>
    <row r="89" spans="1:43" ht="133.5" customHeight="1">
      <c r="A89" s="10" t="s">
        <v>1012</v>
      </c>
      <c r="B89" s="10" t="s">
        <v>1013</v>
      </c>
      <c r="C89" s="10" t="s">
        <v>1014</v>
      </c>
      <c r="D89" s="10">
        <v>4</v>
      </c>
      <c r="E89" s="10" t="s">
        <v>31</v>
      </c>
      <c r="F89" s="10" t="s">
        <v>25</v>
      </c>
      <c r="G89" s="10" t="s">
        <v>24</v>
      </c>
      <c r="H89" s="10" t="s">
        <v>1015</v>
      </c>
      <c r="I89" s="17">
        <v>40544</v>
      </c>
      <c r="J89" s="10" t="s">
        <v>1016</v>
      </c>
      <c r="K89" s="10" t="s">
        <v>1017</v>
      </c>
      <c r="L89" s="10" t="s">
        <v>1018</v>
      </c>
      <c r="M89" s="10" t="s">
        <v>1019</v>
      </c>
      <c r="N89" s="10" t="s">
        <v>30</v>
      </c>
      <c r="O89" s="10" t="s">
        <v>31</v>
      </c>
      <c r="P89" s="10">
        <v>12901973</v>
      </c>
      <c r="Q89" s="10" t="s">
        <v>1020</v>
      </c>
      <c r="R89" s="10" t="s">
        <v>1021</v>
      </c>
      <c r="S89" s="10" t="s">
        <v>1022</v>
      </c>
      <c r="T89" s="10" t="s">
        <v>24</v>
      </c>
      <c r="U89" s="10" t="s">
        <v>31</v>
      </c>
      <c r="V89" s="11"/>
      <c r="W89" s="11"/>
      <c r="X89" s="11"/>
      <c r="Y89" s="11"/>
      <c r="Z89" s="11"/>
      <c r="AA89" s="11"/>
      <c r="AB89" s="11"/>
      <c r="AC89" s="11"/>
      <c r="AD89" s="11"/>
      <c r="AE89" s="11"/>
      <c r="AF89" s="11"/>
      <c r="AG89" s="11"/>
      <c r="AH89" s="11"/>
      <c r="AI89" s="11"/>
      <c r="AJ89" s="11"/>
      <c r="AK89" s="11"/>
      <c r="AL89" s="11"/>
      <c r="AM89" s="11"/>
      <c r="AN89" s="11"/>
      <c r="AO89" s="11"/>
      <c r="AP89" s="11"/>
      <c r="AQ89" s="11"/>
    </row>
    <row r="90" spans="1:43" ht="15.3">
      <c r="A90" s="11"/>
      <c r="B90" s="11"/>
      <c r="C90" s="11"/>
      <c r="D90" s="11"/>
      <c r="E90" s="11"/>
      <c r="F90" s="11"/>
      <c r="G90" s="11"/>
      <c r="H90" s="11"/>
      <c r="I90" s="11"/>
      <c r="J90" s="11"/>
      <c r="K90" s="11"/>
      <c r="L90" s="11"/>
      <c r="M90" s="11"/>
      <c r="N90" s="11"/>
      <c r="O90" s="11"/>
      <c r="P90" s="11"/>
      <c r="Q90" s="11"/>
      <c r="R90" s="11"/>
      <c r="S90" s="11"/>
      <c r="U90" s="11"/>
      <c r="V90" s="11"/>
      <c r="W90" s="11"/>
      <c r="X90" s="11"/>
      <c r="Y90" s="11"/>
      <c r="Z90" s="11"/>
      <c r="AA90" s="11"/>
      <c r="AB90" s="11"/>
      <c r="AC90" s="11"/>
      <c r="AD90" s="11"/>
      <c r="AE90" s="11"/>
      <c r="AF90" s="11"/>
      <c r="AG90" s="11"/>
      <c r="AH90" s="11"/>
      <c r="AI90" s="11"/>
      <c r="AJ90" s="11"/>
      <c r="AK90" s="11"/>
      <c r="AL90" s="11"/>
      <c r="AM90" s="11"/>
      <c r="AN90" s="11"/>
      <c r="AO90" s="11"/>
      <c r="AP90" s="11"/>
      <c r="AQ90" s="11"/>
    </row>
    <row r="91" spans="1:43" ht="15.3">
      <c r="A91" s="11"/>
      <c r="B91" s="11"/>
      <c r="C91" s="11"/>
      <c r="D91" s="11"/>
      <c r="E91" s="11"/>
      <c r="F91" s="11"/>
      <c r="G91" s="11"/>
      <c r="H91" s="11"/>
      <c r="I91" s="11"/>
      <c r="J91" s="11"/>
      <c r="K91" s="11"/>
      <c r="L91" s="11"/>
      <c r="M91" s="11"/>
      <c r="N91" s="11">
        <f>SUBTOTAL(3,N2:N89)</f>
        <v>88</v>
      </c>
      <c r="O91" s="11"/>
      <c r="P91" s="11"/>
      <c r="Q91" s="11"/>
      <c r="R91" s="11"/>
      <c r="S91" s="11"/>
      <c r="T91" s="11">
        <f>SUBTOTAL(3,T2:T89)</f>
        <v>88</v>
      </c>
      <c r="U91" s="11"/>
      <c r="V91" s="11"/>
      <c r="W91" s="11"/>
      <c r="X91" s="11"/>
      <c r="Y91" s="11"/>
      <c r="Z91" s="11"/>
      <c r="AA91" s="11"/>
      <c r="AB91" s="11"/>
      <c r="AC91" s="11"/>
      <c r="AD91" s="11"/>
      <c r="AE91" s="11"/>
      <c r="AF91" s="11"/>
      <c r="AG91" s="11"/>
      <c r="AH91" s="11"/>
      <c r="AI91" s="11"/>
      <c r="AJ91" s="11"/>
      <c r="AK91" s="11"/>
      <c r="AL91" s="11"/>
      <c r="AM91" s="11"/>
      <c r="AN91" s="11"/>
      <c r="AO91" s="11"/>
      <c r="AP91" s="11"/>
      <c r="AQ91" s="11"/>
    </row>
    <row r="92" spans="1:43" ht="15.3">
      <c r="A92" s="11"/>
      <c r="B92" s="11"/>
      <c r="C92" s="11"/>
      <c r="D92" s="11"/>
      <c r="E92" s="11"/>
      <c r="F92" s="11"/>
      <c r="G92" s="11"/>
      <c r="H92" s="11"/>
      <c r="I92" s="11"/>
      <c r="J92" s="11"/>
      <c r="K92" s="11"/>
      <c r="L92" s="11"/>
      <c r="M92" s="11"/>
      <c r="N92" s="11"/>
      <c r="O92" s="11"/>
      <c r="P92" s="11"/>
      <c r="Q92" s="11"/>
      <c r="R92" s="11"/>
      <c r="S92" s="11"/>
      <c r="T92" s="34">
        <f>COUNTIF(T2:T89,"No")</f>
        <v>59</v>
      </c>
      <c r="U92" s="11"/>
      <c r="V92" s="11"/>
      <c r="W92" s="11"/>
      <c r="X92" s="11"/>
      <c r="Y92" s="11"/>
      <c r="Z92" s="11"/>
      <c r="AA92" s="11"/>
      <c r="AB92" s="11"/>
      <c r="AC92" s="11"/>
      <c r="AD92" s="11"/>
      <c r="AE92" s="11"/>
      <c r="AF92" s="11"/>
      <c r="AG92" s="11"/>
      <c r="AH92" s="11"/>
      <c r="AI92" s="11"/>
      <c r="AJ92" s="11"/>
      <c r="AK92" s="11"/>
      <c r="AL92" s="11"/>
      <c r="AM92" s="11"/>
      <c r="AN92" s="11"/>
      <c r="AO92" s="11"/>
      <c r="AP92" s="11"/>
      <c r="AQ92" s="11"/>
    </row>
    <row r="93" spans="1:43" ht="15.3">
      <c r="A93" s="11"/>
      <c r="B93" s="11"/>
      <c r="C93" s="11"/>
      <c r="D93" s="11"/>
      <c r="E93" s="11"/>
      <c r="F93" s="11"/>
      <c r="G93" s="11"/>
      <c r="H93" s="11"/>
      <c r="I93" s="11"/>
      <c r="J93" s="11"/>
      <c r="K93" s="11"/>
      <c r="L93" s="11"/>
      <c r="M93" s="11"/>
      <c r="N93" s="11"/>
      <c r="O93" s="11"/>
      <c r="P93" s="11"/>
      <c r="Q93" s="11"/>
      <c r="R93" s="11"/>
      <c r="S93" s="11"/>
      <c r="T93" s="34">
        <f>COUNTIF(T2:T89,"Yes")</f>
        <v>28</v>
      </c>
      <c r="U93" s="11"/>
      <c r="V93" s="11"/>
      <c r="W93" s="11"/>
      <c r="X93" s="11"/>
      <c r="Y93" s="11"/>
      <c r="Z93" s="11"/>
      <c r="AA93" s="11"/>
      <c r="AB93" s="11"/>
      <c r="AC93" s="11"/>
      <c r="AD93" s="11"/>
      <c r="AE93" s="11"/>
      <c r="AF93" s="11"/>
      <c r="AG93" s="11"/>
      <c r="AH93" s="11"/>
      <c r="AI93" s="11"/>
      <c r="AJ93" s="11"/>
      <c r="AK93" s="11"/>
      <c r="AL93" s="11"/>
      <c r="AM93" s="11"/>
      <c r="AN93" s="11"/>
      <c r="AO93" s="11"/>
      <c r="AP93" s="11"/>
      <c r="AQ93" s="11"/>
    </row>
    <row r="94" spans="1:43" ht="15.3">
      <c r="A94" s="11"/>
      <c r="B94" s="11"/>
      <c r="C94" s="11"/>
      <c r="D94" s="11"/>
      <c r="E94" s="11"/>
      <c r="F94" s="11"/>
      <c r="G94" s="11"/>
      <c r="H94" s="11"/>
      <c r="I94" s="11"/>
      <c r="J94" s="11"/>
      <c r="K94" s="11"/>
      <c r="L94" s="11"/>
      <c r="M94" s="11"/>
      <c r="N94" s="11"/>
      <c r="O94" s="11"/>
      <c r="P94" s="11"/>
      <c r="Q94" s="11"/>
      <c r="R94" s="11"/>
      <c r="S94" s="11"/>
      <c r="T94" s="34">
        <f>SUM(T92:T93)</f>
        <v>87</v>
      </c>
      <c r="U94" s="11"/>
      <c r="V94" s="11"/>
      <c r="W94" s="11"/>
      <c r="X94" s="11"/>
      <c r="Y94" s="11"/>
      <c r="Z94" s="11"/>
      <c r="AA94" s="11"/>
      <c r="AB94" s="11"/>
      <c r="AC94" s="11"/>
      <c r="AD94" s="11"/>
      <c r="AE94" s="11"/>
      <c r="AF94" s="11"/>
      <c r="AG94" s="11"/>
      <c r="AH94" s="11"/>
      <c r="AI94" s="11"/>
      <c r="AJ94" s="11"/>
      <c r="AK94" s="11"/>
      <c r="AL94" s="11"/>
      <c r="AM94" s="11"/>
      <c r="AN94" s="11"/>
      <c r="AO94" s="11"/>
      <c r="AP94" s="11"/>
      <c r="AQ94" s="11"/>
    </row>
    <row r="95" spans="1:43" ht="15.3">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row>
    <row r="96" spans="1:43" ht="15.3">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row>
    <row r="97" spans="1:43" ht="15.3">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row>
    <row r="98" spans="1:43" ht="15.3">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row>
    <row r="99" spans="1:43" ht="15.3">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row>
    <row r="100" spans="1:43" ht="15.3">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row>
    <row r="101" spans="1:43" ht="15.3">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row>
    <row r="102" spans="1:43" ht="15.3">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row>
    <row r="103" spans="1:43" ht="15.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row>
    <row r="104" spans="1:43" ht="15.3">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row>
    <row r="105" spans="1:43" ht="15.3">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row>
    <row r="106" spans="1:43" ht="15.3">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row>
    <row r="107" spans="1:43" ht="15.3">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row>
    <row r="108" spans="1:43" ht="15.3">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row>
    <row r="109" spans="1:43" ht="15.3">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row>
    <row r="110" spans="1:43" ht="15.3">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row>
    <row r="111" spans="1:43" ht="15.3">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row>
    <row r="112" spans="1:43" ht="15.3">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row>
    <row r="113" spans="1:43" ht="15.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row>
    <row r="114" spans="1:43" ht="15.3">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row>
    <row r="115" spans="1:43" ht="15.3">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row>
    <row r="116" spans="1:43" ht="15.3">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row>
    <row r="117" spans="1:43" ht="15.3">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row>
    <row r="118" spans="1:43" ht="15.3">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row>
    <row r="119" spans="1:43" ht="15.3">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row>
    <row r="120" spans="1:43" ht="15.3">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row>
    <row r="121" spans="1:43" ht="15.3">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row>
    <row r="122" spans="1:43" ht="15.3">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row>
    <row r="123" spans="1:43" ht="15.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row>
    <row r="124" spans="1:43" ht="15.3">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row>
    <row r="125" spans="1:43" ht="15.3">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row>
    <row r="126" spans="1:43" ht="15.3">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row>
    <row r="127" spans="1:43" ht="15.3">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row>
    <row r="128" spans="1:43" ht="15.3">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row>
    <row r="129" spans="1:43" ht="15.3">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row>
    <row r="130" spans="1:43" ht="15.3">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row>
    <row r="131" spans="1:43" ht="15.3">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row>
    <row r="132" spans="1:43" ht="15.3">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row>
    <row r="133" spans="1:43" ht="15.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row>
    <row r="134" spans="1:43" ht="15.3">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row>
    <row r="135" spans="1:43" ht="15.3">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row>
    <row r="136" spans="1:43" ht="15.3">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row>
    <row r="137" spans="1:43" ht="15.3">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row>
    <row r="138" spans="1:43" ht="15.3">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row>
    <row r="139" spans="1:43" ht="15.3">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row>
    <row r="140" spans="1:43" ht="15.3">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row>
    <row r="141" spans="1:43" ht="15.3">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row>
    <row r="142" spans="1:43" ht="15.3">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row>
    <row r="143" spans="1:43" ht="15.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row>
    <row r="144" spans="1:43" ht="15.3">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row>
    <row r="145" spans="1:43" ht="15.3">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row>
    <row r="146" spans="1:43" ht="15.3">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row>
    <row r="147" spans="1:43" ht="15.3">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row>
    <row r="148" spans="1:43" ht="15.3">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row>
    <row r="149" spans="1:43" ht="15.3">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row>
    <row r="150" spans="1:43" ht="15.3">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row>
    <row r="151" spans="1:43" ht="15.3">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row>
    <row r="152" spans="1:43" ht="15.3">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row>
    <row r="153" spans="1:43" ht="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row>
    <row r="154" spans="1:43" ht="15.3">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row>
    <row r="155" spans="1:43" ht="15.3">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row>
    <row r="156" spans="1:43" ht="15.3">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row>
    <row r="157" spans="1:43" ht="15.3">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row>
    <row r="158" spans="1:43" ht="15.3">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row>
    <row r="159" spans="1:43" ht="15.3">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row>
    <row r="160" spans="1:43" ht="15.3">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row>
    <row r="161" spans="1:43" ht="15.3">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row>
    <row r="162" spans="1:43" ht="15.3">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row>
    <row r="163" spans="1:43" ht="15.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row>
    <row r="164" spans="1:43" ht="15.3">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row>
    <row r="165" spans="1:43" ht="15.3">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row>
    <row r="166" spans="1:43" ht="15.3">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row>
    <row r="167" spans="1:43" ht="15.3">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row>
    <row r="168" spans="1:43" ht="15.3">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row>
    <row r="169" spans="1:43" ht="15.3">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row>
    <row r="170" spans="1:43" ht="15.3">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row>
    <row r="171" spans="1:43" ht="15.3">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row>
    <row r="172" spans="1:43" ht="15.3">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row>
    <row r="173" spans="1:43" ht="15.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row>
    <row r="174" spans="1:43" ht="15.3">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row>
    <row r="175" spans="1:43" ht="15.3">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row>
    <row r="176" spans="1:43" ht="15.3">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row>
    <row r="177" spans="1:43" ht="15.3">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row>
    <row r="178" spans="1:43" ht="15.3">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row>
    <row r="179" spans="1:43" ht="15.3">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row>
    <row r="180" spans="1:43" ht="15.3">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row>
    <row r="181" spans="1:43" ht="15.3">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row>
    <row r="182" spans="1:43" ht="15.3">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row>
    <row r="183" spans="1:43" ht="15.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row>
    <row r="184" spans="1:43" ht="15.3">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row>
    <row r="185" spans="1:43" ht="15.3">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row>
    <row r="186" spans="1:43" ht="15.3">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row>
    <row r="187" spans="1:43" ht="15.3">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row>
    <row r="188" spans="1:43" ht="15.3">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row>
    <row r="189" spans="1:43" ht="15.3">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row>
    <row r="190" spans="1:43" ht="15.3">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row>
    <row r="191" spans="1:43" ht="15.3">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row>
    <row r="192" spans="1:43" ht="15.3">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row>
    <row r="193" spans="1:43" ht="15.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row>
    <row r="194" spans="1:43" ht="15.3">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row>
    <row r="195" spans="1:43" ht="15.3">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row>
    <row r="196" spans="1:43" ht="15.3">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row>
    <row r="197" spans="1:43" ht="15.3">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row>
    <row r="198" spans="1:43" ht="15.3">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row>
    <row r="199" spans="1:43" ht="15.3">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row>
    <row r="200" spans="1:43" ht="15.3">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c r="AO200" s="11"/>
      <c r="AP200" s="11"/>
      <c r="AQ200" s="11"/>
    </row>
    <row r="201" spans="1:43" ht="15.3">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row>
    <row r="202" spans="1:43" ht="15.3">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row>
    <row r="203" spans="1:43" ht="15.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row>
    <row r="204" spans="1:43" ht="15.3">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row>
    <row r="205" spans="1:43" ht="15.3">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row>
    <row r="206" spans="1:43" ht="15.3">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row>
    <row r="207" spans="1:43" ht="15.3">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row>
    <row r="208" spans="1:43" ht="15.3">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row>
    <row r="209" spans="1:43" ht="15.3">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row>
    <row r="210" spans="1:43" ht="15.3">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row>
    <row r="211" spans="1:43" ht="15.3">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row>
    <row r="212" spans="1:43" ht="15.3">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row>
    <row r="213" spans="1:43" ht="15.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row>
    <row r="214" spans="1:43" ht="15.3">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row>
    <row r="215" spans="1:43" ht="15.3">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row>
    <row r="216" spans="1:43" ht="15.3">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row>
    <row r="217" spans="1:43" ht="15.3">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row>
    <row r="218" spans="1:43" ht="15.3">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row>
    <row r="219" spans="1:43" ht="15.3">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row>
    <row r="220" spans="1:43" ht="15.3">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row>
    <row r="221" spans="1:43" ht="15.3">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row>
    <row r="222" spans="1:43" ht="15.3">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row>
    <row r="223" spans="1:43" ht="15.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row>
    <row r="224" spans="1:43" ht="15.3">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row>
    <row r="225" spans="1:43" ht="15.3">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row>
    <row r="226" spans="1:43" ht="15.3">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row>
    <row r="227" spans="1:43" ht="15.3">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row>
    <row r="228" spans="1:43" ht="15.3">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row>
    <row r="229" spans="1:43" ht="15.3">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row>
    <row r="230" spans="1:43" ht="15.3">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c r="AQ230" s="11"/>
    </row>
    <row r="231" spans="1:43" ht="15.3">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row>
    <row r="232" spans="1:43" ht="15.3">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c r="AQ232" s="11"/>
    </row>
    <row r="233" spans="1:43" ht="15.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c r="AQ233" s="11"/>
    </row>
    <row r="234" spans="1:43" ht="15.3">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row>
    <row r="235" spans="1:43" ht="15.3">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row>
    <row r="236" spans="1:43" ht="15.3">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row>
    <row r="237" spans="1:43" ht="15.3">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row>
    <row r="238" spans="1:43" ht="15.3">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row>
    <row r="239" spans="1:43" ht="15.3">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row>
    <row r="240" spans="1:43" ht="15.3">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row>
    <row r="241" spans="1:43" ht="15.3">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row>
    <row r="242" spans="1:43" ht="15.3">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row>
    <row r="243" spans="1:43" ht="15.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row>
    <row r="244" spans="1:43" ht="15.3">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row>
    <row r="245" spans="1:43" ht="15.3">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row>
    <row r="246" spans="1:43" ht="15.3">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row>
    <row r="247" spans="1:43" ht="15.3">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row>
    <row r="248" spans="1:43" ht="15.3">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
      <c r="AO248" s="11"/>
      <c r="AP248" s="11"/>
      <c r="AQ248" s="11"/>
    </row>
    <row r="249" spans="1:43" ht="15.3">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row>
    <row r="250" spans="1:43" ht="15.3">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row>
    <row r="251" spans="1:43" ht="15.3">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row>
    <row r="252" spans="1:43" ht="15.3">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row>
    <row r="253" spans="1:43" ht="1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row>
    <row r="254" spans="1:43" ht="15.3">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row>
    <row r="255" spans="1:43" ht="15.3">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row>
    <row r="256" spans="1:43" ht="15.3">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1"/>
      <c r="AM256" s="11"/>
      <c r="AN256" s="11"/>
      <c r="AO256" s="11"/>
      <c r="AP256" s="11"/>
      <c r="AQ256" s="11"/>
    </row>
    <row r="257" spans="1:43" ht="15.3">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row>
    <row r="258" spans="1:43" ht="15.3">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c r="AO258" s="11"/>
      <c r="AP258" s="11"/>
      <c r="AQ258" s="11"/>
    </row>
    <row r="259" spans="1:43" ht="15.3">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row>
    <row r="260" spans="1:43" ht="15.3">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row>
    <row r="261" spans="1:43" ht="15.3">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row>
    <row r="262" spans="1:43" ht="15.3">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row>
    <row r="263" spans="1:43" ht="15.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row>
    <row r="264" spans="1:43" ht="15.3">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c r="AM264" s="11"/>
      <c r="AN264" s="11"/>
      <c r="AO264" s="11"/>
      <c r="AP264" s="11"/>
      <c r="AQ264" s="11"/>
    </row>
    <row r="265" spans="1:43" ht="15.3">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
      <c r="AO265" s="11"/>
      <c r="AP265" s="11"/>
      <c r="AQ265" s="11"/>
    </row>
    <row r="266" spans="1:43" ht="15.3">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1"/>
      <c r="AM266" s="11"/>
      <c r="AN266" s="11"/>
      <c r="AO266" s="11"/>
      <c r="AP266" s="11"/>
      <c r="AQ266" s="11"/>
    </row>
    <row r="267" spans="1:43" ht="15.3">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
      <c r="AO267" s="11"/>
      <c r="AP267" s="11"/>
      <c r="AQ267" s="11"/>
    </row>
    <row r="268" spans="1:43" ht="15.3">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c r="AM268" s="11"/>
      <c r="AN268" s="11"/>
      <c r="AO268" s="11"/>
      <c r="AP268" s="11"/>
      <c r="AQ268" s="11"/>
    </row>
    <row r="269" spans="1:43" ht="15.3">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row>
    <row r="270" spans="1:43" ht="15.3">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row>
    <row r="271" spans="1:43" ht="15.3">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row>
    <row r="272" spans="1:43" ht="15.3">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row>
    <row r="273" spans="1:43" ht="15.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row>
    <row r="274" spans="1:43" ht="15.3">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1"/>
      <c r="AM274" s="11"/>
      <c r="AN274" s="11"/>
      <c r="AO274" s="11"/>
      <c r="AP274" s="11"/>
      <c r="AQ274" s="11"/>
    </row>
    <row r="275" spans="1:43" ht="15.3">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row>
    <row r="276" spans="1:43" ht="15.3">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row>
    <row r="277" spans="1:43" ht="15.3">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c r="AO277" s="11"/>
      <c r="AP277" s="11"/>
      <c r="AQ277" s="11"/>
    </row>
    <row r="278" spans="1:43" ht="15.3">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c r="AO278" s="11"/>
      <c r="AP278" s="11"/>
      <c r="AQ278" s="11"/>
    </row>
    <row r="279" spans="1:43" ht="15.3">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1"/>
      <c r="AM279" s="11"/>
      <c r="AN279" s="11"/>
      <c r="AO279" s="11"/>
      <c r="AP279" s="11"/>
      <c r="AQ279" s="11"/>
    </row>
    <row r="280" spans="1:43" ht="15.3">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1"/>
      <c r="AM280" s="11"/>
      <c r="AN280" s="11"/>
      <c r="AO280" s="11"/>
      <c r="AP280" s="11"/>
      <c r="AQ280" s="11"/>
    </row>
    <row r="281" spans="1:43" ht="15.3">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1"/>
      <c r="AP281" s="11"/>
      <c r="AQ281" s="11"/>
    </row>
    <row r="282" spans="1:43" ht="15.3">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row>
    <row r="283" spans="1:43" ht="15.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c r="AM283" s="11"/>
      <c r="AN283" s="11"/>
      <c r="AO283" s="11"/>
      <c r="AP283" s="11"/>
      <c r="AQ283" s="11"/>
    </row>
    <row r="284" spans="1:43" ht="15.3">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row>
    <row r="285" spans="1:43" ht="15.3">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row>
    <row r="286" spans="1:43" ht="15.3">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row>
    <row r="287" spans="1:43" ht="15.3">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row>
    <row r="288" spans="1:43" ht="15.3">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c r="AM288" s="11"/>
      <c r="AN288" s="11"/>
      <c r="AO288" s="11"/>
      <c r="AP288" s="11"/>
      <c r="AQ288" s="11"/>
    </row>
    <row r="289" spans="1:43" ht="15.3">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1"/>
      <c r="AM289" s="11"/>
      <c r="AN289" s="11"/>
      <c r="AO289" s="11"/>
      <c r="AP289" s="11"/>
      <c r="AQ289" s="11"/>
    </row>
    <row r="290" spans="1:43" ht="15.3">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c r="AN290" s="11"/>
      <c r="AO290" s="11"/>
      <c r="AP290" s="11"/>
      <c r="AQ290" s="11"/>
    </row>
    <row r="291" spans="1:43" ht="15.3">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c r="AM291" s="11"/>
      <c r="AN291" s="11"/>
      <c r="AO291" s="11"/>
      <c r="AP291" s="11"/>
      <c r="AQ291" s="11"/>
    </row>
    <row r="292" spans="1:43" ht="15.3">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c r="AN292" s="11"/>
      <c r="AO292" s="11"/>
      <c r="AP292" s="11"/>
      <c r="AQ292" s="11"/>
    </row>
    <row r="293" spans="1:43" ht="15.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c r="AO293" s="11"/>
      <c r="AP293" s="11"/>
      <c r="AQ293" s="11"/>
    </row>
    <row r="294" spans="1:43" ht="15.3">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
      <c r="AO294" s="11"/>
      <c r="AP294" s="11"/>
      <c r="AQ294" s="11"/>
    </row>
    <row r="295" spans="1:43" ht="15.3">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c r="AM295" s="11"/>
      <c r="AN295" s="11"/>
      <c r="AO295" s="11"/>
      <c r="AP295" s="11"/>
      <c r="AQ295" s="11"/>
    </row>
    <row r="296" spans="1:43" ht="15.3">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c r="AO296" s="11"/>
      <c r="AP296" s="11"/>
      <c r="AQ296" s="11"/>
    </row>
    <row r="297" spans="1:43" ht="15.3">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row>
    <row r="298" spans="1:43" ht="15.3">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
      <c r="AO298" s="11"/>
      <c r="AP298" s="11"/>
      <c r="AQ298" s="11"/>
    </row>
    <row r="299" spans="1:43" ht="15.3">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row>
    <row r="300" spans="1:43" ht="15.3">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row>
    <row r="301" spans="1:43" ht="15.3">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row>
    <row r="302" spans="1:43" ht="15.3">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row>
    <row r="303" spans="1:43" ht="15.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c r="AM303" s="11"/>
      <c r="AN303" s="11"/>
      <c r="AO303" s="11"/>
      <c r="AP303" s="11"/>
      <c r="AQ303" s="11"/>
    </row>
    <row r="304" spans="1:43" ht="15.3">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1"/>
      <c r="AM304" s="11"/>
      <c r="AN304" s="11"/>
      <c r="AO304" s="11"/>
      <c r="AP304" s="11"/>
      <c r="AQ304" s="11"/>
    </row>
    <row r="305" spans="1:43" ht="15.3">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c r="AM305" s="11"/>
      <c r="AN305" s="11"/>
      <c r="AO305" s="11"/>
      <c r="AP305" s="11"/>
      <c r="AQ305" s="11"/>
    </row>
    <row r="306" spans="1:43" ht="15.3">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c r="AI306" s="11"/>
      <c r="AJ306" s="11"/>
      <c r="AK306" s="11"/>
      <c r="AL306" s="11"/>
      <c r="AM306" s="11"/>
      <c r="AN306" s="11"/>
      <c r="AO306" s="11"/>
      <c r="AP306" s="11"/>
      <c r="AQ306" s="11"/>
    </row>
    <row r="307" spans="1:43" ht="15.3">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row>
    <row r="308" spans="1:43" ht="15.3">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row>
    <row r="309" spans="1:43" ht="15.3">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row>
    <row r="310" spans="1:43" ht="15.3">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c r="AM310" s="11"/>
      <c r="AN310" s="11"/>
      <c r="AO310" s="11"/>
      <c r="AP310" s="11"/>
      <c r="AQ310" s="11"/>
    </row>
    <row r="311" spans="1:43" ht="15.3">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row>
    <row r="312" spans="1:43" ht="15.3">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row>
    <row r="313" spans="1:43" ht="15.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row>
    <row r="314" spans="1:43" ht="15.3">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row>
    <row r="315" spans="1:43" ht="15.3">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row>
    <row r="316" spans="1:43" ht="15.3">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
      <c r="AO316" s="11"/>
      <c r="AP316" s="11"/>
      <c r="AQ316" s="11"/>
    </row>
    <row r="317" spans="1:43" ht="15.3">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row>
    <row r="318" spans="1:43" ht="15.3">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row>
    <row r="319" spans="1:43" ht="15.3">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row>
    <row r="320" spans="1:43" ht="15.3">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row>
    <row r="321" spans="1:43" ht="15.3">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row>
    <row r="322" spans="1:43" ht="15.3">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row>
    <row r="323" spans="1:43" ht="15.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row>
    <row r="324" spans="1:43" ht="15.3">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row>
    <row r="325" spans="1:43" ht="15.3">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row>
    <row r="326" spans="1:43" ht="15.3">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row>
    <row r="327" spans="1:43" ht="15.3">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row>
    <row r="328" spans="1:43" ht="15.3">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row>
    <row r="329" spans="1:43" ht="15.3">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row>
    <row r="330" spans="1:43" ht="15.3">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1"/>
      <c r="AL330" s="11"/>
      <c r="AM330" s="11"/>
      <c r="AN330" s="11"/>
      <c r="AO330" s="11"/>
      <c r="AP330" s="11"/>
      <c r="AQ330" s="11"/>
    </row>
    <row r="331" spans="1:43" ht="15.3">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c r="AI331" s="11"/>
      <c r="AJ331" s="11"/>
      <c r="AK331" s="11"/>
      <c r="AL331" s="11"/>
      <c r="AM331" s="11"/>
      <c r="AN331" s="11"/>
      <c r="AO331" s="11"/>
      <c r="AP331" s="11"/>
      <c r="AQ331" s="11"/>
    </row>
    <row r="332" spans="1:43" ht="15.3">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1"/>
      <c r="AM332" s="11"/>
      <c r="AN332" s="11"/>
      <c r="AO332" s="11"/>
      <c r="AP332" s="11"/>
      <c r="AQ332" s="11"/>
    </row>
    <row r="333" spans="1:43" ht="15.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c r="AM333" s="11"/>
      <c r="AN333" s="11"/>
      <c r="AO333" s="11"/>
      <c r="AP333" s="11"/>
      <c r="AQ333" s="11"/>
    </row>
    <row r="334" spans="1:43" ht="15.3">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c r="AI334" s="11"/>
      <c r="AJ334" s="11"/>
      <c r="AK334" s="11"/>
      <c r="AL334" s="11"/>
      <c r="AM334" s="11"/>
      <c r="AN334" s="11"/>
      <c r="AO334" s="11"/>
      <c r="AP334" s="11"/>
      <c r="AQ334" s="11"/>
    </row>
    <row r="335" spans="1:43" ht="15.3">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c r="AO335" s="11"/>
      <c r="AP335" s="11"/>
      <c r="AQ335" s="11"/>
    </row>
    <row r="336" spans="1:43" ht="15.3">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11"/>
      <c r="AK336" s="11"/>
      <c r="AL336" s="11"/>
      <c r="AM336" s="11"/>
      <c r="AN336" s="11"/>
      <c r="AO336" s="11"/>
      <c r="AP336" s="11"/>
      <c r="AQ336" s="11"/>
    </row>
    <row r="337" spans="1:43" ht="15.3">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c r="AJ337" s="11"/>
      <c r="AK337" s="11"/>
      <c r="AL337" s="11"/>
      <c r="AM337" s="11"/>
      <c r="AN337" s="11"/>
      <c r="AO337" s="11"/>
      <c r="AP337" s="11"/>
      <c r="AQ337" s="11"/>
    </row>
    <row r="338" spans="1:43" ht="15.3">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c r="AM338" s="11"/>
      <c r="AN338" s="11"/>
      <c r="AO338" s="11"/>
      <c r="AP338" s="11"/>
      <c r="AQ338" s="11"/>
    </row>
    <row r="339" spans="1:43" ht="15.3">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1"/>
      <c r="AL339" s="11"/>
      <c r="AM339" s="11"/>
      <c r="AN339" s="11"/>
      <c r="AO339" s="11"/>
      <c r="AP339" s="11"/>
      <c r="AQ339" s="11"/>
    </row>
    <row r="340" spans="1:43" ht="15.3">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11"/>
      <c r="AK340" s="11"/>
      <c r="AL340" s="11"/>
      <c r="AM340" s="11"/>
      <c r="AN340" s="11"/>
      <c r="AO340" s="11"/>
      <c r="AP340" s="11"/>
      <c r="AQ340" s="11"/>
    </row>
    <row r="341" spans="1:43" ht="15.3">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row>
    <row r="342" spans="1:43" ht="15.3">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row>
    <row r="343" spans="1:43" ht="15.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c r="AI343" s="11"/>
      <c r="AJ343" s="11"/>
      <c r="AK343" s="11"/>
      <c r="AL343" s="11"/>
      <c r="AM343" s="11"/>
      <c r="AN343" s="11"/>
      <c r="AO343" s="11"/>
      <c r="AP343" s="11"/>
      <c r="AQ343" s="11"/>
    </row>
    <row r="344" spans="1:43" ht="15.3">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row>
    <row r="345" spans="1:43" ht="15.3">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row>
    <row r="346" spans="1:43" ht="15.3">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c r="AJ346" s="11"/>
      <c r="AK346" s="11"/>
      <c r="AL346" s="11"/>
      <c r="AM346" s="11"/>
      <c r="AN346" s="11"/>
      <c r="AO346" s="11"/>
      <c r="AP346" s="11"/>
      <c r="AQ346" s="11"/>
    </row>
    <row r="347" spans="1:43" ht="15.3">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row>
    <row r="348" spans="1:43" ht="15.3">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1"/>
      <c r="AM348" s="11"/>
      <c r="AN348" s="11"/>
      <c r="AO348" s="11"/>
      <c r="AP348" s="11"/>
      <c r="AQ348" s="11"/>
    </row>
    <row r="349" spans="1:43" ht="15.3">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
      <c r="AO349" s="11"/>
      <c r="AP349" s="11"/>
      <c r="AQ349" s="11"/>
    </row>
    <row r="350" spans="1:43" ht="15.3">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row>
    <row r="351" spans="1:43" ht="15.3">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
      <c r="AO351" s="11"/>
      <c r="AP351" s="11"/>
      <c r="AQ351" s="11"/>
    </row>
    <row r="352" spans="1:43" ht="15.3">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c r="AM352" s="11"/>
      <c r="AN352" s="11"/>
      <c r="AO352" s="11"/>
      <c r="AP352" s="11"/>
      <c r="AQ352" s="11"/>
    </row>
    <row r="353" spans="1:43" ht="1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row>
    <row r="354" spans="1:43" ht="15.3">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row>
    <row r="355" spans="1:43" ht="15.3">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row>
    <row r="356" spans="1:43" ht="15.3">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row>
    <row r="357" spans="1:43" ht="15.3">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row>
    <row r="358" spans="1:43" ht="15.3">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row>
    <row r="359" spans="1:43" ht="15.3">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row>
    <row r="360" spans="1:43" ht="15.3">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row>
    <row r="361" spans="1:43" ht="15.3">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row>
    <row r="362" spans="1:43" ht="15.3">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row>
    <row r="363" spans="1:43" ht="15.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row>
    <row r="364" spans="1:43" ht="15.3">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row>
    <row r="365" spans="1:43" ht="15.3">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row>
    <row r="366" spans="1:43" ht="15.3">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row>
    <row r="367" spans="1:43" ht="15.3">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c r="AJ367" s="11"/>
      <c r="AK367" s="11"/>
      <c r="AL367" s="11"/>
      <c r="AM367" s="11"/>
      <c r="AN367" s="11"/>
      <c r="AO367" s="11"/>
      <c r="AP367" s="11"/>
      <c r="AQ367" s="11"/>
    </row>
    <row r="368" spans="1:43" ht="15.3">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row>
    <row r="369" spans="1:43" ht="15.3">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row>
    <row r="370" spans="1:43" ht="15.3">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1"/>
      <c r="AL370" s="11"/>
      <c r="AM370" s="11"/>
      <c r="AN370" s="11"/>
      <c r="AO370" s="11"/>
      <c r="AP370" s="11"/>
      <c r="AQ370" s="11"/>
    </row>
    <row r="371" spans="1:43" ht="15.3">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row>
    <row r="372" spans="1:43" ht="15.3">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row>
    <row r="373" spans="1:43" ht="15.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1"/>
      <c r="AM373" s="11"/>
      <c r="AN373" s="11"/>
      <c r="AO373" s="11"/>
      <c r="AP373" s="11"/>
      <c r="AQ373" s="11"/>
    </row>
    <row r="374" spans="1:43" ht="15.3">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row>
    <row r="375" spans="1:43" ht="15.3">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1"/>
      <c r="AL375" s="11"/>
      <c r="AM375" s="11"/>
      <c r="AN375" s="11"/>
      <c r="AO375" s="11"/>
      <c r="AP375" s="11"/>
      <c r="AQ375" s="11"/>
    </row>
    <row r="376" spans="1:43" ht="15.3">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11"/>
      <c r="AK376" s="11"/>
      <c r="AL376" s="11"/>
      <c r="AM376" s="11"/>
      <c r="AN376" s="11"/>
      <c r="AO376" s="11"/>
      <c r="AP376" s="11"/>
      <c r="AQ376" s="11"/>
    </row>
    <row r="377" spans="1:43" ht="15.3">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c r="AI377" s="11"/>
      <c r="AJ377" s="11"/>
      <c r="AK377" s="11"/>
      <c r="AL377" s="11"/>
      <c r="AM377" s="11"/>
      <c r="AN377" s="11"/>
      <c r="AO377" s="11"/>
      <c r="AP377" s="11"/>
      <c r="AQ377" s="11"/>
    </row>
    <row r="378" spans="1:43" ht="15.3">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c r="AI378" s="11"/>
      <c r="AJ378" s="11"/>
      <c r="AK378" s="11"/>
      <c r="AL378" s="11"/>
      <c r="AM378" s="11"/>
      <c r="AN378" s="11"/>
      <c r="AO378" s="11"/>
      <c r="AP378" s="11"/>
      <c r="AQ378" s="11"/>
    </row>
    <row r="379" spans="1:43" ht="15.3">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1"/>
      <c r="AL379" s="11"/>
      <c r="AM379" s="11"/>
      <c r="AN379" s="11"/>
      <c r="AO379" s="11"/>
      <c r="AP379" s="11"/>
      <c r="AQ379" s="11"/>
    </row>
    <row r="380" spans="1:43" ht="15.3">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row>
    <row r="381" spans="1:43" ht="15.3">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row>
    <row r="382" spans="1:43" ht="15.3">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c r="AL382" s="11"/>
      <c r="AM382" s="11"/>
      <c r="AN382" s="11"/>
      <c r="AO382" s="11"/>
      <c r="AP382" s="11"/>
      <c r="AQ382" s="11"/>
    </row>
    <row r="383" spans="1:43" ht="15.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row>
    <row r="384" spans="1:43" ht="15.3">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row>
    <row r="385" spans="1:43" ht="15.3">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c r="AJ385" s="11"/>
      <c r="AK385" s="11"/>
      <c r="AL385" s="11"/>
      <c r="AM385" s="11"/>
      <c r="AN385" s="11"/>
      <c r="AO385" s="11"/>
      <c r="AP385" s="11"/>
      <c r="AQ385" s="11"/>
    </row>
    <row r="386" spans="1:43" ht="15.3">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row>
    <row r="387" spans="1:43" ht="15.3">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row>
    <row r="388" spans="1:43" ht="15.3">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row>
    <row r="389" spans="1:43" ht="15.3">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row>
    <row r="390" spans="1:43" ht="15.3">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row>
    <row r="391" spans="1:43" ht="15.3">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row>
    <row r="392" spans="1:43" ht="15.3">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row>
    <row r="393" spans="1:43" ht="15.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row>
    <row r="394" spans="1:43" ht="15.3">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row>
    <row r="395" spans="1:43" ht="15.3">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row>
    <row r="396" spans="1:43" ht="15.3">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row>
    <row r="397" spans="1:43" ht="15.3">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row>
    <row r="398" spans="1:43" ht="15.3">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row>
    <row r="399" spans="1:43" ht="15.3">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row>
    <row r="400" spans="1:43" ht="15.3">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row>
    <row r="401" spans="1:43" ht="15.3">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row>
    <row r="402" spans="1:43" ht="15.3">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row>
    <row r="403" spans="1:43" ht="15.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row>
    <row r="404" spans="1:43" ht="15.3">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1"/>
      <c r="AM404" s="11"/>
      <c r="AN404" s="11"/>
      <c r="AO404" s="11"/>
      <c r="AP404" s="11"/>
      <c r="AQ404" s="11"/>
    </row>
    <row r="405" spans="1:43" ht="15.3">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c r="AM405" s="11"/>
      <c r="AN405" s="11"/>
      <c r="AO405" s="11"/>
      <c r="AP405" s="11"/>
      <c r="AQ405" s="11"/>
    </row>
    <row r="406" spans="1:43" ht="15.3">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c r="AI406" s="11"/>
      <c r="AJ406" s="11"/>
      <c r="AK406" s="11"/>
      <c r="AL406" s="11"/>
      <c r="AM406" s="11"/>
      <c r="AN406" s="11"/>
      <c r="AO406" s="11"/>
      <c r="AP406" s="11"/>
      <c r="AQ406" s="11"/>
    </row>
    <row r="407" spans="1:43" ht="15.3">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row>
    <row r="408" spans="1:43" ht="15.3">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row>
    <row r="409" spans="1:43" ht="15.3">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c r="AJ409" s="11"/>
      <c r="AK409" s="11"/>
      <c r="AL409" s="11"/>
      <c r="AM409" s="11"/>
      <c r="AN409" s="11"/>
      <c r="AO409" s="11"/>
      <c r="AP409" s="11"/>
      <c r="AQ409" s="11"/>
    </row>
    <row r="410" spans="1:43" ht="15.3">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row>
    <row r="411" spans="1:43" ht="15.3">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1"/>
      <c r="AL411" s="11"/>
      <c r="AM411" s="11"/>
      <c r="AN411" s="11"/>
      <c r="AO411" s="11"/>
      <c r="AP411" s="11"/>
      <c r="AQ411" s="11"/>
    </row>
    <row r="412" spans="1:43" ht="15.3">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c r="AJ412" s="11"/>
      <c r="AK412" s="11"/>
      <c r="AL412" s="11"/>
      <c r="AM412" s="11"/>
      <c r="AN412" s="11"/>
      <c r="AO412" s="11"/>
      <c r="AP412" s="11"/>
      <c r="AQ412" s="11"/>
    </row>
    <row r="413" spans="1:43" ht="15.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1"/>
      <c r="AK413" s="11"/>
      <c r="AL413" s="11"/>
      <c r="AM413" s="11"/>
      <c r="AN413" s="11"/>
      <c r="AO413" s="11"/>
      <c r="AP413" s="11"/>
      <c r="AQ413" s="11"/>
    </row>
    <row r="414" spans="1:43" ht="15.3">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c r="AJ414" s="11"/>
      <c r="AK414" s="11"/>
      <c r="AL414" s="11"/>
      <c r="AM414" s="11"/>
      <c r="AN414" s="11"/>
      <c r="AO414" s="11"/>
      <c r="AP414" s="11"/>
      <c r="AQ414" s="11"/>
    </row>
    <row r="415" spans="1:43" ht="15.3">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c r="AI415" s="11"/>
      <c r="AJ415" s="11"/>
      <c r="AK415" s="11"/>
      <c r="AL415" s="11"/>
      <c r="AM415" s="11"/>
      <c r="AN415" s="11"/>
      <c r="AO415" s="11"/>
      <c r="AP415" s="11"/>
      <c r="AQ415" s="11"/>
    </row>
    <row r="416" spans="1:43" ht="15.3">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c r="AL416" s="11"/>
      <c r="AM416" s="11"/>
      <c r="AN416" s="11"/>
      <c r="AO416" s="11"/>
      <c r="AP416" s="11"/>
      <c r="AQ416" s="11"/>
    </row>
    <row r="417" spans="1:43" ht="15.3">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c r="AM417" s="11"/>
      <c r="AN417" s="11"/>
      <c r="AO417" s="11"/>
      <c r="AP417" s="11"/>
      <c r="AQ417" s="11"/>
    </row>
    <row r="418" spans="1:43" ht="15.3">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c r="AI418" s="11"/>
      <c r="AJ418" s="11"/>
      <c r="AK418" s="11"/>
      <c r="AL418" s="11"/>
      <c r="AM418" s="11"/>
      <c r="AN418" s="11"/>
      <c r="AO418" s="11"/>
      <c r="AP418" s="11"/>
      <c r="AQ418" s="11"/>
    </row>
    <row r="419" spans="1:43" ht="15.3">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c r="AM419" s="11"/>
      <c r="AN419" s="11"/>
      <c r="AO419" s="11"/>
      <c r="AP419" s="11"/>
      <c r="AQ419" s="11"/>
    </row>
    <row r="420" spans="1:43" ht="15.3">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row>
    <row r="421" spans="1:43" ht="15.3">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1"/>
      <c r="AL421" s="11"/>
      <c r="AM421" s="11"/>
      <c r="AN421" s="11"/>
      <c r="AO421" s="11"/>
      <c r="AP421" s="11"/>
      <c r="AQ421" s="11"/>
    </row>
    <row r="422" spans="1:43" ht="15.3">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c r="AM422" s="11"/>
      <c r="AN422" s="11"/>
      <c r="AO422" s="11"/>
      <c r="AP422" s="11"/>
      <c r="AQ422" s="11"/>
    </row>
    <row r="423" spans="1:43" ht="15.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row>
    <row r="424" spans="1:43" ht="15.3">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c r="AM424" s="11"/>
      <c r="AN424" s="11"/>
      <c r="AO424" s="11"/>
      <c r="AP424" s="11"/>
      <c r="AQ424" s="11"/>
    </row>
    <row r="425" spans="1:43" ht="15.3">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row>
    <row r="426" spans="1:43" ht="15.3">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row>
    <row r="427" spans="1:43" ht="15.3">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
      <c r="AO427" s="11"/>
      <c r="AP427" s="11"/>
      <c r="AQ427" s="11"/>
    </row>
    <row r="428" spans="1:43" ht="15.3">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row>
    <row r="429" spans="1:43" ht="15.3">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row>
    <row r="430" spans="1:43" ht="15.3">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c r="AM430" s="11"/>
      <c r="AN430" s="11"/>
      <c r="AO430" s="11"/>
      <c r="AP430" s="11"/>
      <c r="AQ430" s="11"/>
    </row>
    <row r="431" spans="1:43" ht="15.3">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row>
    <row r="432" spans="1:43" ht="15.3">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row>
    <row r="433" spans="1:43" ht="15.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c r="AM433" s="11"/>
      <c r="AN433" s="11"/>
      <c r="AO433" s="11"/>
      <c r="AP433" s="11"/>
      <c r="AQ433" s="11"/>
    </row>
    <row r="434" spans="1:43" ht="15.3">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row>
    <row r="435" spans="1:43" ht="15.3">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row>
    <row r="436" spans="1:43" ht="15.3">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row>
    <row r="437" spans="1:43" ht="15.3">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row>
    <row r="438" spans="1:43" ht="15.3">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row>
    <row r="439" spans="1:43" ht="15.3">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row>
    <row r="440" spans="1:43" ht="15.3">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c r="AM440" s="11"/>
      <c r="AN440" s="11"/>
      <c r="AO440" s="11"/>
      <c r="AP440" s="11"/>
      <c r="AQ440" s="11"/>
    </row>
    <row r="441" spans="1:43" ht="15.3">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1"/>
      <c r="AM441" s="11"/>
      <c r="AN441" s="11"/>
      <c r="AO441" s="11"/>
      <c r="AP441" s="11"/>
      <c r="AQ441" s="11"/>
    </row>
    <row r="442" spans="1:43" ht="15.3">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c r="AI442" s="11"/>
      <c r="AJ442" s="11"/>
      <c r="AK442" s="11"/>
      <c r="AL442" s="11"/>
      <c r="AM442" s="11"/>
      <c r="AN442" s="11"/>
      <c r="AO442" s="11"/>
      <c r="AP442" s="11"/>
      <c r="AQ442" s="11"/>
    </row>
    <row r="443" spans="1:43" ht="15.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1"/>
      <c r="AL443" s="11"/>
      <c r="AM443" s="11"/>
      <c r="AN443" s="11"/>
      <c r="AO443" s="11"/>
      <c r="AP443" s="11"/>
      <c r="AQ443" s="11"/>
    </row>
    <row r="444" spans="1:43" ht="15.3">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c r="AL444" s="11"/>
      <c r="AM444" s="11"/>
      <c r="AN444" s="11"/>
      <c r="AO444" s="11"/>
      <c r="AP444" s="11"/>
      <c r="AQ444" s="11"/>
    </row>
    <row r="445" spans="1:43" ht="15.3">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c r="AI445" s="11"/>
      <c r="AJ445" s="11"/>
      <c r="AK445" s="11"/>
      <c r="AL445" s="11"/>
      <c r="AM445" s="11"/>
      <c r="AN445" s="11"/>
      <c r="AO445" s="11"/>
      <c r="AP445" s="11"/>
      <c r="AQ445" s="11"/>
    </row>
    <row r="446" spans="1:43" ht="15.3">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1"/>
      <c r="AL446" s="11"/>
      <c r="AM446" s="11"/>
      <c r="AN446" s="11"/>
      <c r="AO446" s="11"/>
      <c r="AP446" s="11"/>
      <c r="AQ446" s="11"/>
    </row>
    <row r="447" spans="1:43" ht="15.3">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1"/>
      <c r="AK447" s="11"/>
      <c r="AL447" s="11"/>
      <c r="AM447" s="11"/>
      <c r="AN447" s="11"/>
      <c r="AO447" s="11"/>
      <c r="AP447" s="11"/>
      <c r="AQ447" s="11"/>
    </row>
    <row r="448" spans="1:43" ht="15.3">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c r="AI448" s="11"/>
      <c r="AJ448" s="11"/>
      <c r="AK448" s="11"/>
      <c r="AL448" s="11"/>
      <c r="AM448" s="11"/>
      <c r="AN448" s="11"/>
      <c r="AO448" s="11"/>
      <c r="AP448" s="11"/>
      <c r="AQ448" s="11"/>
    </row>
    <row r="449" spans="1:43" ht="15.3">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1"/>
      <c r="AK449" s="11"/>
      <c r="AL449" s="11"/>
      <c r="AM449" s="11"/>
      <c r="AN449" s="11"/>
      <c r="AO449" s="11"/>
      <c r="AP449" s="11"/>
      <c r="AQ449" s="11"/>
    </row>
    <row r="450" spans="1:43" ht="15.3">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c r="AJ450" s="11"/>
      <c r="AK450" s="11"/>
      <c r="AL450" s="11"/>
      <c r="AM450" s="11"/>
      <c r="AN450" s="11"/>
      <c r="AO450" s="11"/>
      <c r="AP450" s="11"/>
      <c r="AQ450" s="11"/>
    </row>
    <row r="451" spans="1:43" ht="15.3">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c r="AJ451" s="11"/>
      <c r="AK451" s="11"/>
      <c r="AL451" s="11"/>
      <c r="AM451" s="11"/>
      <c r="AN451" s="11"/>
      <c r="AO451" s="11"/>
      <c r="AP451" s="11"/>
      <c r="AQ451" s="11"/>
    </row>
    <row r="452" spans="1:43" ht="15.3">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c r="AI452" s="11"/>
      <c r="AJ452" s="11"/>
      <c r="AK452" s="11"/>
      <c r="AL452" s="11"/>
      <c r="AM452" s="11"/>
      <c r="AN452" s="11"/>
      <c r="AO452" s="11"/>
      <c r="AP452" s="11"/>
      <c r="AQ452" s="11"/>
    </row>
    <row r="453" spans="1:43" ht="1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c r="AI453" s="11"/>
      <c r="AJ453" s="11"/>
      <c r="AK453" s="11"/>
      <c r="AL453" s="11"/>
      <c r="AM453" s="11"/>
      <c r="AN453" s="11"/>
      <c r="AO453" s="11"/>
      <c r="AP453" s="11"/>
      <c r="AQ453" s="11"/>
    </row>
    <row r="454" spans="1:43" ht="15.3">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c r="AJ454" s="11"/>
      <c r="AK454" s="11"/>
      <c r="AL454" s="11"/>
      <c r="AM454" s="11"/>
      <c r="AN454" s="11"/>
      <c r="AO454" s="11"/>
      <c r="AP454" s="11"/>
      <c r="AQ454" s="11"/>
    </row>
    <row r="455" spans="1:43" ht="15.3">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1"/>
      <c r="AK455" s="11"/>
      <c r="AL455" s="11"/>
      <c r="AM455" s="11"/>
      <c r="AN455" s="11"/>
      <c r="AO455" s="11"/>
      <c r="AP455" s="11"/>
      <c r="AQ455" s="11"/>
    </row>
    <row r="456" spans="1:43" ht="15.3">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c r="AJ456" s="11"/>
      <c r="AK456" s="11"/>
      <c r="AL456" s="11"/>
      <c r="AM456" s="11"/>
      <c r="AN456" s="11"/>
      <c r="AO456" s="11"/>
      <c r="AP456" s="11"/>
      <c r="AQ456" s="11"/>
    </row>
    <row r="457" spans="1:43" ht="15.3">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c r="AI457" s="11"/>
      <c r="AJ457" s="11"/>
      <c r="AK457" s="11"/>
      <c r="AL457" s="11"/>
      <c r="AM457" s="11"/>
      <c r="AN457" s="11"/>
      <c r="AO457" s="11"/>
      <c r="AP457" s="11"/>
      <c r="AQ457" s="11"/>
    </row>
    <row r="458" spans="1:43" ht="15.3">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c r="AJ458" s="11"/>
      <c r="AK458" s="11"/>
      <c r="AL458" s="11"/>
      <c r="AM458" s="11"/>
      <c r="AN458" s="11"/>
      <c r="AO458" s="11"/>
      <c r="AP458" s="11"/>
      <c r="AQ458" s="11"/>
    </row>
    <row r="459" spans="1:43" ht="15.3">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c r="AJ459" s="11"/>
      <c r="AK459" s="11"/>
      <c r="AL459" s="11"/>
      <c r="AM459" s="11"/>
      <c r="AN459" s="11"/>
      <c r="AO459" s="11"/>
      <c r="AP459" s="11"/>
      <c r="AQ459" s="11"/>
    </row>
    <row r="460" spans="1:43" ht="15.3">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c r="AJ460" s="11"/>
      <c r="AK460" s="11"/>
      <c r="AL460" s="11"/>
      <c r="AM460" s="11"/>
      <c r="AN460" s="11"/>
      <c r="AO460" s="11"/>
      <c r="AP460" s="11"/>
      <c r="AQ460" s="11"/>
    </row>
    <row r="461" spans="1:43" ht="15.3">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c r="AM461" s="11"/>
      <c r="AN461" s="11"/>
      <c r="AO461" s="11"/>
      <c r="AP461" s="11"/>
      <c r="AQ461" s="11"/>
    </row>
    <row r="462" spans="1:43" ht="15.3">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1"/>
      <c r="AM462" s="11"/>
      <c r="AN462" s="11"/>
      <c r="AO462" s="11"/>
      <c r="AP462" s="11"/>
      <c r="AQ462" s="11"/>
    </row>
    <row r="463" spans="1:43" ht="15.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c r="AL463" s="11"/>
      <c r="AM463" s="11"/>
      <c r="AN463" s="11"/>
      <c r="AO463" s="11"/>
      <c r="AP463" s="11"/>
      <c r="AQ463" s="11"/>
    </row>
    <row r="464" spans="1:43" ht="15.3">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1"/>
      <c r="AL464" s="11"/>
      <c r="AM464" s="11"/>
      <c r="AN464" s="11"/>
      <c r="AO464" s="11"/>
      <c r="AP464" s="11"/>
      <c r="AQ464" s="11"/>
    </row>
    <row r="465" spans="1:43" ht="15.3">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c r="AL465" s="11"/>
      <c r="AM465" s="11"/>
      <c r="AN465" s="11"/>
      <c r="AO465" s="11"/>
      <c r="AP465" s="11"/>
      <c r="AQ465" s="11"/>
    </row>
    <row r="466" spans="1:43" ht="15.3">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1"/>
      <c r="AK466" s="11"/>
      <c r="AL466" s="11"/>
      <c r="AM466" s="11"/>
      <c r="AN466" s="11"/>
      <c r="AO466" s="11"/>
      <c r="AP466" s="11"/>
      <c r="AQ466" s="11"/>
    </row>
    <row r="467" spans="1:43" ht="15.3">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1"/>
      <c r="AL467" s="11"/>
      <c r="AM467" s="11"/>
      <c r="AN467" s="11"/>
      <c r="AO467" s="11"/>
      <c r="AP467" s="11"/>
      <c r="AQ467" s="11"/>
    </row>
    <row r="468" spans="1:43" ht="15.3">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1"/>
      <c r="AK468" s="11"/>
      <c r="AL468" s="11"/>
      <c r="AM468" s="11"/>
      <c r="AN468" s="11"/>
      <c r="AO468" s="11"/>
      <c r="AP468" s="11"/>
      <c r="AQ468" s="11"/>
    </row>
    <row r="469" spans="1:43" ht="15.3">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1"/>
      <c r="AM469" s="11"/>
      <c r="AN469" s="11"/>
      <c r="AO469" s="11"/>
      <c r="AP469" s="11"/>
      <c r="AQ469" s="11"/>
    </row>
    <row r="470" spans="1:43" ht="15.3">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1"/>
      <c r="AM470" s="11"/>
      <c r="AN470" s="11"/>
      <c r="AO470" s="11"/>
      <c r="AP470" s="11"/>
      <c r="AQ470" s="11"/>
    </row>
    <row r="471" spans="1:43" ht="15.3">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1"/>
      <c r="AM471" s="11"/>
      <c r="AN471" s="11"/>
      <c r="AO471" s="11"/>
      <c r="AP471" s="11"/>
      <c r="AQ471" s="11"/>
    </row>
    <row r="472" spans="1:43" ht="15.3">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c r="AL472" s="11"/>
      <c r="AM472" s="11"/>
      <c r="AN472" s="11"/>
      <c r="AO472" s="11"/>
      <c r="AP472" s="11"/>
      <c r="AQ472" s="11"/>
    </row>
    <row r="473" spans="1:43" ht="15.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c r="AL473" s="11"/>
      <c r="AM473" s="11"/>
      <c r="AN473" s="11"/>
      <c r="AO473" s="11"/>
      <c r="AP473" s="11"/>
      <c r="AQ473" s="11"/>
    </row>
    <row r="474" spans="1:43" ht="15.3">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1"/>
      <c r="AK474" s="11"/>
      <c r="AL474" s="11"/>
      <c r="AM474" s="11"/>
      <c r="AN474" s="11"/>
      <c r="AO474" s="11"/>
      <c r="AP474" s="11"/>
      <c r="AQ474" s="11"/>
    </row>
    <row r="475" spans="1:43" ht="15.3">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c r="AM475" s="11"/>
      <c r="AN475" s="11"/>
      <c r="AO475" s="11"/>
      <c r="AP475" s="11"/>
      <c r="AQ475" s="11"/>
    </row>
    <row r="476" spans="1:43" ht="15.3">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1"/>
      <c r="AM476" s="11"/>
      <c r="AN476" s="11"/>
      <c r="AO476" s="11"/>
      <c r="AP476" s="11"/>
      <c r="AQ476" s="11"/>
    </row>
    <row r="477" spans="1:43" ht="15.3">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1"/>
      <c r="AM477" s="11"/>
      <c r="AN477" s="11"/>
      <c r="AO477" s="11"/>
      <c r="AP477" s="11"/>
      <c r="AQ477" s="11"/>
    </row>
    <row r="478" spans="1:43" ht="15.3">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c r="AJ478" s="11"/>
      <c r="AK478" s="11"/>
      <c r="AL478" s="11"/>
      <c r="AM478" s="11"/>
      <c r="AN478" s="11"/>
      <c r="AO478" s="11"/>
      <c r="AP478" s="11"/>
      <c r="AQ478" s="11"/>
    </row>
    <row r="479" spans="1:43" ht="15.3">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1"/>
      <c r="AM479" s="11"/>
      <c r="AN479" s="11"/>
      <c r="AO479" s="11"/>
      <c r="AP479" s="11"/>
      <c r="AQ479" s="11"/>
    </row>
    <row r="480" spans="1:43" ht="15.3">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1"/>
      <c r="AM480" s="11"/>
      <c r="AN480" s="11"/>
      <c r="AO480" s="11"/>
      <c r="AP480" s="11"/>
      <c r="AQ480" s="11"/>
    </row>
    <row r="481" spans="1:43" ht="15.3">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1"/>
      <c r="AK481" s="11"/>
      <c r="AL481" s="11"/>
      <c r="AM481" s="11"/>
      <c r="AN481" s="11"/>
      <c r="AO481" s="11"/>
      <c r="AP481" s="11"/>
      <c r="AQ481" s="11"/>
    </row>
    <row r="482" spans="1:43" ht="15.3">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row>
    <row r="483" spans="1:43" ht="15.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c r="AM483" s="11"/>
      <c r="AN483" s="11"/>
      <c r="AO483" s="11"/>
      <c r="AP483" s="11"/>
      <c r="AQ483" s="11"/>
    </row>
    <row r="484" spans="1:43" ht="15.3">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c r="AJ484" s="11"/>
      <c r="AK484" s="11"/>
      <c r="AL484" s="11"/>
      <c r="AM484" s="11"/>
      <c r="AN484" s="11"/>
      <c r="AO484" s="11"/>
      <c r="AP484" s="11"/>
      <c r="AQ484" s="11"/>
    </row>
    <row r="485" spans="1:43" ht="15.3">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1"/>
      <c r="AM485" s="11"/>
      <c r="AN485" s="11"/>
      <c r="AO485" s="11"/>
      <c r="AP485" s="11"/>
      <c r="AQ485" s="11"/>
    </row>
    <row r="486" spans="1:43" ht="15.3">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c r="AJ486" s="11"/>
      <c r="AK486" s="11"/>
      <c r="AL486" s="11"/>
      <c r="AM486" s="11"/>
      <c r="AN486" s="11"/>
      <c r="AO486" s="11"/>
      <c r="AP486" s="11"/>
      <c r="AQ486" s="11"/>
    </row>
    <row r="487" spans="1:43" ht="15.3">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c r="AJ487" s="11"/>
      <c r="AK487" s="11"/>
      <c r="AL487" s="11"/>
      <c r="AM487" s="11"/>
      <c r="AN487" s="11"/>
      <c r="AO487" s="11"/>
      <c r="AP487" s="11"/>
      <c r="AQ487" s="11"/>
    </row>
    <row r="488" spans="1:43" ht="15.3">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c r="AJ488" s="11"/>
      <c r="AK488" s="11"/>
      <c r="AL488" s="11"/>
      <c r="AM488" s="11"/>
      <c r="AN488" s="11"/>
      <c r="AO488" s="11"/>
      <c r="AP488" s="11"/>
      <c r="AQ488" s="11"/>
    </row>
    <row r="489" spans="1:43" ht="15.3">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c r="AI489" s="11"/>
      <c r="AJ489" s="11"/>
      <c r="AK489" s="11"/>
      <c r="AL489" s="11"/>
      <c r="AM489" s="11"/>
      <c r="AN489" s="11"/>
      <c r="AO489" s="11"/>
      <c r="AP489" s="11"/>
      <c r="AQ489" s="11"/>
    </row>
    <row r="490" spans="1:43" ht="15.3">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c r="AI490" s="11"/>
      <c r="AJ490" s="11"/>
      <c r="AK490" s="11"/>
      <c r="AL490" s="11"/>
      <c r="AM490" s="11"/>
      <c r="AN490" s="11"/>
      <c r="AO490" s="11"/>
      <c r="AP490" s="11"/>
      <c r="AQ490" s="11"/>
    </row>
    <row r="491" spans="1:43" ht="15.3">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1"/>
      <c r="AM491" s="11"/>
      <c r="AN491" s="11"/>
      <c r="AO491" s="11"/>
      <c r="AP491" s="11"/>
      <c r="AQ491" s="11"/>
    </row>
    <row r="492" spans="1:43" ht="15.3">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1"/>
      <c r="AK492" s="11"/>
      <c r="AL492" s="11"/>
      <c r="AM492" s="11"/>
      <c r="AN492" s="11"/>
      <c r="AO492" s="11"/>
      <c r="AP492" s="11"/>
      <c r="AQ492" s="11"/>
    </row>
    <row r="493" spans="1:43" ht="15.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1"/>
      <c r="AL493" s="11"/>
      <c r="AM493" s="11"/>
      <c r="AN493" s="11"/>
      <c r="AO493" s="11"/>
      <c r="AP493" s="11"/>
      <c r="AQ493" s="11"/>
    </row>
    <row r="494" spans="1:43" ht="15.3">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row>
    <row r="495" spans="1:43" ht="15.3">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1"/>
      <c r="AM495" s="11"/>
      <c r="AN495" s="11"/>
      <c r="AO495" s="11"/>
      <c r="AP495" s="11"/>
      <c r="AQ495" s="11"/>
    </row>
    <row r="496" spans="1:43" ht="15.3">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c r="AI496" s="11"/>
      <c r="AJ496" s="11"/>
      <c r="AK496" s="11"/>
      <c r="AL496" s="11"/>
      <c r="AM496" s="11"/>
      <c r="AN496" s="11"/>
      <c r="AO496" s="11"/>
      <c r="AP496" s="11"/>
      <c r="AQ496" s="11"/>
    </row>
    <row r="497" spans="1:43" ht="15.3">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row>
    <row r="498" spans="1:43" ht="15.3">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1"/>
      <c r="AK498" s="11"/>
      <c r="AL498" s="11"/>
      <c r="AM498" s="11"/>
      <c r="AN498" s="11"/>
      <c r="AO498" s="11"/>
      <c r="AP498" s="11"/>
      <c r="AQ498" s="11"/>
    </row>
    <row r="499" spans="1:43" ht="15.3">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1"/>
      <c r="AM499" s="11"/>
      <c r="AN499" s="11"/>
      <c r="AO499" s="11"/>
      <c r="AP499" s="11"/>
      <c r="AQ499" s="11"/>
    </row>
    <row r="500" spans="1:43" ht="15.3">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c r="AL500" s="11"/>
      <c r="AM500" s="11"/>
      <c r="AN500" s="11"/>
      <c r="AO500" s="11"/>
      <c r="AP500" s="11"/>
      <c r="AQ500" s="11"/>
    </row>
    <row r="501" spans="1:43" ht="15.3">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c r="AJ501" s="11"/>
      <c r="AK501" s="11"/>
      <c r="AL501" s="11"/>
      <c r="AM501" s="11"/>
      <c r="AN501" s="11"/>
      <c r="AO501" s="11"/>
      <c r="AP501" s="11"/>
      <c r="AQ501" s="11"/>
    </row>
    <row r="502" spans="1:43" ht="15.3">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c r="AJ502" s="11"/>
      <c r="AK502" s="11"/>
      <c r="AL502" s="11"/>
      <c r="AM502" s="11"/>
      <c r="AN502" s="11"/>
      <c r="AO502" s="11"/>
      <c r="AP502" s="11"/>
      <c r="AQ502" s="11"/>
    </row>
    <row r="503" spans="1:43" ht="15.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c r="AM503" s="11"/>
      <c r="AN503" s="11"/>
      <c r="AO503" s="11"/>
      <c r="AP503" s="11"/>
      <c r="AQ503" s="11"/>
    </row>
    <row r="504" spans="1:43" ht="15.3">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1"/>
      <c r="AM504" s="11"/>
      <c r="AN504" s="11"/>
      <c r="AO504" s="11"/>
      <c r="AP504" s="11"/>
      <c r="AQ504" s="11"/>
    </row>
    <row r="505" spans="1:43" ht="15.3">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c r="AJ505" s="11"/>
      <c r="AK505" s="11"/>
      <c r="AL505" s="11"/>
      <c r="AM505" s="11"/>
      <c r="AN505" s="11"/>
      <c r="AO505" s="11"/>
      <c r="AP505" s="11"/>
      <c r="AQ505" s="11"/>
    </row>
    <row r="506" spans="1:43" ht="15.3">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row>
    <row r="507" spans="1:43" ht="15.3">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c r="AM507" s="11"/>
      <c r="AN507" s="11"/>
      <c r="AO507" s="11"/>
      <c r="AP507" s="11"/>
      <c r="AQ507" s="11"/>
    </row>
    <row r="508" spans="1:43" ht="15.3">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c r="AJ508" s="11"/>
      <c r="AK508" s="11"/>
      <c r="AL508" s="11"/>
      <c r="AM508" s="11"/>
      <c r="AN508" s="11"/>
      <c r="AO508" s="11"/>
      <c r="AP508" s="11"/>
      <c r="AQ508" s="11"/>
    </row>
    <row r="509" spans="1:43" ht="15.3">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row>
    <row r="510" spans="1:43" ht="15.3">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c r="AJ510" s="11"/>
      <c r="AK510" s="11"/>
      <c r="AL510" s="11"/>
      <c r="AM510" s="11"/>
      <c r="AN510" s="11"/>
      <c r="AO510" s="11"/>
      <c r="AP510" s="11"/>
      <c r="AQ510" s="11"/>
    </row>
    <row r="511" spans="1:43" ht="15.3">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1"/>
      <c r="AK511" s="11"/>
      <c r="AL511" s="11"/>
      <c r="AM511" s="11"/>
      <c r="AN511" s="11"/>
      <c r="AO511" s="11"/>
      <c r="AP511" s="11"/>
      <c r="AQ511" s="11"/>
    </row>
    <row r="512" spans="1:43" ht="15.3">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1"/>
      <c r="AK512" s="11"/>
      <c r="AL512" s="11"/>
      <c r="AM512" s="11"/>
      <c r="AN512" s="11"/>
      <c r="AO512" s="11"/>
      <c r="AP512" s="11"/>
      <c r="AQ512" s="11"/>
    </row>
    <row r="513" spans="1:43" ht="15.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1"/>
      <c r="AK513" s="11"/>
      <c r="AL513" s="11"/>
      <c r="AM513" s="11"/>
      <c r="AN513" s="11"/>
      <c r="AO513" s="11"/>
      <c r="AP513" s="11"/>
      <c r="AQ513" s="11"/>
    </row>
    <row r="514" spans="1:43" ht="15.3">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c r="AJ514" s="11"/>
      <c r="AK514" s="11"/>
      <c r="AL514" s="11"/>
      <c r="AM514" s="11"/>
      <c r="AN514" s="11"/>
      <c r="AO514" s="11"/>
      <c r="AP514" s="11"/>
      <c r="AQ514" s="11"/>
    </row>
    <row r="515" spans="1:43" ht="15.3">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1"/>
      <c r="AL515" s="11"/>
      <c r="AM515" s="11"/>
      <c r="AN515" s="11"/>
      <c r="AO515" s="11"/>
      <c r="AP515" s="11"/>
      <c r="AQ515" s="11"/>
    </row>
    <row r="516" spans="1:43" ht="15.3">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c r="AJ516" s="11"/>
      <c r="AK516" s="11"/>
      <c r="AL516" s="11"/>
      <c r="AM516" s="11"/>
      <c r="AN516" s="11"/>
      <c r="AO516" s="11"/>
      <c r="AP516" s="11"/>
      <c r="AQ516" s="11"/>
    </row>
    <row r="517" spans="1:43" ht="15.3">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c r="AI517" s="11"/>
      <c r="AJ517" s="11"/>
      <c r="AK517" s="11"/>
      <c r="AL517" s="11"/>
      <c r="AM517" s="11"/>
      <c r="AN517" s="11"/>
      <c r="AO517" s="11"/>
      <c r="AP517" s="11"/>
      <c r="AQ517" s="11"/>
    </row>
    <row r="518" spans="1:43" ht="15.3">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c r="AL518" s="11"/>
      <c r="AM518" s="11"/>
      <c r="AN518" s="11"/>
      <c r="AO518" s="11"/>
      <c r="AP518" s="11"/>
      <c r="AQ518" s="11"/>
    </row>
    <row r="519" spans="1:43" ht="15.3">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1"/>
      <c r="AL519" s="11"/>
      <c r="AM519" s="11"/>
      <c r="AN519" s="11"/>
      <c r="AO519" s="11"/>
      <c r="AP519" s="11"/>
      <c r="AQ519" s="11"/>
    </row>
    <row r="520" spans="1:43" ht="15.3">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c r="AH520" s="11"/>
      <c r="AI520" s="11"/>
      <c r="AJ520" s="11"/>
      <c r="AK520" s="11"/>
      <c r="AL520" s="11"/>
      <c r="AM520" s="11"/>
      <c r="AN520" s="11"/>
      <c r="AO520" s="11"/>
      <c r="AP520" s="11"/>
      <c r="AQ520" s="11"/>
    </row>
    <row r="521" spans="1:43" ht="15.3">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1"/>
      <c r="AM521" s="11"/>
      <c r="AN521" s="11"/>
      <c r="AO521" s="11"/>
      <c r="AP521" s="11"/>
      <c r="AQ521" s="11"/>
    </row>
    <row r="522" spans="1:43" ht="15.3">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c r="AH522" s="11"/>
      <c r="AI522" s="11"/>
      <c r="AJ522" s="11"/>
      <c r="AK522" s="11"/>
      <c r="AL522" s="11"/>
      <c r="AM522" s="11"/>
      <c r="AN522" s="11"/>
      <c r="AO522" s="11"/>
      <c r="AP522" s="11"/>
      <c r="AQ522" s="11"/>
    </row>
    <row r="523" spans="1:43" ht="15.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c r="AI523" s="11"/>
      <c r="AJ523" s="11"/>
      <c r="AK523" s="11"/>
      <c r="AL523" s="11"/>
      <c r="AM523" s="11"/>
      <c r="AN523" s="11"/>
      <c r="AO523" s="11"/>
      <c r="AP523" s="11"/>
      <c r="AQ523" s="11"/>
    </row>
    <row r="524" spans="1:43" ht="15.3">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c r="AI524" s="11"/>
      <c r="AJ524" s="11"/>
      <c r="AK524" s="11"/>
      <c r="AL524" s="11"/>
      <c r="AM524" s="11"/>
      <c r="AN524" s="11"/>
      <c r="AO524" s="11"/>
      <c r="AP524" s="11"/>
      <c r="AQ524" s="11"/>
    </row>
    <row r="525" spans="1:43" ht="15.3">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c r="AI525" s="11"/>
      <c r="AJ525" s="11"/>
      <c r="AK525" s="11"/>
      <c r="AL525" s="11"/>
      <c r="AM525" s="11"/>
      <c r="AN525" s="11"/>
      <c r="AO525" s="11"/>
      <c r="AP525" s="11"/>
      <c r="AQ525" s="11"/>
    </row>
    <row r="526" spans="1:43" ht="15.3">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c r="AI526" s="11"/>
      <c r="AJ526" s="11"/>
      <c r="AK526" s="11"/>
      <c r="AL526" s="11"/>
      <c r="AM526" s="11"/>
      <c r="AN526" s="11"/>
      <c r="AO526" s="11"/>
      <c r="AP526" s="11"/>
      <c r="AQ526" s="11"/>
    </row>
    <row r="527" spans="1:43" ht="15.3">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1"/>
      <c r="AL527" s="11"/>
      <c r="AM527" s="11"/>
      <c r="AN527" s="11"/>
      <c r="AO527" s="11"/>
      <c r="AP527" s="11"/>
      <c r="AQ527" s="11"/>
    </row>
    <row r="528" spans="1:43" ht="15.3">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c r="AJ528" s="11"/>
      <c r="AK528" s="11"/>
      <c r="AL528" s="11"/>
      <c r="AM528" s="11"/>
      <c r="AN528" s="11"/>
      <c r="AO528" s="11"/>
      <c r="AP528" s="11"/>
      <c r="AQ528" s="11"/>
    </row>
    <row r="529" spans="1:43" ht="15.3">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c r="AH529" s="11"/>
      <c r="AI529" s="11"/>
      <c r="AJ529" s="11"/>
      <c r="AK529" s="11"/>
      <c r="AL529" s="11"/>
      <c r="AM529" s="11"/>
      <c r="AN529" s="11"/>
      <c r="AO529" s="11"/>
      <c r="AP529" s="11"/>
      <c r="AQ529" s="11"/>
    </row>
    <row r="530" spans="1:43" ht="15.3">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row>
    <row r="531" spans="1:43" ht="15.3">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c r="AL531" s="11"/>
      <c r="AM531" s="11"/>
      <c r="AN531" s="11"/>
      <c r="AO531" s="11"/>
      <c r="AP531" s="11"/>
      <c r="AQ531" s="11"/>
    </row>
    <row r="532" spans="1:43" ht="15.3">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c r="AG532" s="11"/>
      <c r="AH532" s="11"/>
      <c r="AI532" s="11"/>
      <c r="AJ532" s="11"/>
      <c r="AK532" s="11"/>
      <c r="AL532" s="11"/>
      <c r="AM532" s="11"/>
      <c r="AN532" s="11"/>
      <c r="AO532" s="11"/>
      <c r="AP532" s="11"/>
      <c r="AQ532" s="11"/>
    </row>
    <row r="533" spans="1:43" ht="15.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1"/>
      <c r="AM533" s="11"/>
      <c r="AN533" s="11"/>
      <c r="AO533" s="11"/>
      <c r="AP533" s="11"/>
      <c r="AQ533" s="11"/>
    </row>
    <row r="534" spans="1:43" ht="15.3">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c r="AH534" s="11"/>
      <c r="AI534" s="11"/>
      <c r="AJ534" s="11"/>
      <c r="AK534" s="11"/>
      <c r="AL534" s="11"/>
      <c r="AM534" s="11"/>
      <c r="AN534" s="11"/>
      <c r="AO534" s="11"/>
      <c r="AP534" s="11"/>
      <c r="AQ534" s="11"/>
    </row>
    <row r="535" spans="1:43" ht="15.3">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1"/>
      <c r="AH535" s="11"/>
      <c r="AI535" s="11"/>
      <c r="AJ535" s="11"/>
      <c r="AK535" s="11"/>
      <c r="AL535" s="11"/>
      <c r="AM535" s="11"/>
      <c r="AN535" s="11"/>
      <c r="AO535" s="11"/>
      <c r="AP535" s="11"/>
      <c r="AQ535" s="11"/>
    </row>
    <row r="536" spans="1:43" ht="15.3">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c r="AJ536" s="11"/>
      <c r="AK536" s="11"/>
      <c r="AL536" s="11"/>
      <c r="AM536" s="11"/>
      <c r="AN536" s="11"/>
      <c r="AO536" s="11"/>
      <c r="AP536" s="11"/>
      <c r="AQ536" s="11"/>
    </row>
    <row r="537" spans="1:43" ht="15.3">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c r="AI537" s="11"/>
      <c r="AJ537" s="11"/>
      <c r="AK537" s="11"/>
      <c r="AL537" s="11"/>
      <c r="AM537" s="11"/>
      <c r="AN537" s="11"/>
      <c r="AO537" s="11"/>
      <c r="AP537" s="11"/>
      <c r="AQ537" s="11"/>
    </row>
    <row r="538" spans="1:43" ht="15.3">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1"/>
      <c r="AH538" s="11"/>
      <c r="AI538" s="11"/>
      <c r="AJ538" s="11"/>
      <c r="AK538" s="11"/>
      <c r="AL538" s="11"/>
      <c r="AM538" s="11"/>
      <c r="AN538" s="11"/>
      <c r="AO538" s="11"/>
      <c r="AP538" s="11"/>
      <c r="AQ538" s="11"/>
    </row>
    <row r="539" spans="1:43" ht="15.3">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1"/>
      <c r="AL539" s="11"/>
      <c r="AM539" s="11"/>
      <c r="AN539" s="11"/>
      <c r="AO539" s="11"/>
      <c r="AP539" s="11"/>
      <c r="AQ539" s="11"/>
    </row>
    <row r="540" spans="1:43" ht="15.3">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c r="AI540" s="11"/>
      <c r="AJ540" s="11"/>
      <c r="AK540" s="11"/>
      <c r="AL540" s="11"/>
      <c r="AM540" s="11"/>
      <c r="AN540" s="11"/>
      <c r="AO540" s="11"/>
      <c r="AP540" s="11"/>
      <c r="AQ540" s="11"/>
    </row>
    <row r="541" spans="1:43" ht="15.3">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1"/>
      <c r="AH541" s="11"/>
      <c r="AI541" s="11"/>
      <c r="AJ541" s="11"/>
      <c r="AK541" s="11"/>
      <c r="AL541" s="11"/>
      <c r="AM541" s="11"/>
      <c r="AN541" s="11"/>
      <c r="AO541" s="11"/>
      <c r="AP541" s="11"/>
      <c r="AQ541" s="11"/>
    </row>
    <row r="542" spans="1:43" ht="15.3">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row>
    <row r="543" spans="1:43" ht="15.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c r="AL543" s="11"/>
      <c r="AM543" s="11"/>
      <c r="AN543" s="11"/>
      <c r="AO543" s="11"/>
      <c r="AP543" s="11"/>
      <c r="AQ543" s="11"/>
    </row>
    <row r="544" spans="1:43" ht="15.3">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1"/>
      <c r="AH544" s="11"/>
      <c r="AI544" s="11"/>
      <c r="AJ544" s="11"/>
      <c r="AK544" s="11"/>
      <c r="AL544" s="11"/>
      <c r="AM544" s="11"/>
      <c r="AN544" s="11"/>
      <c r="AO544" s="11"/>
      <c r="AP544" s="11"/>
      <c r="AQ544" s="11"/>
    </row>
    <row r="545" spans="1:43" ht="15.3">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row>
    <row r="546" spans="1:43" ht="15.3">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c r="AH546" s="11"/>
      <c r="AI546" s="11"/>
      <c r="AJ546" s="11"/>
      <c r="AK546" s="11"/>
      <c r="AL546" s="11"/>
      <c r="AM546" s="11"/>
      <c r="AN546" s="11"/>
      <c r="AO546" s="11"/>
      <c r="AP546" s="11"/>
      <c r="AQ546" s="11"/>
    </row>
    <row r="547" spans="1:43" ht="15.3">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c r="AH547" s="11"/>
      <c r="AI547" s="11"/>
      <c r="AJ547" s="11"/>
      <c r="AK547" s="11"/>
      <c r="AL547" s="11"/>
      <c r="AM547" s="11"/>
      <c r="AN547" s="11"/>
      <c r="AO547" s="11"/>
      <c r="AP547" s="11"/>
      <c r="AQ547" s="11"/>
    </row>
    <row r="548" spans="1:43" ht="15.3">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c r="AI548" s="11"/>
      <c r="AJ548" s="11"/>
      <c r="AK548" s="11"/>
      <c r="AL548" s="11"/>
      <c r="AM548" s="11"/>
      <c r="AN548" s="11"/>
      <c r="AO548" s="11"/>
      <c r="AP548" s="11"/>
      <c r="AQ548" s="11"/>
    </row>
    <row r="549" spans="1:43" ht="15.3">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c r="AJ549" s="11"/>
      <c r="AK549" s="11"/>
      <c r="AL549" s="11"/>
      <c r="AM549" s="11"/>
      <c r="AN549" s="11"/>
      <c r="AO549" s="11"/>
      <c r="AP549" s="11"/>
      <c r="AQ549" s="11"/>
    </row>
    <row r="550" spans="1:43" ht="15.3">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c r="AI550" s="11"/>
      <c r="AJ550" s="11"/>
      <c r="AK550" s="11"/>
      <c r="AL550" s="11"/>
      <c r="AM550" s="11"/>
      <c r="AN550" s="11"/>
      <c r="AO550" s="11"/>
      <c r="AP550" s="11"/>
      <c r="AQ550" s="11"/>
    </row>
    <row r="551" spans="1:43" ht="15.3">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c r="AM551" s="11"/>
      <c r="AN551" s="11"/>
      <c r="AO551" s="11"/>
      <c r="AP551" s="11"/>
      <c r="AQ551" s="11"/>
    </row>
    <row r="552" spans="1:43" ht="15.3">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c r="AL552" s="11"/>
      <c r="AM552" s="11"/>
      <c r="AN552" s="11"/>
      <c r="AO552" s="11"/>
      <c r="AP552" s="11"/>
      <c r="AQ552" s="11"/>
    </row>
    <row r="553" spans="1:43" ht="1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c r="AI553" s="11"/>
      <c r="AJ553" s="11"/>
      <c r="AK553" s="11"/>
      <c r="AL553" s="11"/>
      <c r="AM553" s="11"/>
      <c r="AN553" s="11"/>
      <c r="AO553" s="11"/>
      <c r="AP553" s="11"/>
      <c r="AQ553" s="11"/>
    </row>
    <row r="554" spans="1:43" ht="15.3">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c r="AL554" s="11"/>
      <c r="AM554" s="11"/>
      <c r="AN554" s="11"/>
      <c r="AO554" s="11"/>
      <c r="AP554" s="11"/>
      <c r="AQ554" s="11"/>
    </row>
    <row r="555" spans="1:43" ht="15.3">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c r="AL555" s="11"/>
      <c r="AM555" s="11"/>
      <c r="AN555" s="11"/>
      <c r="AO555" s="11"/>
      <c r="AP555" s="11"/>
      <c r="AQ555" s="11"/>
    </row>
    <row r="556" spans="1:43" ht="15.3">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c r="AG556" s="11"/>
      <c r="AH556" s="11"/>
      <c r="AI556" s="11"/>
      <c r="AJ556" s="11"/>
      <c r="AK556" s="11"/>
      <c r="AL556" s="11"/>
      <c r="AM556" s="11"/>
      <c r="AN556" s="11"/>
      <c r="AO556" s="11"/>
      <c r="AP556" s="11"/>
      <c r="AQ556" s="11"/>
    </row>
    <row r="557" spans="1:43" ht="15.3">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c r="AM557" s="11"/>
      <c r="AN557" s="11"/>
      <c r="AO557" s="11"/>
      <c r="AP557" s="11"/>
      <c r="AQ557" s="11"/>
    </row>
    <row r="558" spans="1:43" ht="15.3">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c r="AH558" s="11"/>
      <c r="AI558" s="11"/>
      <c r="AJ558" s="11"/>
      <c r="AK558" s="11"/>
      <c r="AL558" s="11"/>
      <c r="AM558" s="11"/>
      <c r="AN558" s="11"/>
      <c r="AO558" s="11"/>
      <c r="AP558" s="11"/>
      <c r="AQ558" s="11"/>
    </row>
    <row r="559" spans="1:43" ht="15.3">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c r="AG559" s="11"/>
      <c r="AH559" s="11"/>
      <c r="AI559" s="11"/>
      <c r="AJ559" s="11"/>
      <c r="AK559" s="11"/>
      <c r="AL559" s="11"/>
      <c r="AM559" s="11"/>
      <c r="AN559" s="11"/>
      <c r="AO559" s="11"/>
      <c r="AP559" s="11"/>
      <c r="AQ559" s="11"/>
    </row>
    <row r="560" spans="1:43" ht="15.3">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c r="AH560" s="11"/>
      <c r="AI560" s="11"/>
      <c r="AJ560" s="11"/>
      <c r="AK560" s="11"/>
      <c r="AL560" s="11"/>
      <c r="AM560" s="11"/>
      <c r="AN560" s="11"/>
      <c r="AO560" s="11"/>
      <c r="AP560" s="11"/>
      <c r="AQ560" s="11"/>
    </row>
    <row r="561" spans="1:43" ht="15.3">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1"/>
      <c r="AH561" s="11"/>
      <c r="AI561" s="11"/>
      <c r="AJ561" s="11"/>
      <c r="AK561" s="11"/>
      <c r="AL561" s="11"/>
      <c r="AM561" s="11"/>
      <c r="AN561" s="11"/>
      <c r="AO561" s="11"/>
      <c r="AP561" s="11"/>
      <c r="AQ561" s="11"/>
    </row>
    <row r="562" spans="1:43" ht="15.3">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c r="AG562" s="11"/>
      <c r="AH562" s="11"/>
      <c r="AI562" s="11"/>
      <c r="AJ562" s="11"/>
      <c r="AK562" s="11"/>
      <c r="AL562" s="11"/>
      <c r="AM562" s="11"/>
      <c r="AN562" s="11"/>
      <c r="AO562" s="11"/>
      <c r="AP562" s="11"/>
      <c r="AQ562" s="11"/>
    </row>
    <row r="563" spans="1:43" ht="15.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c r="AG563" s="11"/>
      <c r="AH563" s="11"/>
      <c r="AI563" s="11"/>
      <c r="AJ563" s="11"/>
      <c r="AK563" s="11"/>
      <c r="AL563" s="11"/>
      <c r="AM563" s="11"/>
      <c r="AN563" s="11"/>
      <c r="AO563" s="11"/>
      <c r="AP563" s="11"/>
      <c r="AQ563" s="11"/>
    </row>
    <row r="564" spans="1:43" ht="15.3">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1"/>
      <c r="AH564" s="11"/>
      <c r="AI564" s="11"/>
      <c r="AJ564" s="11"/>
      <c r="AK564" s="11"/>
      <c r="AL564" s="11"/>
      <c r="AM564" s="11"/>
      <c r="AN564" s="11"/>
      <c r="AO564" s="11"/>
      <c r="AP564" s="11"/>
      <c r="AQ564" s="11"/>
    </row>
    <row r="565" spans="1:43" ht="15.3">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c r="AH565" s="11"/>
      <c r="AI565" s="11"/>
      <c r="AJ565" s="11"/>
      <c r="AK565" s="11"/>
      <c r="AL565" s="11"/>
      <c r="AM565" s="11"/>
      <c r="AN565" s="11"/>
      <c r="AO565" s="11"/>
      <c r="AP565" s="11"/>
      <c r="AQ565" s="11"/>
    </row>
    <row r="566" spans="1:43" ht="15.3">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c r="AJ566" s="11"/>
      <c r="AK566" s="11"/>
      <c r="AL566" s="11"/>
      <c r="AM566" s="11"/>
      <c r="AN566" s="11"/>
      <c r="AO566" s="11"/>
      <c r="AP566" s="11"/>
      <c r="AQ566" s="11"/>
    </row>
    <row r="567" spans="1:43" ht="15.3">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1"/>
      <c r="AM567" s="11"/>
      <c r="AN567" s="11"/>
      <c r="AO567" s="11"/>
      <c r="AP567" s="11"/>
      <c r="AQ567" s="11"/>
    </row>
    <row r="568" spans="1:43" ht="15.3">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c r="AG568" s="11"/>
      <c r="AH568" s="11"/>
      <c r="AI568" s="11"/>
      <c r="AJ568" s="11"/>
      <c r="AK568" s="11"/>
      <c r="AL568" s="11"/>
      <c r="AM568" s="11"/>
      <c r="AN568" s="11"/>
      <c r="AO568" s="11"/>
      <c r="AP568" s="11"/>
      <c r="AQ568" s="11"/>
    </row>
    <row r="569" spans="1:43" ht="15.3">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1"/>
      <c r="AL569" s="11"/>
      <c r="AM569" s="11"/>
      <c r="AN569" s="11"/>
      <c r="AO569" s="11"/>
      <c r="AP569" s="11"/>
      <c r="AQ569" s="11"/>
    </row>
    <row r="570" spans="1:43" ht="15.3">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c r="AJ570" s="11"/>
      <c r="AK570" s="11"/>
      <c r="AL570" s="11"/>
      <c r="AM570" s="11"/>
      <c r="AN570" s="11"/>
      <c r="AO570" s="11"/>
      <c r="AP570" s="11"/>
      <c r="AQ570" s="11"/>
    </row>
    <row r="571" spans="1:43" ht="15.3">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c r="AG571" s="11"/>
      <c r="AH571" s="11"/>
      <c r="AI571" s="11"/>
      <c r="AJ571" s="11"/>
      <c r="AK571" s="11"/>
      <c r="AL571" s="11"/>
      <c r="AM571" s="11"/>
      <c r="AN571" s="11"/>
      <c r="AO571" s="11"/>
      <c r="AP571" s="11"/>
      <c r="AQ571" s="11"/>
    </row>
    <row r="572" spans="1:43" ht="15.3">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c r="AJ572" s="11"/>
      <c r="AK572" s="11"/>
      <c r="AL572" s="11"/>
      <c r="AM572" s="11"/>
      <c r="AN572" s="11"/>
      <c r="AO572" s="11"/>
      <c r="AP572" s="11"/>
      <c r="AQ572" s="11"/>
    </row>
    <row r="573" spans="1:43" ht="15.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1"/>
      <c r="AH573" s="11"/>
      <c r="AI573" s="11"/>
      <c r="AJ573" s="11"/>
      <c r="AK573" s="11"/>
      <c r="AL573" s="11"/>
      <c r="AM573" s="11"/>
      <c r="AN573" s="11"/>
      <c r="AO573" s="11"/>
      <c r="AP573" s="11"/>
      <c r="AQ573" s="11"/>
    </row>
    <row r="574" spans="1:43" ht="15.3">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c r="AG574" s="11"/>
      <c r="AH574" s="11"/>
      <c r="AI574" s="11"/>
      <c r="AJ574" s="11"/>
      <c r="AK574" s="11"/>
      <c r="AL574" s="11"/>
      <c r="AM574" s="11"/>
      <c r="AN574" s="11"/>
      <c r="AO574" s="11"/>
      <c r="AP574" s="11"/>
      <c r="AQ574" s="11"/>
    </row>
    <row r="575" spans="1:43" ht="15.3">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c r="AG575" s="11"/>
      <c r="AH575" s="11"/>
      <c r="AI575" s="11"/>
      <c r="AJ575" s="11"/>
      <c r="AK575" s="11"/>
      <c r="AL575" s="11"/>
      <c r="AM575" s="11"/>
      <c r="AN575" s="11"/>
      <c r="AO575" s="11"/>
      <c r="AP575" s="11"/>
      <c r="AQ575" s="11"/>
    </row>
    <row r="576" spans="1:43" ht="15.3">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1"/>
      <c r="AH576" s="11"/>
      <c r="AI576" s="11"/>
      <c r="AJ576" s="11"/>
      <c r="AK576" s="11"/>
      <c r="AL576" s="11"/>
      <c r="AM576" s="11"/>
      <c r="AN576" s="11"/>
      <c r="AO576" s="11"/>
      <c r="AP576" s="11"/>
      <c r="AQ576" s="11"/>
    </row>
    <row r="577" spans="1:43" ht="15.3">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c r="AH577" s="11"/>
      <c r="AI577" s="11"/>
      <c r="AJ577" s="11"/>
      <c r="AK577" s="11"/>
      <c r="AL577" s="11"/>
      <c r="AM577" s="11"/>
      <c r="AN577" s="11"/>
      <c r="AO577" s="11"/>
      <c r="AP577" s="11"/>
      <c r="AQ577" s="11"/>
    </row>
    <row r="578" spans="1:43" ht="15.3">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c r="AJ578" s="11"/>
      <c r="AK578" s="11"/>
      <c r="AL578" s="11"/>
      <c r="AM578" s="11"/>
      <c r="AN578" s="11"/>
      <c r="AO578" s="11"/>
      <c r="AP578" s="11"/>
      <c r="AQ578" s="11"/>
    </row>
    <row r="579" spans="1:43" ht="15.3">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row>
    <row r="580" spans="1:43" ht="15.3">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c r="AI580" s="11"/>
      <c r="AJ580" s="11"/>
      <c r="AK580" s="11"/>
      <c r="AL580" s="11"/>
      <c r="AM580" s="11"/>
      <c r="AN580" s="11"/>
      <c r="AO580" s="11"/>
      <c r="AP580" s="11"/>
      <c r="AQ580" s="11"/>
    </row>
    <row r="581" spans="1:43" ht="15.3">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c r="AL581" s="11"/>
      <c r="AM581" s="11"/>
      <c r="AN581" s="11"/>
      <c r="AO581" s="11"/>
      <c r="AP581" s="11"/>
      <c r="AQ581" s="11"/>
    </row>
    <row r="582" spans="1:43" ht="15.3">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c r="AJ582" s="11"/>
      <c r="AK582" s="11"/>
      <c r="AL582" s="11"/>
      <c r="AM582" s="11"/>
      <c r="AN582" s="11"/>
      <c r="AO582" s="11"/>
      <c r="AP582" s="11"/>
      <c r="AQ582" s="11"/>
    </row>
    <row r="583" spans="1:43" ht="15.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c r="AH583" s="11"/>
      <c r="AI583" s="11"/>
      <c r="AJ583" s="11"/>
      <c r="AK583" s="11"/>
      <c r="AL583" s="11"/>
      <c r="AM583" s="11"/>
      <c r="AN583" s="11"/>
      <c r="AO583" s="11"/>
      <c r="AP583" s="11"/>
      <c r="AQ583" s="11"/>
    </row>
    <row r="584" spans="1:43" ht="15.3">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c r="AJ584" s="11"/>
      <c r="AK584" s="11"/>
      <c r="AL584" s="11"/>
      <c r="AM584" s="11"/>
      <c r="AN584" s="11"/>
      <c r="AO584" s="11"/>
      <c r="AP584" s="11"/>
      <c r="AQ584" s="11"/>
    </row>
    <row r="585" spans="1:43" ht="15.3">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c r="AH585" s="11"/>
      <c r="AI585" s="11"/>
      <c r="AJ585" s="11"/>
      <c r="AK585" s="11"/>
      <c r="AL585" s="11"/>
      <c r="AM585" s="11"/>
      <c r="AN585" s="11"/>
      <c r="AO585" s="11"/>
      <c r="AP585" s="11"/>
      <c r="AQ585" s="11"/>
    </row>
    <row r="586" spans="1:43" ht="15.3">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c r="AH586" s="11"/>
      <c r="AI586" s="11"/>
      <c r="AJ586" s="11"/>
      <c r="AK586" s="11"/>
      <c r="AL586" s="11"/>
      <c r="AM586" s="11"/>
      <c r="AN586" s="11"/>
      <c r="AO586" s="11"/>
      <c r="AP586" s="11"/>
      <c r="AQ586" s="11"/>
    </row>
    <row r="587" spans="1:43" ht="15.3">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c r="AH587" s="11"/>
      <c r="AI587" s="11"/>
      <c r="AJ587" s="11"/>
      <c r="AK587" s="11"/>
      <c r="AL587" s="11"/>
      <c r="AM587" s="11"/>
      <c r="AN587" s="11"/>
      <c r="AO587" s="11"/>
      <c r="AP587" s="11"/>
      <c r="AQ587" s="11"/>
    </row>
    <row r="588" spans="1:43" ht="15.3">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c r="AH588" s="11"/>
      <c r="AI588" s="11"/>
      <c r="AJ588" s="11"/>
      <c r="AK588" s="11"/>
      <c r="AL588" s="11"/>
      <c r="AM588" s="11"/>
      <c r="AN588" s="11"/>
      <c r="AO588" s="11"/>
      <c r="AP588" s="11"/>
      <c r="AQ588" s="11"/>
    </row>
    <row r="589" spans="1:43" ht="15.3">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c r="AH589" s="11"/>
      <c r="AI589" s="11"/>
      <c r="AJ589" s="11"/>
      <c r="AK589" s="11"/>
      <c r="AL589" s="11"/>
      <c r="AM589" s="11"/>
      <c r="AN589" s="11"/>
      <c r="AO589" s="11"/>
      <c r="AP589" s="11"/>
      <c r="AQ589" s="11"/>
    </row>
    <row r="590" spans="1:43" ht="15.3">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c r="AJ590" s="11"/>
      <c r="AK590" s="11"/>
      <c r="AL590" s="11"/>
      <c r="AM590" s="11"/>
      <c r="AN590" s="11"/>
      <c r="AO590" s="11"/>
      <c r="AP590" s="11"/>
      <c r="AQ590" s="11"/>
    </row>
    <row r="591" spans="1:43" ht="15.3">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c r="AO591" s="11"/>
      <c r="AP591" s="11"/>
      <c r="AQ591" s="11"/>
    </row>
    <row r="592" spans="1:43" ht="15.3">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1"/>
      <c r="AH592" s="11"/>
      <c r="AI592" s="11"/>
      <c r="AJ592" s="11"/>
      <c r="AK592" s="11"/>
      <c r="AL592" s="11"/>
      <c r="AM592" s="11"/>
      <c r="AN592" s="11"/>
      <c r="AO592" s="11"/>
      <c r="AP592" s="11"/>
      <c r="AQ592" s="11"/>
    </row>
    <row r="593" spans="1:43" ht="15.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1"/>
      <c r="AM593" s="11"/>
      <c r="AN593" s="11"/>
      <c r="AO593" s="11"/>
      <c r="AP593" s="11"/>
      <c r="AQ593" s="11"/>
    </row>
    <row r="594" spans="1:43" ht="15.3">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1"/>
      <c r="AM594" s="11"/>
      <c r="AN594" s="11"/>
      <c r="AO594" s="11"/>
      <c r="AP594" s="11"/>
      <c r="AQ594" s="11"/>
    </row>
    <row r="595" spans="1:43" ht="15.3">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c r="AI595" s="11"/>
      <c r="AJ595" s="11"/>
      <c r="AK595" s="11"/>
      <c r="AL595" s="11"/>
      <c r="AM595" s="11"/>
      <c r="AN595" s="11"/>
      <c r="AO595" s="11"/>
      <c r="AP595" s="11"/>
      <c r="AQ595" s="11"/>
    </row>
    <row r="596" spans="1:43" ht="15.3">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c r="AL596" s="11"/>
      <c r="AM596" s="11"/>
      <c r="AN596" s="11"/>
      <c r="AO596" s="11"/>
      <c r="AP596" s="11"/>
      <c r="AQ596" s="11"/>
    </row>
    <row r="597" spans="1:43" ht="15.3">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c r="AJ597" s="11"/>
      <c r="AK597" s="11"/>
      <c r="AL597" s="11"/>
      <c r="AM597" s="11"/>
      <c r="AN597" s="11"/>
      <c r="AO597" s="11"/>
      <c r="AP597" s="11"/>
      <c r="AQ597" s="11"/>
    </row>
    <row r="598" spans="1:43" ht="15.3">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c r="AH598" s="11"/>
      <c r="AI598" s="11"/>
      <c r="AJ598" s="11"/>
      <c r="AK598" s="11"/>
      <c r="AL598" s="11"/>
      <c r="AM598" s="11"/>
      <c r="AN598" s="11"/>
      <c r="AO598" s="11"/>
      <c r="AP598" s="11"/>
      <c r="AQ598" s="11"/>
    </row>
    <row r="599" spans="1:43" ht="15.3">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c r="AI599" s="11"/>
      <c r="AJ599" s="11"/>
      <c r="AK599" s="11"/>
      <c r="AL599" s="11"/>
      <c r="AM599" s="11"/>
      <c r="AN599" s="11"/>
      <c r="AO599" s="11"/>
      <c r="AP599" s="11"/>
      <c r="AQ599" s="11"/>
    </row>
    <row r="600" spans="1:43" ht="15.3">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c r="AH600" s="11"/>
      <c r="AI600" s="11"/>
      <c r="AJ600" s="11"/>
      <c r="AK600" s="11"/>
      <c r="AL600" s="11"/>
      <c r="AM600" s="11"/>
      <c r="AN600" s="11"/>
      <c r="AO600" s="11"/>
      <c r="AP600" s="11"/>
      <c r="AQ600" s="11"/>
    </row>
    <row r="601" spans="1:43" ht="15.3">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c r="AH601" s="11"/>
      <c r="AI601" s="11"/>
      <c r="AJ601" s="11"/>
      <c r="AK601" s="11"/>
      <c r="AL601" s="11"/>
      <c r="AM601" s="11"/>
      <c r="AN601" s="11"/>
      <c r="AO601" s="11"/>
      <c r="AP601" s="11"/>
      <c r="AQ601" s="11"/>
    </row>
    <row r="602" spans="1:43" ht="15.3">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c r="AJ602" s="11"/>
      <c r="AK602" s="11"/>
      <c r="AL602" s="11"/>
      <c r="AM602" s="11"/>
      <c r="AN602" s="11"/>
      <c r="AO602" s="11"/>
      <c r="AP602" s="11"/>
      <c r="AQ602" s="11"/>
    </row>
    <row r="603" spans="1:43" ht="15.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1"/>
      <c r="AM603" s="11"/>
      <c r="AN603" s="11"/>
      <c r="AO603" s="11"/>
      <c r="AP603" s="11"/>
      <c r="AQ603" s="11"/>
    </row>
    <row r="604" spans="1:43" ht="15.3">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1"/>
      <c r="AH604" s="11"/>
      <c r="AI604" s="11"/>
      <c r="AJ604" s="11"/>
      <c r="AK604" s="11"/>
      <c r="AL604" s="11"/>
      <c r="AM604" s="11"/>
      <c r="AN604" s="11"/>
      <c r="AO604" s="11"/>
      <c r="AP604" s="11"/>
      <c r="AQ604" s="11"/>
    </row>
    <row r="605" spans="1:43" ht="15.3">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1"/>
      <c r="AM605" s="11"/>
      <c r="AN605" s="11"/>
      <c r="AO605" s="11"/>
      <c r="AP605" s="11"/>
      <c r="AQ605" s="11"/>
    </row>
    <row r="606" spans="1:43" ht="15.3">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1"/>
      <c r="AM606" s="11"/>
      <c r="AN606" s="11"/>
      <c r="AO606" s="11"/>
      <c r="AP606" s="11"/>
      <c r="AQ606" s="11"/>
    </row>
    <row r="607" spans="1:43" ht="15.3">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c r="AI607" s="11"/>
      <c r="AJ607" s="11"/>
      <c r="AK607" s="11"/>
      <c r="AL607" s="11"/>
      <c r="AM607" s="11"/>
      <c r="AN607" s="11"/>
      <c r="AO607" s="11"/>
      <c r="AP607" s="11"/>
      <c r="AQ607" s="11"/>
    </row>
    <row r="608" spans="1:43" ht="15.3">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1"/>
      <c r="AL608" s="11"/>
      <c r="AM608" s="11"/>
      <c r="AN608" s="11"/>
      <c r="AO608" s="11"/>
      <c r="AP608" s="11"/>
      <c r="AQ608" s="11"/>
    </row>
    <row r="609" spans="1:43" ht="15.3">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c r="AI609" s="11"/>
      <c r="AJ609" s="11"/>
      <c r="AK609" s="11"/>
      <c r="AL609" s="11"/>
      <c r="AM609" s="11"/>
      <c r="AN609" s="11"/>
      <c r="AO609" s="11"/>
      <c r="AP609" s="11"/>
      <c r="AQ609" s="11"/>
    </row>
    <row r="610" spans="1:43" ht="15.3">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1"/>
      <c r="AH610" s="11"/>
      <c r="AI610" s="11"/>
      <c r="AJ610" s="11"/>
      <c r="AK610" s="11"/>
      <c r="AL610" s="11"/>
      <c r="AM610" s="11"/>
      <c r="AN610" s="11"/>
      <c r="AO610" s="11"/>
      <c r="AP610" s="11"/>
      <c r="AQ610" s="11"/>
    </row>
    <row r="611" spans="1:43" ht="15.3">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c r="AI611" s="11"/>
      <c r="AJ611" s="11"/>
      <c r="AK611" s="11"/>
      <c r="AL611" s="11"/>
      <c r="AM611" s="11"/>
      <c r="AN611" s="11"/>
      <c r="AO611" s="11"/>
      <c r="AP611" s="11"/>
      <c r="AQ611" s="11"/>
    </row>
    <row r="612" spans="1:43" ht="15.3">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c r="AI612" s="11"/>
      <c r="AJ612" s="11"/>
      <c r="AK612" s="11"/>
      <c r="AL612" s="11"/>
      <c r="AM612" s="11"/>
      <c r="AN612" s="11"/>
      <c r="AO612" s="11"/>
      <c r="AP612" s="11"/>
      <c r="AQ612" s="11"/>
    </row>
    <row r="613" spans="1:43" ht="15.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c r="AI613" s="11"/>
      <c r="AJ613" s="11"/>
      <c r="AK613" s="11"/>
      <c r="AL613" s="11"/>
      <c r="AM613" s="11"/>
      <c r="AN613" s="11"/>
      <c r="AO613" s="11"/>
      <c r="AP613" s="11"/>
      <c r="AQ613" s="11"/>
    </row>
    <row r="614" spans="1:43" ht="15.3">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1"/>
      <c r="AL614" s="11"/>
      <c r="AM614" s="11"/>
      <c r="AN614" s="11"/>
      <c r="AO614" s="11"/>
      <c r="AP614" s="11"/>
      <c r="AQ614" s="11"/>
    </row>
    <row r="615" spans="1:43" ht="15.3">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row>
    <row r="616" spans="1:43" ht="15.3">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c r="AI616" s="11"/>
      <c r="AJ616" s="11"/>
      <c r="AK616" s="11"/>
      <c r="AL616" s="11"/>
      <c r="AM616" s="11"/>
      <c r="AN616" s="11"/>
      <c r="AO616" s="11"/>
      <c r="AP616" s="11"/>
      <c r="AQ616" s="11"/>
    </row>
    <row r="617" spans="1:43" ht="15.3">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row>
    <row r="618" spans="1:43" ht="15.3">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1"/>
      <c r="AL618" s="11"/>
      <c r="AM618" s="11"/>
      <c r="AN618" s="11"/>
      <c r="AO618" s="11"/>
      <c r="AP618" s="11"/>
      <c r="AQ618" s="11"/>
    </row>
    <row r="619" spans="1:43" ht="15.3">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c r="AH619" s="11"/>
      <c r="AI619" s="11"/>
      <c r="AJ619" s="11"/>
      <c r="AK619" s="11"/>
      <c r="AL619" s="11"/>
      <c r="AM619" s="11"/>
      <c r="AN619" s="11"/>
      <c r="AO619" s="11"/>
      <c r="AP619" s="11"/>
      <c r="AQ619" s="11"/>
    </row>
    <row r="620" spans="1:43" ht="15.3">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1"/>
      <c r="AM620" s="11"/>
      <c r="AN620" s="11"/>
      <c r="AO620" s="11"/>
      <c r="AP620" s="11"/>
      <c r="AQ620" s="11"/>
    </row>
    <row r="621" spans="1:43" ht="15.3">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c r="AI621" s="11"/>
      <c r="AJ621" s="11"/>
      <c r="AK621" s="11"/>
      <c r="AL621" s="11"/>
      <c r="AM621" s="11"/>
      <c r="AN621" s="11"/>
      <c r="AO621" s="11"/>
      <c r="AP621" s="11"/>
      <c r="AQ621" s="11"/>
    </row>
    <row r="622" spans="1:43" ht="15.3">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1"/>
      <c r="AH622" s="11"/>
      <c r="AI622" s="11"/>
      <c r="AJ622" s="11"/>
      <c r="AK622" s="11"/>
      <c r="AL622" s="11"/>
      <c r="AM622" s="11"/>
      <c r="AN622" s="11"/>
      <c r="AO622" s="11"/>
      <c r="AP622" s="11"/>
      <c r="AQ622" s="11"/>
    </row>
    <row r="623" spans="1:43" ht="15.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c r="AI623" s="11"/>
      <c r="AJ623" s="11"/>
      <c r="AK623" s="11"/>
      <c r="AL623" s="11"/>
      <c r="AM623" s="11"/>
      <c r="AN623" s="11"/>
      <c r="AO623" s="11"/>
      <c r="AP623" s="11"/>
      <c r="AQ623" s="11"/>
    </row>
    <row r="624" spans="1:43" ht="15.3">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c r="AH624" s="11"/>
      <c r="AI624" s="11"/>
      <c r="AJ624" s="11"/>
      <c r="AK624" s="11"/>
      <c r="AL624" s="11"/>
      <c r="AM624" s="11"/>
      <c r="AN624" s="11"/>
      <c r="AO624" s="11"/>
      <c r="AP624" s="11"/>
      <c r="AQ624" s="11"/>
    </row>
    <row r="625" spans="1:43" ht="15.3">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c r="AH625" s="11"/>
      <c r="AI625" s="11"/>
      <c r="AJ625" s="11"/>
      <c r="AK625" s="11"/>
      <c r="AL625" s="11"/>
      <c r="AM625" s="11"/>
      <c r="AN625" s="11"/>
      <c r="AO625" s="11"/>
      <c r="AP625" s="11"/>
      <c r="AQ625" s="11"/>
    </row>
    <row r="626" spans="1:43" ht="15.3">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c r="AJ626" s="11"/>
      <c r="AK626" s="11"/>
      <c r="AL626" s="11"/>
      <c r="AM626" s="11"/>
      <c r="AN626" s="11"/>
      <c r="AO626" s="11"/>
      <c r="AP626" s="11"/>
      <c r="AQ626" s="11"/>
    </row>
    <row r="627" spans="1:43" ht="15.3">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c r="AJ627" s="11"/>
      <c r="AK627" s="11"/>
      <c r="AL627" s="11"/>
      <c r="AM627" s="11"/>
      <c r="AN627" s="11"/>
      <c r="AO627" s="11"/>
      <c r="AP627" s="11"/>
      <c r="AQ627" s="11"/>
    </row>
    <row r="628" spans="1:43" ht="15.3">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1"/>
      <c r="AH628" s="11"/>
      <c r="AI628" s="11"/>
      <c r="AJ628" s="11"/>
      <c r="AK628" s="11"/>
      <c r="AL628" s="11"/>
      <c r="AM628" s="11"/>
      <c r="AN628" s="11"/>
      <c r="AO628" s="11"/>
      <c r="AP628" s="11"/>
      <c r="AQ628" s="11"/>
    </row>
    <row r="629" spans="1:43" ht="15.3">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1"/>
      <c r="AM629" s="11"/>
      <c r="AN629" s="11"/>
      <c r="AO629" s="11"/>
      <c r="AP629" s="11"/>
      <c r="AQ629" s="11"/>
    </row>
    <row r="630" spans="1:43" ht="15.3">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1"/>
      <c r="AL630" s="11"/>
      <c r="AM630" s="11"/>
      <c r="AN630" s="11"/>
      <c r="AO630" s="11"/>
      <c r="AP630" s="11"/>
      <c r="AQ630" s="11"/>
    </row>
    <row r="631" spans="1:43" ht="15.3">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c r="AI631" s="11"/>
      <c r="AJ631" s="11"/>
      <c r="AK631" s="11"/>
      <c r="AL631" s="11"/>
      <c r="AM631" s="11"/>
      <c r="AN631" s="11"/>
      <c r="AO631" s="11"/>
      <c r="AP631" s="11"/>
      <c r="AQ631" s="11"/>
    </row>
    <row r="632" spans="1:43" ht="15.3">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1"/>
      <c r="AL632" s="11"/>
      <c r="AM632" s="11"/>
      <c r="AN632" s="11"/>
      <c r="AO632" s="11"/>
      <c r="AP632" s="11"/>
      <c r="AQ632" s="11"/>
    </row>
    <row r="633" spans="1:43" ht="15.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c r="AJ633" s="11"/>
      <c r="AK633" s="11"/>
      <c r="AL633" s="11"/>
      <c r="AM633" s="11"/>
      <c r="AN633" s="11"/>
      <c r="AO633" s="11"/>
      <c r="AP633" s="11"/>
      <c r="AQ633" s="11"/>
    </row>
    <row r="634" spans="1:43" ht="15.3">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1"/>
      <c r="AH634" s="11"/>
      <c r="AI634" s="11"/>
      <c r="AJ634" s="11"/>
      <c r="AK634" s="11"/>
      <c r="AL634" s="11"/>
      <c r="AM634" s="11"/>
      <c r="AN634" s="11"/>
      <c r="AO634" s="11"/>
      <c r="AP634" s="11"/>
      <c r="AQ634" s="11"/>
    </row>
    <row r="635" spans="1:43" ht="15.3">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c r="AJ635" s="11"/>
      <c r="AK635" s="11"/>
      <c r="AL635" s="11"/>
      <c r="AM635" s="11"/>
      <c r="AN635" s="11"/>
      <c r="AO635" s="11"/>
      <c r="AP635" s="11"/>
      <c r="AQ635" s="11"/>
    </row>
    <row r="636" spans="1:43" ht="15.3">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1"/>
      <c r="AH636" s="11"/>
      <c r="AI636" s="11"/>
      <c r="AJ636" s="11"/>
      <c r="AK636" s="11"/>
      <c r="AL636" s="11"/>
      <c r="AM636" s="11"/>
      <c r="AN636" s="11"/>
      <c r="AO636" s="11"/>
      <c r="AP636" s="11"/>
      <c r="AQ636" s="11"/>
    </row>
    <row r="637" spans="1:43" ht="15.3">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c r="AH637" s="11"/>
      <c r="AI637" s="11"/>
      <c r="AJ637" s="11"/>
      <c r="AK637" s="11"/>
      <c r="AL637" s="11"/>
      <c r="AM637" s="11"/>
      <c r="AN637" s="11"/>
      <c r="AO637" s="11"/>
      <c r="AP637" s="11"/>
      <c r="AQ637" s="11"/>
    </row>
    <row r="638" spans="1:43" ht="15.3">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c r="AJ638" s="11"/>
      <c r="AK638" s="11"/>
      <c r="AL638" s="11"/>
      <c r="AM638" s="11"/>
      <c r="AN638" s="11"/>
      <c r="AO638" s="11"/>
      <c r="AP638" s="11"/>
      <c r="AQ638" s="11"/>
    </row>
    <row r="639" spans="1:43" ht="15.3">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c r="AJ639" s="11"/>
      <c r="AK639" s="11"/>
      <c r="AL639" s="11"/>
      <c r="AM639" s="11"/>
      <c r="AN639" s="11"/>
      <c r="AO639" s="11"/>
      <c r="AP639" s="11"/>
      <c r="AQ639" s="11"/>
    </row>
    <row r="640" spans="1:43" ht="15.3">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1"/>
      <c r="AH640" s="11"/>
      <c r="AI640" s="11"/>
      <c r="AJ640" s="11"/>
      <c r="AK640" s="11"/>
      <c r="AL640" s="11"/>
      <c r="AM640" s="11"/>
      <c r="AN640" s="11"/>
      <c r="AO640" s="11"/>
      <c r="AP640" s="11"/>
      <c r="AQ640" s="11"/>
    </row>
    <row r="641" spans="1:43" ht="15.3">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1"/>
      <c r="AM641" s="11"/>
      <c r="AN641" s="11"/>
      <c r="AO641" s="11"/>
      <c r="AP641" s="11"/>
      <c r="AQ641" s="11"/>
    </row>
    <row r="642" spans="1:43" ht="15.3">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1"/>
      <c r="AM642" s="11"/>
      <c r="AN642" s="11"/>
      <c r="AO642" s="11"/>
      <c r="AP642" s="11"/>
      <c r="AQ642" s="11"/>
    </row>
    <row r="643" spans="1:43" ht="15.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c r="AH643" s="11"/>
      <c r="AI643" s="11"/>
      <c r="AJ643" s="11"/>
      <c r="AK643" s="11"/>
      <c r="AL643" s="11"/>
      <c r="AM643" s="11"/>
      <c r="AN643" s="11"/>
      <c r="AO643" s="11"/>
      <c r="AP643" s="11"/>
      <c r="AQ643" s="11"/>
    </row>
    <row r="644" spans="1:43" ht="15.3">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1"/>
      <c r="AL644" s="11"/>
      <c r="AM644" s="11"/>
      <c r="AN644" s="11"/>
      <c r="AO644" s="11"/>
      <c r="AP644" s="11"/>
      <c r="AQ644" s="11"/>
    </row>
    <row r="645" spans="1:43" ht="15.3">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c r="AJ645" s="11"/>
      <c r="AK645" s="11"/>
      <c r="AL645" s="11"/>
      <c r="AM645" s="11"/>
      <c r="AN645" s="11"/>
      <c r="AO645" s="11"/>
      <c r="AP645" s="11"/>
      <c r="AQ645" s="11"/>
    </row>
    <row r="646" spans="1:43" ht="15.3">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1"/>
      <c r="AH646" s="11"/>
      <c r="AI646" s="11"/>
      <c r="AJ646" s="11"/>
      <c r="AK646" s="11"/>
      <c r="AL646" s="11"/>
      <c r="AM646" s="11"/>
      <c r="AN646" s="11"/>
      <c r="AO646" s="11"/>
      <c r="AP646" s="11"/>
      <c r="AQ646" s="11"/>
    </row>
    <row r="647" spans="1:43" ht="15.3">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c r="AJ647" s="11"/>
      <c r="AK647" s="11"/>
      <c r="AL647" s="11"/>
      <c r="AM647" s="11"/>
      <c r="AN647" s="11"/>
      <c r="AO647" s="11"/>
      <c r="AP647" s="11"/>
      <c r="AQ647" s="11"/>
    </row>
    <row r="648" spans="1:43" ht="15.3">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1"/>
      <c r="AH648" s="11"/>
      <c r="AI648" s="11"/>
      <c r="AJ648" s="11"/>
      <c r="AK648" s="11"/>
      <c r="AL648" s="11"/>
      <c r="AM648" s="11"/>
      <c r="AN648" s="11"/>
      <c r="AO648" s="11"/>
      <c r="AP648" s="11"/>
      <c r="AQ648" s="11"/>
    </row>
    <row r="649" spans="1:43" ht="15.3">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c r="AI649" s="11"/>
      <c r="AJ649" s="11"/>
      <c r="AK649" s="11"/>
      <c r="AL649" s="11"/>
      <c r="AM649" s="11"/>
      <c r="AN649" s="11"/>
      <c r="AO649" s="11"/>
      <c r="AP649" s="11"/>
      <c r="AQ649" s="11"/>
    </row>
    <row r="650" spans="1:43" ht="15.3">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c r="AJ650" s="11"/>
      <c r="AK650" s="11"/>
      <c r="AL650" s="11"/>
      <c r="AM650" s="11"/>
      <c r="AN650" s="11"/>
      <c r="AO650" s="11"/>
      <c r="AP650" s="11"/>
      <c r="AQ650" s="11"/>
    </row>
    <row r="651" spans="1:43" ht="15.3">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1"/>
      <c r="AL651" s="11"/>
      <c r="AM651" s="11"/>
      <c r="AN651" s="11"/>
      <c r="AO651" s="11"/>
      <c r="AP651" s="11"/>
      <c r="AQ651" s="11"/>
    </row>
    <row r="652" spans="1:43" ht="15.3">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1"/>
      <c r="AH652" s="11"/>
      <c r="AI652" s="11"/>
      <c r="AJ652" s="11"/>
      <c r="AK652" s="11"/>
      <c r="AL652" s="11"/>
      <c r="AM652" s="11"/>
      <c r="AN652" s="11"/>
      <c r="AO652" s="11"/>
      <c r="AP652" s="11"/>
      <c r="AQ652" s="11"/>
    </row>
    <row r="653" spans="1:43" ht="1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1"/>
      <c r="AM653" s="11"/>
      <c r="AN653" s="11"/>
      <c r="AO653" s="11"/>
      <c r="AP653" s="11"/>
      <c r="AQ653" s="11"/>
    </row>
    <row r="654" spans="1:43" ht="15.3">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c r="AL654" s="11"/>
      <c r="AM654" s="11"/>
      <c r="AN654" s="11"/>
      <c r="AO654" s="11"/>
      <c r="AP654" s="11"/>
      <c r="AQ654" s="11"/>
    </row>
    <row r="655" spans="1:43" ht="15.3">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c r="AI655" s="11"/>
      <c r="AJ655" s="11"/>
      <c r="AK655" s="11"/>
      <c r="AL655" s="11"/>
      <c r="AM655" s="11"/>
      <c r="AN655" s="11"/>
      <c r="AO655" s="11"/>
      <c r="AP655" s="11"/>
      <c r="AQ655" s="11"/>
    </row>
    <row r="656" spans="1:43" ht="15.3">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c r="AL656" s="11"/>
      <c r="AM656" s="11"/>
      <c r="AN656" s="11"/>
      <c r="AO656" s="11"/>
      <c r="AP656" s="11"/>
      <c r="AQ656" s="11"/>
    </row>
    <row r="657" spans="1:43" ht="15.3">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c r="AJ657" s="11"/>
      <c r="AK657" s="11"/>
      <c r="AL657" s="11"/>
      <c r="AM657" s="11"/>
      <c r="AN657" s="11"/>
      <c r="AO657" s="11"/>
      <c r="AP657" s="11"/>
      <c r="AQ657" s="11"/>
    </row>
    <row r="658" spans="1:43" ht="15.3">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c r="AI658" s="11"/>
      <c r="AJ658" s="11"/>
      <c r="AK658" s="11"/>
      <c r="AL658" s="11"/>
      <c r="AM658" s="11"/>
      <c r="AN658" s="11"/>
      <c r="AO658" s="11"/>
      <c r="AP658" s="11"/>
      <c r="AQ658" s="11"/>
    </row>
    <row r="659" spans="1:43" ht="15.3">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c r="AJ659" s="11"/>
      <c r="AK659" s="11"/>
      <c r="AL659" s="11"/>
      <c r="AM659" s="11"/>
      <c r="AN659" s="11"/>
      <c r="AO659" s="11"/>
      <c r="AP659" s="11"/>
      <c r="AQ659" s="11"/>
    </row>
    <row r="660" spans="1:43" ht="15.3">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1"/>
      <c r="AH660" s="11"/>
      <c r="AI660" s="11"/>
      <c r="AJ660" s="11"/>
      <c r="AK660" s="11"/>
      <c r="AL660" s="11"/>
      <c r="AM660" s="11"/>
      <c r="AN660" s="11"/>
      <c r="AO660" s="11"/>
      <c r="AP660" s="11"/>
      <c r="AQ660" s="11"/>
    </row>
    <row r="661" spans="1:43" ht="15.3">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c r="AI661" s="11"/>
      <c r="AJ661" s="11"/>
      <c r="AK661" s="11"/>
      <c r="AL661" s="11"/>
      <c r="AM661" s="11"/>
      <c r="AN661" s="11"/>
      <c r="AO661" s="11"/>
      <c r="AP661" s="11"/>
      <c r="AQ661" s="11"/>
    </row>
    <row r="662" spans="1:43" ht="15.3">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c r="AI662" s="11"/>
      <c r="AJ662" s="11"/>
      <c r="AK662" s="11"/>
      <c r="AL662" s="11"/>
      <c r="AM662" s="11"/>
      <c r="AN662" s="11"/>
      <c r="AO662" s="11"/>
      <c r="AP662" s="11"/>
      <c r="AQ662" s="11"/>
    </row>
    <row r="663" spans="1:43" ht="15.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c r="AI663" s="11"/>
      <c r="AJ663" s="11"/>
      <c r="AK663" s="11"/>
      <c r="AL663" s="11"/>
      <c r="AM663" s="11"/>
      <c r="AN663" s="11"/>
      <c r="AO663" s="11"/>
      <c r="AP663" s="11"/>
      <c r="AQ663" s="11"/>
    </row>
    <row r="664" spans="1:43" ht="15.3">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1"/>
      <c r="AH664" s="11"/>
      <c r="AI664" s="11"/>
      <c r="AJ664" s="11"/>
      <c r="AK664" s="11"/>
      <c r="AL664" s="11"/>
      <c r="AM664" s="11"/>
      <c r="AN664" s="11"/>
      <c r="AO664" s="11"/>
      <c r="AP664" s="11"/>
      <c r="AQ664" s="11"/>
    </row>
    <row r="665" spans="1:43" ht="15.3">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1"/>
      <c r="AM665" s="11"/>
      <c r="AN665" s="11"/>
      <c r="AO665" s="11"/>
      <c r="AP665" s="11"/>
      <c r="AQ665" s="11"/>
    </row>
    <row r="666" spans="1:43" ht="15.3">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c r="AL666" s="11"/>
      <c r="AM666" s="11"/>
      <c r="AN666" s="11"/>
      <c r="AO666" s="11"/>
      <c r="AP666" s="11"/>
      <c r="AQ666" s="11"/>
    </row>
    <row r="667" spans="1:43" ht="15.3">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c r="AI667" s="11"/>
      <c r="AJ667" s="11"/>
      <c r="AK667" s="11"/>
      <c r="AL667" s="11"/>
      <c r="AM667" s="11"/>
      <c r="AN667" s="11"/>
      <c r="AO667" s="11"/>
      <c r="AP667" s="11"/>
      <c r="AQ667" s="11"/>
    </row>
    <row r="668" spans="1:43" ht="15.3">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1"/>
      <c r="AL668" s="11"/>
      <c r="AM668" s="11"/>
      <c r="AN668" s="11"/>
      <c r="AO668" s="11"/>
      <c r="AP668" s="11"/>
      <c r="AQ668" s="11"/>
    </row>
    <row r="669" spans="1:43" ht="15.3">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1"/>
      <c r="AM669" s="11"/>
      <c r="AN669" s="11"/>
      <c r="AO669" s="11"/>
      <c r="AP669" s="11"/>
      <c r="AQ669" s="11"/>
    </row>
    <row r="670" spans="1:43" ht="15.3">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1"/>
      <c r="AH670" s="11"/>
      <c r="AI670" s="11"/>
      <c r="AJ670" s="11"/>
      <c r="AK670" s="11"/>
      <c r="AL670" s="11"/>
      <c r="AM670" s="11"/>
      <c r="AN670" s="11"/>
      <c r="AO670" s="11"/>
      <c r="AP670" s="11"/>
      <c r="AQ670" s="11"/>
    </row>
    <row r="671" spans="1:43" ht="15.3">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1"/>
      <c r="AM671" s="11"/>
      <c r="AN671" s="11"/>
      <c r="AO671" s="11"/>
      <c r="AP671" s="11"/>
      <c r="AQ671" s="11"/>
    </row>
    <row r="672" spans="1:43" ht="15.3">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c r="AH672" s="11"/>
      <c r="AI672" s="11"/>
      <c r="AJ672" s="11"/>
      <c r="AK672" s="11"/>
      <c r="AL672" s="11"/>
      <c r="AM672" s="11"/>
      <c r="AN672" s="11"/>
      <c r="AO672" s="11"/>
      <c r="AP672" s="11"/>
      <c r="AQ672" s="11"/>
    </row>
    <row r="673" spans="1:43" ht="15.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c r="AI673" s="11"/>
      <c r="AJ673" s="11"/>
      <c r="AK673" s="11"/>
      <c r="AL673" s="11"/>
      <c r="AM673" s="11"/>
      <c r="AN673" s="11"/>
      <c r="AO673" s="11"/>
      <c r="AP673" s="11"/>
      <c r="AQ673" s="11"/>
    </row>
    <row r="674" spans="1:43" ht="15.3">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1"/>
      <c r="AH674" s="11"/>
      <c r="AI674" s="11"/>
      <c r="AJ674" s="11"/>
      <c r="AK674" s="11"/>
      <c r="AL674" s="11"/>
      <c r="AM674" s="11"/>
      <c r="AN674" s="11"/>
      <c r="AO674" s="11"/>
      <c r="AP674" s="11"/>
      <c r="AQ674" s="11"/>
    </row>
    <row r="675" spans="1:43" ht="15.3">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c r="AI675" s="11"/>
      <c r="AJ675" s="11"/>
      <c r="AK675" s="11"/>
      <c r="AL675" s="11"/>
      <c r="AM675" s="11"/>
      <c r="AN675" s="11"/>
      <c r="AO675" s="11"/>
      <c r="AP675" s="11"/>
      <c r="AQ675" s="11"/>
    </row>
    <row r="676" spans="1:43" ht="15.3">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1"/>
      <c r="AH676" s="11"/>
      <c r="AI676" s="11"/>
      <c r="AJ676" s="11"/>
      <c r="AK676" s="11"/>
      <c r="AL676" s="11"/>
      <c r="AM676" s="11"/>
      <c r="AN676" s="11"/>
      <c r="AO676" s="11"/>
      <c r="AP676" s="11"/>
      <c r="AQ676" s="11"/>
    </row>
    <row r="677" spans="1:43" ht="15.3">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1"/>
      <c r="AM677" s="11"/>
      <c r="AN677" s="11"/>
      <c r="AO677" s="11"/>
      <c r="AP677" s="11"/>
      <c r="AQ677" s="11"/>
    </row>
    <row r="678" spans="1:43" ht="15.3">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c r="AJ678" s="11"/>
      <c r="AK678" s="11"/>
      <c r="AL678" s="11"/>
      <c r="AM678" s="11"/>
      <c r="AN678" s="11"/>
      <c r="AO678" s="11"/>
      <c r="AP678" s="11"/>
      <c r="AQ678" s="11"/>
    </row>
    <row r="679" spans="1:43" ht="15.3">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1"/>
      <c r="AH679" s="11"/>
      <c r="AI679" s="11"/>
      <c r="AJ679" s="11"/>
      <c r="AK679" s="11"/>
      <c r="AL679" s="11"/>
      <c r="AM679" s="11"/>
      <c r="AN679" s="11"/>
      <c r="AO679" s="11"/>
      <c r="AP679" s="11"/>
      <c r="AQ679" s="11"/>
    </row>
    <row r="680" spans="1:43" ht="15.3">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1"/>
      <c r="AL680" s="11"/>
      <c r="AM680" s="11"/>
      <c r="AN680" s="11"/>
      <c r="AO680" s="11"/>
      <c r="AP680" s="11"/>
      <c r="AQ680" s="11"/>
    </row>
    <row r="681" spans="1:43" ht="15.3">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c r="AM681" s="11"/>
      <c r="AN681" s="11"/>
      <c r="AO681" s="11"/>
      <c r="AP681" s="11"/>
      <c r="AQ681" s="11"/>
    </row>
    <row r="682" spans="1:43" ht="15.3">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c r="AG682" s="11"/>
      <c r="AH682" s="11"/>
      <c r="AI682" s="11"/>
      <c r="AJ682" s="11"/>
      <c r="AK682" s="11"/>
      <c r="AL682" s="11"/>
      <c r="AM682" s="11"/>
      <c r="AN682" s="11"/>
      <c r="AO682" s="11"/>
      <c r="AP682" s="11"/>
      <c r="AQ682" s="11"/>
    </row>
    <row r="683" spans="1:43" ht="15.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1"/>
      <c r="AM683" s="11"/>
      <c r="AN683" s="11"/>
      <c r="AO683" s="11"/>
      <c r="AP683" s="11"/>
      <c r="AQ683" s="11"/>
    </row>
    <row r="684" spans="1:43" ht="15.3">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c r="AI684" s="11"/>
      <c r="AJ684" s="11"/>
      <c r="AK684" s="11"/>
      <c r="AL684" s="11"/>
      <c r="AM684" s="11"/>
      <c r="AN684" s="11"/>
      <c r="AO684" s="11"/>
      <c r="AP684" s="11"/>
      <c r="AQ684" s="11"/>
    </row>
    <row r="685" spans="1:43" ht="15.3">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c r="AH685" s="11"/>
      <c r="AI685" s="11"/>
      <c r="AJ685" s="11"/>
      <c r="AK685" s="11"/>
      <c r="AL685" s="11"/>
      <c r="AM685" s="11"/>
      <c r="AN685" s="11"/>
      <c r="AO685" s="11"/>
      <c r="AP685" s="11"/>
      <c r="AQ685" s="11"/>
    </row>
    <row r="686" spans="1:43" ht="15.3">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c r="AG686" s="11"/>
      <c r="AH686" s="11"/>
      <c r="AI686" s="11"/>
      <c r="AJ686" s="11"/>
      <c r="AK686" s="11"/>
      <c r="AL686" s="11"/>
      <c r="AM686" s="11"/>
      <c r="AN686" s="11"/>
      <c r="AO686" s="11"/>
      <c r="AP686" s="11"/>
      <c r="AQ686" s="11"/>
    </row>
    <row r="687" spans="1:43" ht="15.3">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c r="AI687" s="11"/>
      <c r="AJ687" s="11"/>
      <c r="AK687" s="11"/>
      <c r="AL687" s="11"/>
      <c r="AM687" s="11"/>
      <c r="AN687" s="11"/>
      <c r="AO687" s="11"/>
      <c r="AP687" s="11"/>
      <c r="AQ687" s="11"/>
    </row>
    <row r="688" spans="1:43" ht="15.3">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c r="AG688" s="11"/>
      <c r="AH688" s="11"/>
      <c r="AI688" s="11"/>
      <c r="AJ688" s="11"/>
      <c r="AK688" s="11"/>
      <c r="AL688" s="11"/>
      <c r="AM688" s="11"/>
      <c r="AN688" s="11"/>
      <c r="AO688" s="11"/>
      <c r="AP688" s="11"/>
      <c r="AQ688" s="11"/>
    </row>
    <row r="689" spans="1:43" ht="15.3">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1"/>
      <c r="AL689" s="11"/>
      <c r="AM689" s="11"/>
      <c r="AN689" s="11"/>
      <c r="AO689" s="11"/>
      <c r="AP689" s="11"/>
      <c r="AQ689" s="11"/>
    </row>
    <row r="690" spans="1:43" ht="15.3">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c r="AL690" s="11"/>
      <c r="AM690" s="11"/>
      <c r="AN690" s="11"/>
      <c r="AO690" s="11"/>
      <c r="AP690" s="11"/>
      <c r="AQ690" s="11"/>
    </row>
    <row r="691" spans="1:43" ht="15.3">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c r="AH691" s="11"/>
      <c r="AI691" s="11"/>
      <c r="AJ691" s="11"/>
      <c r="AK691" s="11"/>
      <c r="AL691" s="11"/>
      <c r="AM691" s="11"/>
      <c r="AN691" s="11"/>
      <c r="AO691" s="11"/>
      <c r="AP691" s="11"/>
      <c r="AQ691" s="11"/>
    </row>
    <row r="692" spans="1:43" ht="15.3">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1"/>
      <c r="AM692" s="11"/>
      <c r="AN692" s="11"/>
      <c r="AO692" s="11"/>
      <c r="AP692" s="11"/>
      <c r="AQ692" s="11"/>
    </row>
    <row r="693" spans="1:43" ht="15.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c r="AL693" s="11"/>
      <c r="AM693" s="11"/>
      <c r="AN693" s="11"/>
      <c r="AO693" s="11"/>
      <c r="AP693" s="11"/>
      <c r="AQ693" s="11"/>
    </row>
    <row r="694" spans="1:43" ht="15.3">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c r="AG694" s="11"/>
      <c r="AH694" s="11"/>
      <c r="AI694" s="11"/>
      <c r="AJ694" s="11"/>
      <c r="AK694" s="11"/>
      <c r="AL694" s="11"/>
      <c r="AM694" s="11"/>
      <c r="AN694" s="11"/>
      <c r="AO694" s="11"/>
      <c r="AP694" s="11"/>
      <c r="AQ694" s="11"/>
    </row>
    <row r="695" spans="1:43" ht="15.3">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1"/>
      <c r="AM695" s="11"/>
      <c r="AN695" s="11"/>
      <c r="AO695" s="11"/>
      <c r="AP695" s="11"/>
      <c r="AQ695" s="11"/>
    </row>
    <row r="696" spans="1:43" ht="15.3">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1"/>
      <c r="AH696" s="11"/>
      <c r="AI696" s="11"/>
      <c r="AJ696" s="11"/>
      <c r="AK696" s="11"/>
      <c r="AL696" s="11"/>
      <c r="AM696" s="11"/>
      <c r="AN696" s="11"/>
      <c r="AO696" s="11"/>
      <c r="AP696" s="11"/>
      <c r="AQ696" s="11"/>
    </row>
    <row r="697" spans="1:43" ht="15.3">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1"/>
      <c r="AH697" s="11"/>
      <c r="AI697" s="11"/>
      <c r="AJ697" s="11"/>
      <c r="AK697" s="11"/>
      <c r="AL697" s="11"/>
      <c r="AM697" s="11"/>
      <c r="AN697" s="11"/>
      <c r="AO697" s="11"/>
      <c r="AP697" s="11"/>
      <c r="AQ697" s="11"/>
    </row>
    <row r="698" spans="1:43" ht="15.3">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c r="AH698" s="11"/>
      <c r="AI698" s="11"/>
      <c r="AJ698" s="11"/>
      <c r="AK698" s="11"/>
      <c r="AL698" s="11"/>
      <c r="AM698" s="11"/>
      <c r="AN698" s="11"/>
      <c r="AO698" s="11"/>
      <c r="AP698" s="11"/>
      <c r="AQ698" s="11"/>
    </row>
    <row r="699" spans="1:43" ht="15.3">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c r="AI699" s="11"/>
      <c r="AJ699" s="11"/>
      <c r="AK699" s="11"/>
      <c r="AL699" s="11"/>
      <c r="AM699" s="11"/>
      <c r="AN699" s="11"/>
      <c r="AO699" s="11"/>
      <c r="AP699" s="11"/>
      <c r="AQ699" s="11"/>
    </row>
    <row r="700" spans="1:43" ht="15.3">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c r="AH700" s="11"/>
      <c r="AI700" s="11"/>
      <c r="AJ700" s="11"/>
      <c r="AK700" s="11"/>
      <c r="AL700" s="11"/>
      <c r="AM700" s="11"/>
      <c r="AN700" s="11"/>
      <c r="AO700" s="11"/>
      <c r="AP700" s="11"/>
      <c r="AQ700" s="11"/>
    </row>
    <row r="701" spans="1:43" ht="15.3">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c r="AM701" s="11"/>
      <c r="AN701" s="11"/>
      <c r="AO701" s="11"/>
      <c r="AP701" s="11"/>
      <c r="AQ701" s="11"/>
    </row>
    <row r="702" spans="1:43" ht="15.3">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c r="AL702" s="11"/>
      <c r="AM702" s="11"/>
      <c r="AN702" s="11"/>
      <c r="AO702" s="11"/>
      <c r="AP702" s="11"/>
      <c r="AQ702" s="11"/>
    </row>
    <row r="703" spans="1:43" ht="15.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c r="AI703" s="11"/>
      <c r="AJ703" s="11"/>
      <c r="AK703" s="11"/>
      <c r="AL703" s="11"/>
      <c r="AM703" s="11"/>
      <c r="AN703" s="11"/>
      <c r="AO703" s="11"/>
      <c r="AP703" s="11"/>
      <c r="AQ703" s="11"/>
    </row>
    <row r="704" spans="1:43" ht="15.3">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c r="AL704" s="11"/>
      <c r="AM704" s="11"/>
      <c r="AN704" s="11"/>
      <c r="AO704" s="11"/>
      <c r="AP704" s="11"/>
      <c r="AQ704" s="11"/>
    </row>
    <row r="705" spans="1:43" ht="15.3">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1"/>
      <c r="AL705" s="11"/>
      <c r="AM705" s="11"/>
      <c r="AN705" s="11"/>
      <c r="AO705" s="11"/>
      <c r="AP705" s="11"/>
      <c r="AQ705" s="11"/>
    </row>
    <row r="706" spans="1:43" ht="15.3">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c r="AH706" s="11"/>
      <c r="AI706" s="11"/>
      <c r="AJ706" s="11"/>
      <c r="AK706" s="11"/>
      <c r="AL706" s="11"/>
      <c r="AM706" s="11"/>
      <c r="AN706" s="11"/>
      <c r="AO706" s="11"/>
      <c r="AP706" s="11"/>
      <c r="AQ706" s="11"/>
    </row>
    <row r="707" spans="1:43" ht="15.3">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c r="AL707" s="11"/>
      <c r="AM707" s="11"/>
      <c r="AN707" s="11"/>
      <c r="AO707" s="11"/>
      <c r="AP707" s="11"/>
      <c r="AQ707" s="11"/>
    </row>
    <row r="708" spans="1:43" ht="15.3">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c r="AG708" s="11"/>
      <c r="AH708" s="11"/>
      <c r="AI708" s="11"/>
      <c r="AJ708" s="11"/>
      <c r="AK708" s="11"/>
      <c r="AL708" s="11"/>
      <c r="AM708" s="11"/>
      <c r="AN708" s="11"/>
      <c r="AO708" s="11"/>
      <c r="AP708" s="11"/>
      <c r="AQ708" s="11"/>
    </row>
    <row r="709" spans="1:43" ht="15.3">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c r="AH709" s="11"/>
      <c r="AI709" s="11"/>
      <c r="AJ709" s="11"/>
      <c r="AK709" s="11"/>
      <c r="AL709" s="11"/>
      <c r="AM709" s="11"/>
      <c r="AN709" s="11"/>
      <c r="AO709" s="11"/>
      <c r="AP709" s="11"/>
      <c r="AQ709" s="11"/>
    </row>
    <row r="710" spans="1:43" ht="15.3">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c r="AG710" s="11"/>
      <c r="AH710" s="11"/>
      <c r="AI710" s="11"/>
      <c r="AJ710" s="11"/>
      <c r="AK710" s="11"/>
      <c r="AL710" s="11"/>
      <c r="AM710" s="11"/>
      <c r="AN710" s="11"/>
      <c r="AO710" s="11"/>
      <c r="AP710" s="11"/>
      <c r="AQ710" s="11"/>
    </row>
    <row r="711" spans="1:43" ht="15.3">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c r="AG711" s="11"/>
      <c r="AH711" s="11"/>
      <c r="AI711" s="11"/>
      <c r="AJ711" s="11"/>
      <c r="AK711" s="11"/>
      <c r="AL711" s="11"/>
      <c r="AM711" s="11"/>
      <c r="AN711" s="11"/>
      <c r="AO711" s="11"/>
      <c r="AP711" s="11"/>
      <c r="AQ711" s="11"/>
    </row>
    <row r="712" spans="1:43" ht="15.3">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c r="AG712" s="11"/>
      <c r="AH712" s="11"/>
      <c r="AI712" s="11"/>
      <c r="AJ712" s="11"/>
      <c r="AK712" s="11"/>
      <c r="AL712" s="11"/>
      <c r="AM712" s="11"/>
      <c r="AN712" s="11"/>
      <c r="AO712" s="11"/>
      <c r="AP712" s="11"/>
      <c r="AQ712" s="11"/>
    </row>
    <row r="713" spans="1:43" ht="15.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1"/>
      <c r="AL713" s="11"/>
      <c r="AM713" s="11"/>
      <c r="AN713" s="11"/>
      <c r="AO713" s="11"/>
      <c r="AP713" s="11"/>
      <c r="AQ713" s="11"/>
    </row>
    <row r="714" spans="1:43" ht="15.3">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1"/>
      <c r="AL714" s="11"/>
      <c r="AM714" s="11"/>
      <c r="AN714" s="11"/>
      <c r="AO714" s="11"/>
      <c r="AP714" s="11"/>
      <c r="AQ714" s="11"/>
    </row>
    <row r="715" spans="1:43" ht="15.3">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c r="AH715" s="11"/>
      <c r="AI715" s="11"/>
      <c r="AJ715" s="11"/>
      <c r="AK715" s="11"/>
      <c r="AL715" s="11"/>
      <c r="AM715" s="11"/>
      <c r="AN715" s="11"/>
      <c r="AO715" s="11"/>
      <c r="AP715" s="11"/>
      <c r="AQ715" s="11"/>
    </row>
    <row r="716" spans="1:43" ht="15.3">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c r="AJ716" s="11"/>
      <c r="AK716" s="11"/>
      <c r="AL716" s="11"/>
      <c r="AM716" s="11"/>
      <c r="AN716" s="11"/>
      <c r="AO716" s="11"/>
      <c r="AP716" s="11"/>
      <c r="AQ716" s="11"/>
    </row>
    <row r="717" spans="1:43" ht="15.3">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1"/>
      <c r="AM717" s="11"/>
      <c r="AN717" s="11"/>
      <c r="AO717" s="11"/>
      <c r="AP717" s="11"/>
      <c r="AQ717" s="11"/>
    </row>
    <row r="718" spans="1:43" ht="15.3">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c r="AH718" s="11"/>
      <c r="AI718" s="11"/>
      <c r="AJ718" s="11"/>
      <c r="AK718" s="11"/>
      <c r="AL718" s="11"/>
      <c r="AM718" s="11"/>
      <c r="AN718" s="11"/>
      <c r="AO718" s="11"/>
      <c r="AP718" s="11"/>
      <c r="AQ718" s="11"/>
    </row>
    <row r="719" spans="1:43" ht="15.3">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1"/>
      <c r="AM719" s="11"/>
      <c r="AN719" s="11"/>
      <c r="AO719" s="11"/>
      <c r="AP719" s="11"/>
      <c r="AQ719" s="11"/>
    </row>
    <row r="720" spans="1:43" ht="15.3">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c r="AG720" s="11"/>
      <c r="AH720" s="11"/>
      <c r="AI720" s="11"/>
      <c r="AJ720" s="11"/>
      <c r="AK720" s="11"/>
      <c r="AL720" s="11"/>
      <c r="AM720" s="11"/>
      <c r="AN720" s="11"/>
      <c r="AO720" s="11"/>
      <c r="AP720" s="11"/>
      <c r="AQ720" s="11"/>
    </row>
    <row r="721" spans="1:43" ht="15.3">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c r="AI721" s="11"/>
      <c r="AJ721" s="11"/>
      <c r="AK721" s="11"/>
      <c r="AL721" s="11"/>
      <c r="AM721" s="11"/>
      <c r="AN721" s="11"/>
      <c r="AO721" s="11"/>
      <c r="AP721" s="11"/>
      <c r="AQ721" s="11"/>
    </row>
    <row r="722" spans="1:43" ht="15.3">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c r="AG722" s="11"/>
      <c r="AH722" s="11"/>
      <c r="AI722" s="11"/>
      <c r="AJ722" s="11"/>
      <c r="AK722" s="11"/>
      <c r="AL722" s="11"/>
      <c r="AM722" s="11"/>
      <c r="AN722" s="11"/>
      <c r="AO722" s="11"/>
      <c r="AP722" s="11"/>
      <c r="AQ722" s="11"/>
    </row>
    <row r="723" spans="1:43" ht="15.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c r="AI723" s="11"/>
      <c r="AJ723" s="11"/>
      <c r="AK723" s="11"/>
      <c r="AL723" s="11"/>
      <c r="AM723" s="11"/>
      <c r="AN723" s="11"/>
      <c r="AO723" s="11"/>
      <c r="AP723" s="11"/>
      <c r="AQ723" s="11"/>
    </row>
    <row r="724" spans="1:43" ht="15.3">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c r="AG724" s="11"/>
      <c r="AH724" s="11"/>
      <c r="AI724" s="11"/>
      <c r="AJ724" s="11"/>
      <c r="AK724" s="11"/>
      <c r="AL724" s="11"/>
      <c r="AM724" s="11"/>
      <c r="AN724" s="11"/>
      <c r="AO724" s="11"/>
      <c r="AP724" s="11"/>
      <c r="AQ724" s="11"/>
    </row>
    <row r="725" spans="1:43" ht="15.3">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1"/>
      <c r="AM725" s="11"/>
      <c r="AN725" s="11"/>
      <c r="AO725" s="11"/>
      <c r="AP725" s="11"/>
      <c r="AQ725" s="11"/>
    </row>
    <row r="726" spans="1:43" ht="15.3">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c r="AJ726" s="11"/>
      <c r="AK726" s="11"/>
      <c r="AL726" s="11"/>
      <c r="AM726" s="11"/>
      <c r="AN726" s="11"/>
      <c r="AO726" s="11"/>
      <c r="AP726" s="11"/>
      <c r="AQ726" s="11"/>
    </row>
    <row r="727" spans="1:43" ht="15.3">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c r="AH727" s="11"/>
      <c r="AI727" s="11"/>
      <c r="AJ727" s="11"/>
      <c r="AK727" s="11"/>
      <c r="AL727" s="11"/>
      <c r="AM727" s="11"/>
      <c r="AN727" s="11"/>
      <c r="AO727" s="11"/>
      <c r="AP727" s="11"/>
      <c r="AQ727" s="11"/>
    </row>
    <row r="728" spans="1:43" ht="15.3">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1"/>
      <c r="AL728" s="11"/>
      <c r="AM728" s="11"/>
      <c r="AN728" s="11"/>
      <c r="AO728" s="11"/>
      <c r="AP728" s="11"/>
      <c r="AQ728" s="11"/>
    </row>
    <row r="729" spans="1:43" ht="15.3">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c r="AL729" s="11"/>
      <c r="AM729" s="11"/>
      <c r="AN729" s="11"/>
      <c r="AO729" s="11"/>
      <c r="AP729" s="11"/>
      <c r="AQ729" s="11"/>
    </row>
    <row r="730" spans="1:43" ht="15.3">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c r="AG730" s="11"/>
      <c r="AH730" s="11"/>
      <c r="AI730" s="11"/>
      <c r="AJ730" s="11"/>
      <c r="AK730" s="11"/>
      <c r="AL730" s="11"/>
      <c r="AM730" s="11"/>
      <c r="AN730" s="11"/>
      <c r="AO730" s="11"/>
      <c r="AP730" s="11"/>
      <c r="AQ730" s="11"/>
    </row>
    <row r="731" spans="1:43" ht="15.3">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c r="AL731" s="11"/>
      <c r="AM731" s="11"/>
      <c r="AN731" s="11"/>
      <c r="AO731" s="11"/>
      <c r="AP731" s="11"/>
      <c r="AQ731" s="11"/>
    </row>
    <row r="732" spans="1:43" ht="15.3">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c r="AG732" s="11"/>
      <c r="AH732" s="11"/>
      <c r="AI732" s="11"/>
      <c r="AJ732" s="11"/>
      <c r="AK732" s="11"/>
      <c r="AL732" s="11"/>
      <c r="AM732" s="11"/>
      <c r="AN732" s="11"/>
      <c r="AO732" s="11"/>
      <c r="AP732" s="11"/>
      <c r="AQ732" s="11"/>
    </row>
    <row r="733" spans="1:43" ht="15.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c r="AH733" s="11"/>
      <c r="AI733" s="11"/>
      <c r="AJ733" s="11"/>
      <c r="AK733" s="11"/>
      <c r="AL733" s="11"/>
      <c r="AM733" s="11"/>
      <c r="AN733" s="11"/>
      <c r="AO733" s="11"/>
      <c r="AP733" s="11"/>
      <c r="AQ733" s="11"/>
    </row>
    <row r="734" spans="1:43" ht="15.3">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c r="AG734" s="11"/>
      <c r="AH734" s="11"/>
      <c r="AI734" s="11"/>
      <c r="AJ734" s="11"/>
      <c r="AK734" s="11"/>
      <c r="AL734" s="11"/>
      <c r="AM734" s="11"/>
      <c r="AN734" s="11"/>
      <c r="AO734" s="11"/>
      <c r="AP734" s="11"/>
      <c r="AQ734" s="11"/>
    </row>
    <row r="735" spans="1:43" ht="15.3">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c r="AH735" s="11"/>
      <c r="AI735" s="11"/>
      <c r="AJ735" s="11"/>
      <c r="AK735" s="11"/>
      <c r="AL735" s="11"/>
      <c r="AM735" s="11"/>
      <c r="AN735" s="11"/>
      <c r="AO735" s="11"/>
      <c r="AP735" s="11"/>
      <c r="AQ735" s="11"/>
    </row>
    <row r="736" spans="1:43" ht="15.3">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c r="AH736" s="11"/>
      <c r="AI736" s="11"/>
      <c r="AJ736" s="11"/>
      <c r="AK736" s="11"/>
      <c r="AL736" s="11"/>
      <c r="AM736" s="11"/>
      <c r="AN736" s="11"/>
      <c r="AO736" s="11"/>
      <c r="AP736" s="11"/>
      <c r="AQ736" s="11"/>
    </row>
    <row r="737" spans="1:43" ht="15.3">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c r="AJ737" s="11"/>
      <c r="AK737" s="11"/>
      <c r="AL737" s="11"/>
      <c r="AM737" s="11"/>
      <c r="AN737" s="11"/>
      <c r="AO737" s="11"/>
      <c r="AP737" s="11"/>
      <c r="AQ737" s="11"/>
    </row>
    <row r="738" spans="1:43" ht="15.3">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c r="AJ738" s="11"/>
      <c r="AK738" s="11"/>
      <c r="AL738" s="11"/>
      <c r="AM738" s="11"/>
      <c r="AN738" s="11"/>
      <c r="AO738" s="11"/>
      <c r="AP738" s="11"/>
      <c r="AQ738" s="11"/>
    </row>
    <row r="739" spans="1:43" ht="15.3">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c r="AG739" s="11"/>
      <c r="AH739" s="11"/>
      <c r="AI739" s="11"/>
      <c r="AJ739" s="11"/>
      <c r="AK739" s="11"/>
      <c r="AL739" s="11"/>
      <c r="AM739" s="11"/>
      <c r="AN739" s="11"/>
      <c r="AO739" s="11"/>
      <c r="AP739" s="11"/>
      <c r="AQ739" s="11"/>
    </row>
    <row r="740" spans="1:43" ht="15.3">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c r="AJ740" s="11"/>
      <c r="AK740" s="11"/>
      <c r="AL740" s="11"/>
      <c r="AM740" s="11"/>
      <c r="AN740" s="11"/>
      <c r="AO740" s="11"/>
      <c r="AP740" s="11"/>
      <c r="AQ740" s="11"/>
    </row>
    <row r="741" spans="1:43" ht="15.3">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c r="AL741" s="11"/>
      <c r="AM741" s="11"/>
      <c r="AN741" s="11"/>
      <c r="AO741" s="11"/>
      <c r="AP741" s="11"/>
      <c r="AQ741" s="11"/>
    </row>
    <row r="742" spans="1:43" ht="15.3">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c r="AG742" s="11"/>
      <c r="AH742" s="11"/>
      <c r="AI742" s="11"/>
      <c r="AJ742" s="11"/>
      <c r="AK742" s="11"/>
      <c r="AL742" s="11"/>
      <c r="AM742" s="11"/>
      <c r="AN742" s="11"/>
      <c r="AO742" s="11"/>
      <c r="AP742" s="11"/>
      <c r="AQ742" s="11"/>
    </row>
    <row r="743" spans="1:43" ht="15.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c r="AL743" s="11"/>
      <c r="AM743" s="11"/>
      <c r="AN743" s="11"/>
      <c r="AO743" s="11"/>
      <c r="AP743" s="11"/>
      <c r="AQ743" s="11"/>
    </row>
    <row r="744" spans="1:43" ht="15.3">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c r="AI744" s="11"/>
      <c r="AJ744" s="11"/>
      <c r="AK744" s="11"/>
      <c r="AL744" s="11"/>
      <c r="AM744" s="11"/>
      <c r="AN744" s="11"/>
      <c r="AO744" s="11"/>
      <c r="AP744" s="11"/>
      <c r="AQ744" s="11"/>
    </row>
    <row r="745" spans="1:43" ht="15.3">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c r="AG745" s="11"/>
      <c r="AH745" s="11"/>
      <c r="AI745" s="11"/>
      <c r="AJ745" s="11"/>
      <c r="AK745" s="11"/>
      <c r="AL745" s="11"/>
      <c r="AM745" s="11"/>
      <c r="AN745" s="11"/>
      <c r="AO745" s="11"/>
      <c r="AP745" s="11"/>
      <c r="AQ745" s="11"/>
    </row>
    <row r="746" spans="1:43" ht="15.3">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c r="AI746" s="11"/>
      <c r="AJ746" s="11"/>
      <c r="AK746" s="11"/>
      <c r="AL746" s="11"/>
      <c r="AM746" s="11"/>
      <c r="AN746" s="11"/>
      <c r="AO746" s="11"/>
      <c r="AP746" s="11"/>
      <c r="AQ746" s="11"/>
    </row>
    <row r="747" spans="1:43" ht="15.3">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c r="AI747" s="11"/>
      <c r="AJ747" s="11"/>
      <c r="AK747" s="11"/>
      <c r="AL747" s="11"/>
      <c r="AM747" s="11"/>
      <c r="AN747" s="11"/>
      <c r="AO747" s="11"/>
      <c r="AP747" s="11"/>
      <c r="AQ747" s="11"/>
    </row>
    <row r="748" spans="1:43" ht="15.3">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c r="AG748" s="11"/>
      <c r="AH748" s="11"/>
      <c r="AI748" s="11"/>
      <c r="AJ748" s="11"/>
      <c r="AK748" s="11"/>
      <c r="AL748" s="11"/>
      <c r="AM748" s="11"/>
      <c r="AN748" s="11"/>
      <c r="AO748" s="11"/>
      <c r="AP748" s="11"/>
      <c r="AQ748" s="11"/>
    </row>
    <row r="749" spans="1:43" ht="15.3">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1"/>
      <c r="AL749" s="11"/>
      <c r="AM749" s="11"/>
      <c r="AN749" s="11"/>
      <c r="AO749" s="11"/>
      <c r="AP749" s="11"/>
      <c r="AQ749" s="11"/>
    </row>
    <row r="750" spans="1:43" ht="15.3">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c r="AJ750" s="11"/>
      <c r="AK750" s="11"/>
      <c r="AL750" s="11"/>
      <c r="AM750" s="11"/>
      <c r="AN750" s="11"/>
      <c r="AO750" s="11"/>
      <c r="AP750" s="11"/>
      <c r="AQ750" s="11"/>
    </row>
    <row r="751" spans="1:43" ht="15.3">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c r="AI751" s="11"/>
      <c r="AJ751" s="11"/>
      <c r="AK751" s="11"/>
      <c r="AL751" s="11"/>
      <c r="AM751" s="11"/>
      <c r="AN751" s="11"/>
      <c r="AO751" s="11"/>
      <c r="AP751" s="11"/>
      <c r="AQ751" s="11"/>
    </row>
    <row r="752" spans="1:43" ht="15.3">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c r="AJ752" s="11"/>
      <c r="AK752" s="11"/>
      <c r="AL752" s="11"/>
      <c r="AM752" s="11"/>
      <c r="AN752" s="11"/>
      <c r="AO752" s="11"/>
      <c r="AP752" s="11"/>
      <c r="AQ752" s="11"/>
    </row>
    <row r="753" spans="1:43" ht="1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1"/>
      <c r="AL753" s="11"/>
      <c r="AM753" s="11"/>
      <c r="AN753" s="11"/>
      <c r="AO753" s="11"/>
      <c r="AP753" s="11"/>
      <c r="AQ753" s="11"/>
    </row>
    <row r="754" spans="1:43" ht="15.3">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c r="AG754" s="11"/>
      <c r="AH754" s="11"/>
      <c r="AI754" s="11"/>
      <c r="AJ754" s="11"/>
      <c r="AK754" s="11"/>
      <c r="AL754" s="11"/>
      <c r="AM754" s="11"/>
      <c r="AN754" s="11"/>
      <c r="AO754" s="11"/>
      <c r="AP754" s="11"/>
      <c r="AQ754" s="11"/>
    </row>
    <row r="755" spans="1:43" ht="15.3">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1"/>
      <c r="AL755" s="11"/>
      <c r="AM755" s="11"/>
      <c r="AN755" s="11"/>
      <c r="AO755" s="11"/>
      <c r="AP755" s="11"/>
      <c r="AQ755" s="11"/>
    </row>
    <row r="756" spans="1:43" ht="15.3">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c r="AJ756" s="11"/>
      <c r="AK756" s="11"/>
      <c r="AL756" s="11"/>
      <c r="AM756" s="11"/>
      <c r="AN756" s="11"/>
      <c r="AO756" s="11"/>
      <c r="AP756" s="11"/>
      <c r="AQ756" s="11"/>
    </row>
    <row r="757" spans="1:43" ht="15.3">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c r="AI757" s="11"/>
      <c r="AJ757" s="11"/>
      <c r="AK757" s="11"/>
      <c r="AL757" s="11"/>
      <c r="AM757" s="11"/>
      <c r="AN757" s="11"/>
      <c r="AO757" s="11"/>
      <c r="AP757" s="11"/>
      <c r="AQ757" s="11"/>
    </row>
    <row r="758" spans="1:43" ht="15.3">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c r="AJ758" s="11"/>
      <c r="AK758" s="11"/>
      <c r="AL758" s="11"/>
      <c r="AM758" s="11"/>
      <c r="AN758" s="11"/>
      <c r="AO758" s="11"/>
      <c r="AP758" s="11"/>
      <c r="AQ758" s="11"/>
    </row>
    <row r="759" spans="1:43" ht="15.3">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c r="AI759" s="11"/>
      <c r="AJ759" s="11"/>
      <c r="AK759" s="11"/>
      <c r="AL759" s="11"/>
      <c r="AM759" s="11"/>
      <c r="AN759" s="11"/>
      <c r="AO759" s="11"/>
      <c r="AP759" s="11"/>
      <c r="AQ759" s="11"/>
    </row>
    <row r="760" spans="1:43" ht="15.3">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c r="AH760" s="11"/>
      <c r="AI760" s="11"/>
      <c r="AJ760" s="11"/>
      <c r="AK760" s="11"/>
      <c r="AL760" s="11"/>
      <c r="AM760" s="11"/>
      <c r="AN760" s="11"/>
      <c r="AO760" s="11"/>
      <c r="AP760" s="11"/>
      <c r="AQ760" s="11"/>
    </row>
    <row r="761" spans="1:43" ht="15.3">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c r="AI761" s="11"/>
      <c r="AJ761" s="11"/>
      <c r="AK761" s="11"/>
      <c r="AL761" s="11"/>
      <c r="AM761" s="11"/>
      <c r="AN761" s="11"/>
      <c r="AO761" s="11"/>
      <c r="AP761" s="11"/>
      <c r="AQ761" s="11"/>
    </row>
    <row r="762" spans="1:43" ht="15.3">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c r="AH762" s="11"/>
      <c r="AI762" s="11"/>
      <c r="AJ762" s="11"/>
      <c r="AK762" s="11"/>
      <c r="AL762" s="11"/>
      <c r="AM762" s="11"/>
      <c r="AN762" s="11"/>
      <c r="AO762" s="11"/>
      <c r="AP762" s="11"/>
      <c r="AQ762" s="11"/>
    </row>
    <row r="763" spans="1:43" ht="15.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c r="AI763" s="11"/>
      <c r="AJ763" s="11"/>
      <c r="AK763" s="11"/>
      <c r="AL763" s="11"/>
      <c r="AM763" s="11"/>
      <c r="AN763" s="11"/>
      <c r="AO763" s="11"/>
      <c r="AP763" s="11"/>
      <c r="AQ763" s="11"/>
    </row>
    <row r="764" spans="1:43" ht="15.3">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1"/>
      <c r="AM764" s="11"/>
      <c r="AN764" s="11"/>
      <c r="AO764" s="11"/>
      <c r="AP764" s="11"/>
      <c r="AQ764" s="11"/>
    </row>
    <row r="765" spans="1:43" ht="15.3">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1"/>
      <c r="AM765" s="11"/>
      <c r="AN765" s="11"/>
      <c r="AO765" s="11"/>
      <c r="AP765" s="11"/>
      <c r="AQ765" s="11"/>
    </row>
    <row r="766" spans="1:43" ht="15.3">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c r="AH766" s="11"/>
      <c r="AI766" s="11"/>
      <c r="AJ766" s="11"/>
      <c r="AK766" s="11"/>
      <c r="AL766" s="11"/>
      <c r="AM766" s="11"/>
      <c r="AN766" s="11"/>
      <c r="AO766" s="11"/>
      <c r="AP766" s="11"/>
      <c r="AQ766" s="11"/>
    </row>
    <row r="767" spans="1:43" ht="15.3">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1"/>
      <c r="AM767" s="11"/>
      <c r="AN767" s="11"/>
      <c r="AO767" s="11"/>
      <c r="AP767" s="11"/>
      <c r="AQ767" s="11"/>
    </row>
    <row r="768" spans="1:43" ht="15.3">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c r="AL768" s="11"/>
      <c r="AM768" s="11"/>
      <c r="AN768" s="11"/>
      <c r="AO768" s="11"/>
      <c r="AP768" s="11"/>
      <c r="AQ768" s="11"/>
    </row>
    <row r="769" spans="1:43" ht="15.3">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c r="AI769" s="11"/>
      <c r="AJ769" s="11"/>
      <c r="AK769" s="11"/>
      <c r="AL769" s="11"/>
      <c r="AM769" s="11"/>
      <c r="AN769" s="11"/>
      <c r="AO769" s="11"/>
      <c r="AP769" s="11"/>
      <c r="AQ769" s="11"/>
    </row>
    <row r="770" spans="1:43" ht="15.3">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1"/>
      <c r="AM770" s="11"/>
      <c r="AN770" s="11"/>
      <c r="AO770" s="11"/>
      <c r="AP770" s="11"/>
      <c r="AQ770" s="11"/>
    </row>
    <row r="771" spans="1:43" ht="15.3">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c r="AI771" s="11"/>
      <c r="AJ771" s="11"/>
      <c r="AK771" s="11"/>
      <c r="AL771" s="11"/>
      <c r="AM771" s="11"/>
      <c r="AN771" s="11"/>
      <c r="AO771" s="11"/>
      <c r="AP771" s="11"/>
      <c r="AQ771" s="11"/>
    </row>
    <row r="772" spans="1:43" ht="15.3">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c r="AH772" s="11"/>
      <c r="AI772" s="11"/>
      <c r="AJ772" s="11"/>
      <c r="AK772" s="11"/>
      <c r="AL772" s="11"/>
      <c r="AM772" s="11"/>
      <c r="AN772" s="11"/>
      <c r="AO772" s="11"/>
      <c r="AP772" s="11"/>
      <c r="AQ772" s="11"/>
    </row>
    <row r="773" spans="1:43" ht="15.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c r="AH773" s="11"/>
      <c r="AI773" s="11"/>
      <c r="AJ773" s="11"/>
      <c r="AK773" s="11"/>
      <c r="AL773" s="11"/>
      <c r="AM773" s="11"/>
      <c r="AN773" s="11"/>
      <c r="AO773" s="11"/>
      <c r="AP773" s="11"/>
      <c r="AQ773" s="11"/>
    </row>
    <row r="774" spans="1:43" ht="15.3">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c r="AG774" s="11"/>
      <c r="AH774" s="11"/>
      <c r="AI774" s="11"/>
      <c r="AJ774" s="11"/>
      <c r="AK774" s="11"/>
      <c r="AL774" s="11"/>
      <c r="AM774" s="11"/>
      <c r="AN774" s="11"/>
      <c r="AO774" s="11"/>
      <c r="AP774" s="11"/>
      <c r="AQ774" s="11"/>
    </row>
    <row r="775" spans="1:43" ht="15.3">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c r="AG775" s="11"/>
      <c r="AH775" s="11"/>
      <c r="AI775" s="11"/>
      <c r="AJ775" s="11"/>
      <c r="AK775" s="11"/>
      <c r="AL775" s="11"/>
      <c r="AM775" s="11"/>
      <c r="AN775" s="11"/>
      <c r="AO775" s="11"/>
      <c r="AP775" s="11"/>
      <c r="AQ775" s="11"/>
    </row>
    <row r="776" spans="1:43" ht="15.3">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c r="AJ776" s="11"/>
      <c r="AK776" s="11"/>
      <c r="AL776" s="11"/>
      <c r="AM776" s="11"/>
      <c r="AN776" s="11"/>
      <c r="AO776" s="11"/>
      <c r="AP776" s="11"/>
      <c r="AQ776" s="11"/>
    </row>
    <row r="777" spans="1:43" ht="15.3">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c r="AJ777" s="11"/>
      <c r="AK777" s="11"/>
      <c r="AL777" s="11"/>
      <c r="AM777" s="11"/>
      <c r="AN777" s="11"/>
      <c r="AO777" s="11"/>
      <c r="AP777" s="11"/>
      <c r="AQ777" s="11"/>
    </row>
    <row r="778" spans="1:43" ht="15.3">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c r="AG778" s="11"/>
      <c r="AH778" s="11"/>
      <c r="AI778" s="11"/>
      <c r="AJ778" s="11"/>
      <c r="AK778" s="11"/>
      <c r="AL778" s="11"/>
      <c r="AM778" s="11"/>
      <c r="AN778" s="11"/>
      <c r="AO778" s="11"/>
      <c r="AP778" s="11"/>
      <c r="AQ778" s="11"/>
    </row>
    <row r="779" spans="1:43" ht="15.3">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c r="AJ779" s="11"/>
      <c r="AK779" s="11"/>
      <c r="AL779" s="11"/>
      <c r="AM779" s="11"/>
      <c r="AN779" s="11"/>
      <c r="AO779" s="11"/>
      <c r="AP779" s="11"/>
      <c r="AQ779" s="11"/>
    </row>
    <row r="780" spans="1:43" ht="15.3">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c r="AJ780" s="11"/>
      <c r="AK780" s="11"/>
      <c r="AL780" s="11"/>
      <c r="AM780" s="11"/>
      <c r="AN780" s="11"/>
      <c r="AO780" s="11"/>
      <c r="AP780" s="11"/>
      <c r="AQ780" s="11"/>
    </row>
    <row r="781" spans="1:43" ht="15.3">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c r="AG781" s="11"/>
      <c r="AH781" s="11"/>
      <c r="AI781" s="11"/>
      <c r="AJ781" s="11"/>
      <c r="AK781" s="11"/>
      <c r="AL781" s="11"/>
      <c r="AM781" s="11"/>
      <c r="AN781" s="11"/>
      <c r="AO781" s="11"/>
      <c r="AP781" s="11"/>
      <c r="AQ781" s="11"/>
    </row>
    <row r="782" spans="1:43" ht="15.3">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c r="AJ782" s="11"/>
      <c r="AK782" s="11"/>
      <c r="AL782" s="11"/>
      <c r="AM782" s="11"/>
      <c r="AN782" s="11"/>
      <c r="AO782" s="11"/>
      <c r="AP782" s="11"/>
      <c r="AQ782" s="11"/>
    </row>
    <row r="783" spans="1:43" ht="15.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c r="AG783" s="11"/>
      <c r="AH783" s="11"/>
      <c r="AI783" s="11"/>
      <c r="AJ783" s="11"/>
      <c r="AK783" s="11"/>
      <c r="AL783" s="11"/>
      <c r="AM783" s="11"/>
      <c r="AN783" s="11"/>
      <c r="AO783" s="11"/>
      <c r="AP783" s="11"/>
      <c r="AQ783" s="11"/>
    </row>
    <row r="784" spans="1:43" ht="15.3">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c r="AG784" s="11"/>
      <c r="AH784" s="11"/>
      <c r="AI784" s="11"/>
      <c r="AJ784" s="11"/>
      <c r="AK784" s="11"/>
      <c r="AL784" s="11"/>
      <c r="AM784" s="11"/>
      <c r="AN784" s="11"/>
      <c r="AO784" s="11"/>
      <c r="AP784" s="11"/>
      <c r="AQ784" s="11"/>
    </row>
    <row r="785" spans="1:43" ht="15.3">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c r="AG785" s="11"/>
      <c r="AH785" s="11"/>
      <c r="AI785" s="11"/>
      <c r="AJ785" s="11"/>
      <c r="AK785" s="11"/>
      <c r="AL785" s="11"/>
      <c r="AM785" s="11"/>
      <c r="AN785" s="11"/>
      <c r="AO785" s="11"/>
      <c r="AP785" s="11"/>
      <c r="AQ785" s="11"/>
    </row>
    <row r="786" spans="1:43" ht="15.3">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c r="AG786" s="11"/>
      <c r="AH786" s="11"/>
      <c r="AI786" s="11"/>
      <c r="AJ786" s="11"/>
      <c r="AK786" s="11"/>
      <c r="AL786" s="11"/>
      <c r="AM786" s="11"/>
      <c r="AN786" s="11"/>
      <c r="AO786" s="11"/>
      <c r="AP786" s="11"/>
      <c r="AQ786" s="11"/>
    </row>
    <row r="787" spans="1:43" ht="15.3">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c r="AG787" s="11"/>
      <c r="AH787" s="11"/>
      <c r="AI787" s="11"/>
      <c r="AJ787" s="11"/>
      <c r="AK787" s="11"/>
      <c r="AL787" s="11"/>
      <c r="AM787" s="11"/>
      <c r="AN787" s="11"/>
      <c r="AO787" s="11"/>
      <c r="AP787" s="11"/>
      <c r="AQ787" s="11"/>
    </row>
    <row r="788" spans="1:43" ht="15.3">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c r="AJ788" s="11"/>
      <c r="AK788" s="11"/>
      <c r="AL788" s="11"/>
      <c r="AM788" s="11"/>
      <c r="AN788" s="11"/>
      <c r="AO788" s="11"/>
      <c r="AP788" s="11"/>
      <c r="AQ788" s="11"/>
    </row>
    <row r="789" spans="1:43" ht="15.3">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1"/>
      <c r="AL789" s="11"/>
      <c r="AM789" s="11"/>
      <c r="AN789" s="11"/>
      <c r="AO789" s="11"/>
      <c r="AP789" s="11"/>
      <c r="AQ789" s="11"/>
    </row>
    <row r="790" spans="1:43" ht="15.3">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c r="AG790" s="11"/>
      <c r="AH790" s="11"/>
      <c r="AI790" s="11"/>
      <c r="AJ790" s="11"/>
      <c r="AK790" s="11"/>
      <c r="AL790" s="11"/>
      <c r="AM790" s="11"/>
      <c r="AN790" s="11"/>
      <c r="AO790" s="11"/>
      <c r="AP790" s="11"/>
      <c r="AQ790" s="11"/>
    </row>
    <row r="791" spans="1:43" ht="15.3">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c r="AL791" s="11"/>
      <c r="AM791" s="11"/>
      <c r="AN791" s="11"/>
      <c r="AO791" s="11"/>
      <c r="AP791" s="11"/>
      <c r="AQ791" s="11"/>
    </row>
    <row r="792" spans="1:43" ht="15.3">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c r="AJ792" s="11"/>
      <c r="AK792" s="11"/>
      <c r="AL792" s="11"/>
      <c r="AM792" s="11"/>
      <c r="AN792" s="11"/>
      <c r="AO792" s="11"/>
      <c r="AP792" s="11"/>
      <c r="AQ792" s="11"/>
    </row>
    <row r="793" spans="1:43" ht="15.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c r="AG793" s="11"/>
      <c r="AH793" s="11"/>
      <c r="AI793" s="11"/>
      <c r="AJ793" s="11"/>
      <c r="AK793" s="11"/>
      <c r="AL793" s="11"/>
      <c r="AM793" s="11"/>
      <c r="AN793" s="11"/>
      <c r="AO793" s="11"/>
      <c r="AP793" s="11"/>
      <c r="AQ793" s="11"/>
    </row>
    <row r="794" spans="1:43" ht="15.3">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c r="AJ794" s="11"/>
      <c r="AK794" s="11"/>
      <c r="AL794" s="11"/>
      <c r="AM794" s="11"/>
      <c r="AN794" s="11"/>
      <c r="AO794" s="11"/>
      <c r="AP794" s="11"/>
      <c r="AQ794" s="11"/>
    </row>
    <row r="795" spans="1:43" ht="15.3">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c r="AG795" s="11"/>
      <c r="AH795" s="11"/>
      <c r="AI795" s="11"/>
      <c r="AJ795" s="11"/>
      <c r="AK795" s="11"/>
      <c r="AL795" s="11"/>
      <c r="AM795" s="11"/>
      <c r="AN795" s="11"/>
      <c r="AO795" s="11"/>
      <c r="AP795" s="11"/>
      <c r="AQ795" s="11"/>
    </row>
    <row r="796" spans="1:43" ht="15.3">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c r="AH796" s="11"/>
      <c r="AI796" s="11"/>
      <c r="AJ796" s="11"/>
      <c r="AK796" s="11"/>
      <c r="AL796" s="11"/>
      <c r="AM796" s="11"/>
      <c r="AN796" s="11"/>
      <c r="AO796" s="11"/>
      <c r="AP796" s="11"/>
      <c r="AQ796" s="11"/>
    </row>
    <row r="797" spans="1:43" ht="15.3">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c r="AG797" s="11"/>
      <c r="AH797" s="11"/>
      <c r="AI797" s="11"/>
      <c r="AJ797" s="11"/>
      <c r="AK797" s="11"/>
      <c r="AL797" s="11"/>
      <c r="AM797" s="11"/>
      <c r="AN797" s="11"/>
      <c r="AO797" s="11"/>
      <c r="AP797" s="11"/>
      <c r="AQ797" s="11"/>
    </row>
    <row r="798" spans="1:43" ht="15.3">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c r="AG798" s="11"/>
      <c r="AH798" s="11"/>
      <c r="AI798" s="11"/>
      <c r="AJ798" s="11"/>
      <c r="AK798" s="11"/>
      <c r="AL798" s="11"/>
      <c r="AM798" s="11"/>
      <c r="AN798" s="11"/>
      <c r="AO798" s="11"/>
      <c r="AP798" s="11"/>
      <c r="AQ798" s="11"/>
    </row>
    <row r="799" spans="1:43" ht="15.3">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c r="AG799" s="11"/>
      <c r="AH799" s="11"/>
      <c r="AI799" s="11"/>
      <c r="AJ799" s="11"/>
      <c r="AK799" s="11"/>
      <c r="AL799" s="11"/>
      <c r="AM799" s="11"/>
      <c r="AN799" s="11"/>
      <c r="AO799" s="11"/>
      <c r="AP799" s="11"/>
      <c r="AQ799" s="11"/>
    </row>
    <row r="800" spans="1:43" ht="15.3">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1"/>
      <c r="AL800" s="11"/>
      <c r="AM800" s="11"/>
      <c r="AN800" s="11"/>
      <c r="AO800" s="11"/>
      <c r="AP800" s="11"/>
      <c r="AQ800" s="11"/>
    </row>
    <row r="801" spans="1:43" ht="15.3">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c r="AL801" s="11"/>
      <c r="AM801" s="11"/>
      <c r="AN801" s="11"/>
      <c r="AO801" s="11"/>
      <c r="AP801" s="11"/>
      <c r="AQ801" s="11"/>
    </row>
    <row r="802" spans="1:43" ht="15.3">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c r="AG802" s="11"/>
      <c r="AH802" s="11"/>
      <c r="AI802" s="11"/>
      <c r="AJ802" s="11"/>
      <c r="AK802" s="11"/>
      <c r="AL802" s="11"/>
      <c r="AM802" s="11"/>
      <c r="AN802" s="11"/>
      <c r="AO802" s="11"/>
      <c r="AP802" s="11"/>
      <c r="AQ802" s="11"/>
    </row>
    <row r="803" spans="1:43" ht="15.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c r="AL803" s="11"/>
      <c r="AM803" s="11"/>
      <c r="AN803" s="11"/>
      <c r="AO803" s="11"/>
      <c r="AP803" s="11"/>
      <c r="AQ803" s="11"/>
    </row>
    <row r="804" spans="1:43" ht="15.3">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c r="AJ804" s="11"/>
      <c r="AK804" s="11"/>
      <c r="AL804" s="11"/>
      <c r="AM804" s="11"/>
      <c r="AN804" s="11"/>
      <c r="AO804" s="11"/>
      <c r="AP804" s="11"/>
      <c r="AQ804" s="11"/>
    </row>
    <row r="805" spans="1:43" ht="15.3">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c r="AH805" s="11"/>
      <c r="AI805" s="11"/>
      <c r="AJ805" s="11"/>
      <c r="AK805" s="11"/>
      <c r="AL805" s="11"/>
      <c r="AM805" s="11"/>
      <c r="AN805" s="11"/>
      <c r="AO805" s="11"/>
      <c r="AP805" s="11"/>
      <c r="AQ805" s="11"/>
    </row>
    <row r="806" spans="1:43" ht="15.3">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c r="AJ806" s="11"/>
      <c r="AK806" s="11"/>
      <c r="AL806" s="11"/>
      <c r="AM806" s="11"/>
      <c r="AN806" s="11"/>
      <c r="AO806" s="11"/>
      <c r="AP806" s="11"/>
      <c r="AQ806" s="11"/>
    </row>
    <row r="807" spans="1:43" ht="15.3">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c r="AH807" s="11"/>
      <c r="AI807" s="11"/>
      <c r="AJ807" s="11"/>
      <c r="AK807" s="11"/>
      <c r="AL807" s="11"/>
      <c r="AM807" s="11"/>
      <c r="AN807" s="11"/>
      <c r="AO807" s="11"/>
      <c r="AP807" s="11"/>
      <c r="AQ807" s="11"/>
    </row>
    <row r="808" spans="1:43" ht="15.3">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c r="AG808" s="11"/>
      <c r="AH808" s="11"/>
      <c r="AI808" s="11"/>
      <c r="AJ808" s="11"/>
      <c r="AK808" s="11"/>
      <c r="AL808" s="11"/>
      <c r="AM808" s="11"/>
      <c r="AN808" s="11"/>
      <c r="AO808" s="11"/>
      <c r="AP808" s="11"/>
      <c r="AQ808" s="11"/>
    </row>
    <row r="809" spans="1:43" ht="15.3">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c r="AH809" s="11"/>
      <c r="AI809" s="11"/>
      <c r="AJ809" s="11"/>
      <c r="AK809" s="11"/>
      <c r="AL809" s="11"/>
      <c r="AM809" s="11"/>
      <c r="AN809" s="11"/>
      <c r="AO809" s="11"/>
      <c r="AP809" s="11"/>
      <c r="AQ809" s="11"/>
    </row>
    <row r="810" spans="1:43" ht="15.3">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c r="AG810" s="11"/>
      <c r="AH810" s="11"/>
      <c r="AI810" s="11"/>
      <c r="AJ810" s="11"/>
      <c r="AK810" s="11"/>
      <c r="AL810" s="11"/>
      <c r="AM810" s="11"/>
      <c r="AN810" s="11"/>
      <c r="AO810" s="11"/>
      <c r="AP810" s="11"/>
      <c r="AQ810" s="11"/>
    </row>
    <row r="811" spans="1:43" ht="15.3">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c r="AG811" s="11"/>
      <c r="AH811" s="11"/>
      <c r="AI811" s="11"/>
      <c r="AJ811" s="11"/>
      <c r="AK811" s="11"/>
      <c r="AL811" s="11"/>
      <c r="AM811" s="11"/>
      <c r="AN811" s="11"/>
      <c r="AO811" s="11"/>
      <c r="AP811" s="11"/>
      <c r="AQ811" s="11"/>
    </row>
    <row r="812" spans="1:43" ht="15.3">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c r="AJ812" s="11"/>
      <c r="AK812" s="11"/>
      <c r="AL812" s="11"/>
      <c r="AM812" s="11"/>
      <c r="AN812" s="11"/>
      <c r="AO812" s="11"/>
      <c r="AP812" s="11"/>
      <c r="AQ812" s="11"/>
    </row>
    <row r="813" spans="1:43" ht="15.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1"/>
      <c r="AL813" s="11"/>
      <c r="AM813" s="11"/>
      <c r="AN813" s="11"/>
      <c r="AO813" s="11"/>
      <c r="AP813" s="11"/>
      <c r="AQ813" s="11"/>
    </row>
    <row r="814" spans="1:43" ht="15.3">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c r="AG814" s="11"/>
      <c r="AH814" s="11"/>
      <c r="AI814" s="11"/>
      <c r="AJ814" s="11"/>
      <c r="AK814" s="11"/>
      <c r="AL814" s="11"/>
      <c r="AM814" s="11"/>
      <c r="AN814" s="11"/>
      <c r="AO814" s="11"/>
      <c r="AP814" s="11"/>
      <c r="AQ814" s="11"/>
    </row>
    <row r="815" spans="1:43" ht="15.3">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c r="AJ815" s="11"/>
      <c r="AK815" s="11"/>
      <c r="AL815" s="11"/>
      <c r="AM815" s="11"/>
      <c r="AN815" s="11"/>
      <c r="AO815" s="11"/>
      <c r="AP815" s="11"/>
      <c r="AQ815" s="11"/>
    </row>
    <row r="816" spans="1:43" ht="15.3">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c r="AJ816" s="11"/>
      <c r="AK816" s="11"/>
      <c r="AL816" s="11"/>
      <c r="AM816" s="11"/>
      <c r="AN816" s="11"/>
      <c r="AO816" s="11"/>
      <c r="AP816" s="11"/>
      <c r="AQ816" s="11"/>
    </row>
    <row r="817" spans="1:43" ht="15.3">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c r="AG817" s="11"/>
      <c r="AH817" s="11"/>
      <c r="AI817" s="11"/>
      <c r="AJ817" s="11"/>
      <c r="AK817" s="11"/>
      <c r="AL817" s="11"/>
      <c r="AM817" s="11"/>
      <c r="AN817" s="11"/>
      <c r="AO817" s="11"/>
      <c r="AP817" s="11"/>
      <c r="AQ817" s="11"/>
    </row>
    <row r="818" spans="1:43" ht="15.3">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c r="AJ818" s="11"/>
      <c r="AK818" s="11"/>
      <c r="AL818" s="11"/>
      <c r="AM818" s="11"/>
      <c r="AN818" s="11"/>
      <c r="AO818" s="11"/>
      <c r="AP818" s="11"/>
      <c r="AQ818" s="11"/>
    </row>
    <row r="819" spans="1:43" ht="15.3">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c r="AG819" s="11"/>
      <c r="AH819" s="11"/>
      <c r="AI819" s="11"/>
      <c r="AJ819" s="11"/>
      <c r="AK819" s="11"/>
      <c r="AL819" s="11"/>
      <c r="AM819" s="11"/>
      <c r="AN819" s="11"/>
      <c r="AO819" s="11"/>
      <c r="AP819" s="11"/>
      <c r="AQ819" s="11"/>
    </row>
    <row r="820" spans="1:43" ht="15.3">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c r="AG820" s="11"/>
      <c r="AH820" s="11"/>
      <c r="AI820" s="11"/>
      <c r="AJ820" s="11"/>
      <c r="AK820" s="11"/>
      <c r="AL820" s="11"/>
      <c r="AM820" s="11"/>
      <c r="AN820" s="11"/>
      <c r="AO820" s="11"/>
      <c r="AP820" s="11"/>
      <c r="AQ820" s="11"/>
    </row>
    <row r="821" spans="1:43" ht="15.3">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c r="AG821" s="11"/>
      <c r="AH821" s="11"/>
      <c r="AI821" s="11"/>
      <c r="AJ821" s="11"/>
      <c r="AK821" s="11"/>
      <c r="AL821" s="11"/>
      <c r="AM821" s="11"/>
      <c r="AN821" s="11"/>
      <c r="AO821" s="11"/>
      <c r="AP821" s="11"/>
      <c r="AQ821" s="11"/>
    </row>
    <row r="822" spans="1:43" ht="15.3">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c r="AG822" s="11"/>
      <c r="AH822" s="11"/>
      <c r="AI822" s="11"/>
      <c r="AJ822" s="11"/>
      <c r="AK822" s="11"/>
      <c r="AL822" s="11"/>
      <c r="AM822" s="11"/>
      <c r="AN822" s="11"/>
      <c r="AO822" s="11"/>
      <c r="AP822" s="11"/>
      <c r="AQ822" s="11"/>
    </row>
    <row r="823" spans="1:43" ht="15.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c r="AG823" s="11"/>
      <c r="AH823" s="11"/>
      <c r="AI823" s="11"/>
      <c r="AJ823" s="11"/>
      <c r="AK823" s="11"/>
      <c r="AL823" s="11"/>
      <c r="AM823" s="11"/>
      <c r="AN823" s="11"/>
      <c r="AO823" s="11"/>
      <c r="AP823" s="11"/>
      <c r="AQ823" s="11"/>
    </row>
    <row r="824" spans="1:43" ht="15.3">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c r="AJ824" s="11"/>
      <c r="AK824" s="11"/>
      <c r="AL824" s="11"/>
      <c r="AM824" s="11"/>
      <c r="AN824" s="11"/>
      <c r="AO824" s="11"/>
      <c r="AP824" s="11"/>
      <c r="AQ824" s="11"/>
    </row>
    <row r="825" spans="1:43" ht="15.3">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1"/>
      <c r="AL825" s="11"/>
      <c r="AM825" s="11"/>
      <c r="AN825" s="11"/>
      <c r="AO825" s="11"/>
      <c r="AP825" s="11"/>
      <c r="AQ825" s="11"/>
    </row>
    <row r="826" spans="1:43" ht="15.3">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c r="AG826" s="11"/>
      <c r="AH826" s="11"/>
      <c r="AI826" s="11"/>
      <c r="AJ826" s="11"/>
      <c r="AK826" s="11"/>
      <c r="AL826" s="11"/>
      <c r="AM826" s="11"/>
      <c r="AN826" s="11"/>
      <c r="AO826" s="11"/>
      <c r="AP826" s="11"/>
      <c r="AQ826" s="11"/>
    </row>
    <row r="827" spans="1:43" ht="15.3">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c r="AJ827" s="11"/>
      <c r="AK827" s="11"/>
      <c r="AL827" s="11"/>
      <c r="AM827" s="11"/>
      <c r="AN827" s="11"/>
      <c r="AO827" s="11"/>
      <c r="AP827" s="11"/>
      <c r="AQ827" s="11"/>
    </row>
    <row r="828" spans="1:43" ht="15.3">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c r="AJ828" s="11"/>
      <c r="AK828" s="11"/>
      <c r="AL828" s="11"/>
      <c r="AM828" s="11"/>
      <c r="AN828" s="11"/>
      <c r="AO828" s="11"/>
      <c r="AP828" s="11"/>
      <c r="AQ828" s="11"/>
    </row>
    <row r="829" spans="1:43" ht="15.3">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c r="AG829" s="11"/>
      <c r="AH829" s="11"/>
      <c r="AI829" s="11"/>
      <c r="AJ829" s="11"/>
      <c r="AK829" s="11"/>
      <c r="AL829" s="11"/>
      <c r="AM829" s="11"/>
      <c r="AN829" s="11"/>
      <c r="AO829" s="11"/>
      <c r="AP829" s="11"/>
      <c r="AQ829" s="11"/>
    </row>
    <row r="830" spans="1:43" ht="15.3">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c r="AJ830" s="11"/>
      <c r="AK830" s="11"/>
      <c r="AL830" s="11"/>
      <c r="AM830" s="11"/>
      <c r="AN830" s="11"/>
      <c r="AO830" s="11"/>
      <c r="AP830" s="11"/>
      <c r="AQ830" s="11"/>
    </row>
    <row r="831" spans="1:43" ht="15.3">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c r="AG831" s="11"/>
      <c r="AH831" s="11"/>
      <c r="AI831" s="11"/>
      <c r="AJ831" s="11"/>
      <c r="AK831" s="11"/>
      <c r="AL831" s="11"/>
      <c r="AM831" s="11"/>
      <c r="AN831" s="11"/>
      <c r="AO831" s="11"/>
      <c r="AP831" s="11"/>
      <c r="AQ831" s="11"/>
    </row>
    <row r="832" spans="1:43" ht="15.3">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c r="AG832" s="11"/>
      <c r="AH832" s="11"/>
      <c r="AI832" s="11"/>
      <c r="AJ832" s="11"/>
      <c r="AK832" s="11"/>
      <c r="AL832" s="11"/>
      <c r="AM832" s="11"/>
      <c r="AN832" s="11"/>
      <c r="AO832" s="11"/>
      <c r="AP832" s="11"/>
      <c r="AQ832" s="11"/>
    </row>
    <row r="833" spans="1:43" ht="15.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c r="AG833" s="11"/>
      <c r="AH833" s="11"/>
      <c r="AI833" s="11"/>
      <c r="AJ833" s="11"/>
      <c r="AK833" s="11"/>
      <c r="AL833" s="11"/>
      <c r="AM833" s="11"/>
      <c r="AN833" s="11"/>
      <c r="AO833" s="11"/>
      <c r="AP833" s="11"/>
      <c r="AQ833" s="11"/>
    </row>
    <row r="834" spans="1:43" ht="15.3">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c r="AG834" s="11"/>
      <c r="AH834" s="11"/>
      <c r="AI834" s="11"/>
      <c r="AJ834" s="11"/>
      <c r="AK834" s="11"/>
      <c r="AL834" s="11"/>
      <c r="AM834" s="11"/>
      <c r="AN834" s="11"/>
      <c r="AO834" s="11"/>
      <c r="AP834" s="11"/>
      <c r="AQ834" s="11"/>
    </row>
    <row r="835" spans="1:43" ht="15.3">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c r="AG835" s="11"/>
      <c r="AH835" s="11"/>
      <c r="AI835" s="11"/>
      <c r="AJ835" s="11"/>
      <c r="AK835" s="11"/>
      <c r="AL835" s="11"/>
      <c r="AM835" s="11"/>
      <c r="AN835" s="11"/>
      <c r="AO835" s="11"/>
      <c r="AP835" s="11"/>
      <c r="AQ835" s="11"/>
    </row>
    <row r="836" spans="1:43" ht="15.3">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c r="AJ836" s="11"/>
      <c r="AK836" s="11"/>
      <c r="AL836" s="11"/>
      <c r="AM836" s="11"/>
      <c r="AN836" s="11"/>
      <c r="AO836" s="11"/>
      <c r="AP836" s="11"/>
      <c r="AQ836" s="11"/>
    </row>
    <row r="837" spans="1:43" ht="15.3">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c r="AJ837" s="11"/>
      <c r="AK837" s="11"/>
      <c r="AL837" s="11"/>
      <c r="AM837" s="11"/>
      <c r="AN837" s="11"/>
      <c r="AO837" s="11"/>
      <c r="AP837" s="11"/>
      <c r="AQ837" s="11"/>
    </row>
    <row r="838" spans="1:43" ht="15.3">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c r="AG838" s="11"/>
      <c r="AH838" s="11"/>
      <c r="AI838" s="11"/>
      <c r="AJ838" s="11"/>
      <c r="AK838" s="11"/>
      <c r="AL838" s="11"/>
      <c r="AM838" s="11"/>
      <c r="AN838" s="11"/>
      <c r="AO838" s="11"/>
      <c r="AP838" s="11"/>
      <c r="AQ838" s="11"/>
    </row>
    <row r="839" spans="1:43" ht="15.3">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c r="AJ839" s="11"/>
      <c r="AK839" s="11"/>
      <c r="AL839" s="11"/>
      <c r="AM839" s="11"/>
      <c r="AN839" s="11"/>
      <c r="AO839" s="11"/>
      <c r="AP839" s="11"/>
      <c r="AQ839" s="11"/>
    </row>
    <row r="840" spans="1:43" ht="15.3">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c r="AJ840" s="11"/>
      <c r="AK840" s="11"/>
      <c r="AL840" s="11"/>
      <c r="AM840" s="11"/>
      <c r="AN840" s="11"/>
      <c r="AO840" s="11"/>
      <c r="AP840" s="11"/>
      <c r="AQ840" s="11"/>
    </row>
    <row r="841" spans="1:43" ht="15.3">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c r="AG841" s="11"/>
      <c r="AH841" s="11"/>
      <c r="AI841" s="11"/>
      <c r="AJ841" s="11"/>
      <c r="AK841" s="11"/>
      <c r="AL841" s="11"/>
      <c r="AM841" s="11"/>
      <c r="AN841" s="11"/>
      <c r="AO841" s="11"/>
      <c r="AP841" s="11"/>
      <c r="AQ841" s="11"/>
    </row>
    <row r="842" spans="1:43" ht="15.3">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c r="AJ842" s="11"/>
      <c r="AK842" s="11"/>
      <c r="AL842" s="11"/>
      <c r="AM842" s="11"/>
      <c r="AN842" s="11"/>
      <c r="AO842" s="11"/>
      <c r="AP842" s="11"/>
      <c r="AQ842" s="11"/>
    </row>
    <row r="843" spans="1:43" ht="15.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c r="AG843" s="11"/>
      <c r="AH843" s="11"/>
      <c r="AI843" s="11"/>
      <c r="AJ843" s="11"/>
      <c r="AK843" s="11"/>
      <c r="AL843" s="11"/>
      <c r="AM843" s="11"/>
      <c r="AN843" s="11"/>
      <c r="AO843" s="11"/>
      <c r="AP843" s="11"/>
      <c r="AQ843" s="11"/>
    </row>
    <row r="844" spans="1:43" ht="15.3">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c r="AG844" s="11"/>
      <c r="AH844" s="11"/>
      <c r="AI844" s="11"/>
      <c r="AJ844" s="11"/>
      <c r="AK844" s="11"/>
      <c r="AL844" s="11"/>
      <c r="AM844" s="11"/>
      <c r="AN844" s="11"/>
      <c r="AO844" s="11"/>
      <c r="AP844" s="11"/>
      <c r="AQ844" s="11"/>
    </row>
    <row r="845" spans="1:43" ht="15.3">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c r="AG845" s="11"/>
      <c r="AH845" s="11"/>
      <c r="AI845" s="11"/>
      <c r="AJ845" s="11"/>
      <c r="AK845" s="11"/>
      <c r="AL845" s="11"/>
      <c r="AM845" s="11"/>
      <c r="AN845" s="11"/>
      <c r="AO845" s="11"/>
      <c r="AP845" s="11"/>
      <c r="AQ845" s="11"/>
    </row>
    <row r="846" spans="1:43" ht="15.3">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c r="AG846" s="11"/>
      <c r="AH846" s="11"/>
      <c r="AI846" s="11"/>
      <c r="AJ846" s="11"/>
      <c r="AK846" s="11"/>
      <c r="AL846" s="11"/>
      <c r="AM846" s="11"/>
      <c r="AN846" s="11"/>
      <c r="AO846" s="11"/>
      <c r="AP846" s="11"/>
      <c r="AQ846" s="11"/>
    </row>
    <row r="847" spans="1:43" ht="15.3">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c r="AG847" s="11"/>
      <c r="AH847" s="11"/>
      <c r="AI847" s="11"/>
      <c r="AJ847" s="11"/>
      <c r="AK847" s="11"/>
      <c r="AL847" s="11"/>
      <c r="AM847" s="11"/>
      <c r="AN847" s="11"/>
      <c r="AO847" s="11"/>
      <c r="AP847" s="11"/>
      <c r="AQ847" s="11"/>
    </row>
    <row r="848" spans="1:43" ht="15.3">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c r="AI848" s="11"/>
      <c r="AJ848" s="11"/>
      <c r="AK848" s="11"/>
      <c r="AL848" s="11"/>
      <c r="AM848" s="11"/>
      <c r="AN848" s="11"/>
      <c r="AO848" s="11"/>
      <c r="AP848" s="11"/>
      <c r="AQ848" s="11"/>
    </row>
    <row r="849" spans="1:43" ht="15.3">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c r="AI849" s="11"/>
      <c r="AJ849" s="11"/>
      <c r="AK849" s="11"/>
      <c r="AL849" s="11"/>
      <c r="AM849" s="11"/>
      <c r="AN849" s="11"/>
      <c r="AO849" s="11"/>
      <c r="AP849" s="11"/>
      <c r="AQ849" s="11"/>
    </row>
    <row r="850" spans="1:43" ht="15.3">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c r="AG850" s="11"/>
      <c r="AH850" s="11"/>
      <c r="AI850" s="11"/>
      <c r="AJ850" s="11"/>
      <c r="AK850" s="11"/>
      <c r="AL850" s="11"/>
      <c r="AM850" s="11"/>
      <c r="AN850" s="11"/>
      <c r="AO850" s="11"/>
      <c r="AP850" s="11"/>
      <c r="AQ850" s="11"/>
    </row>
    <row r="851" spans="1:43" ht="15.3">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1"/>
      <c r="AL851" s="11"/>
      <c r="AM851" s="11"/>
      <c r="AN851" s="11"/>
      <c r="AO851" s="11"/>
      <c r="AP851" s="11"/>
      <c r="AQ851" s="11"/>
    </row>
    <row r="852" spans="1:43" ht="15.3">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c r="AJ852" s="11"/>
      <c r="AK852" s="11"/>
      <c r="AL852" s="11"/>
      <c r="AM852" s="11"/>
      <c r="AN852" s="11"/>
      <c r="AO852" s="11"/>
      <c r="AP852" s="11"/>
      <c r="AQ852" s="11"/>
    </row>
    <row r="853" spans="1:43" ht="1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c r="AG853" s="11"/>
      <c r="AH853" s="11"/>
      <c r="AI853" s="11"/>
      <c r="AJ853" s="11"/>
      <c r="AK853" s="11"/>
      <c r="AL853" s="11"/>
      <c r="AM853" s="11"/>
      <c r="AN853" s="11"/>
      <c r="AO853" s="11"/>
      <c r="AP853" s="11"/>
      <c r="AQ853" s="11"/>
    </row>
    <row r="854" spans="1:43" ht="15.3">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c r="AJ854" s="11"/>
      <c r="AK854" s="11"/>
      <c r="AL854" s="11"/>
      <c r="AM854" s="11"/>
      <c r="AN854" s="11"/>
      <c r="AO854" s="11"/>
      <c r="AP854" s="11"/>
      <c r="AQ854" s="11"/>
    </row>
    <row r="855" spans="1:43" ht="15.3">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c r="AI855" s="11"/>
      <c r="AJ855" s="11"/>
      <c r="AK855" s="11"/>
      <c r="AL855" s="11"/>
      <c r="AM855" s="11"/>
      <c r="AN855" s="11"/>
      <c r="AO855" s="11"/>
      <c r="AP855" s="11"/>
      <c r="AQ855" s="11"/>
    </row>
    <row r="856" spans="1:43" ht="15.3">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c r="AG856" s="11"/>
      <c r="AH856" s="11"/>
      <c r="AI856" s="11"/>
      <c r="AJ856" s="11"/>
      <c r="AK856" s="11"/>
      <c r="AL856" s="11"/>
      <c r="AM856" s="11"/>
      <c r="AN856" s="11"/>
      <c r="AO856" s="11"/>
      <c r="AP856" s="11"/>
      <c r="AQ856" s="11"/>
    </row>
    <row r="857" spans="1:43" ht="15.3">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c r="AI857" s="11"/>
      <c r="AJ857" s="11"/>
      <c r="AK857" s="11"/>
      <c r="AL857" s="11"/>
      <c r="AM857" s="11"/>
      <c r="AN857" s="11"/>
      <c r="AO857" s="11"/>
      <c r="AP857" s="11"/>
      <c r="AQ857" s="11"/>
    </row>
    <row r="858" spans="1:43" ht="15.3">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c r="AG858" s="11"/>
      <c r="AH858" s="11"/>
      <c r="AI858" s="11"/>
      <c r="AJ858" s="11"/>
      <c r="AK858" s="11"/>
      <c r="AL858" s="11"/>
      <c r="AM858" s="11"/>
      <c r="AN858" s="11"/>
      <c r="AO858" s="11"/>
      <c r="AP858" s="11"/>
      <c r="AQ858" s="11"/>
    </row>
    <row r="859" spans="1:43" ht="15.3">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c r="AG859" s="11"/>
      <c r="AH859" s="11"/>
      <c r="AI859" s="11"/>
      <c r="AJ859" s="11"/>
      <c r="AK859" s="11"/>
      <c r="AL859" s="11"/>
      <c r="AM859" s="11"/>
      <c r="AN859" s="11"/>
      <c r="AO859" s="11"/>
      <c r="AP859" s="11"/>
      <c r="AQ859" s="11"/>
    </row>
    <row r="860" spans="1:43" ht="15.3">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c r="AG860" s="11"/>
      <c r="AH860" s="11"/>
      <c r="AI860" s="11"/>
      <c r="AJ860" s="11"/>
      <c r="AK860" s="11"/>
      <c r="AL860" s="11"/>
      <c r="AM860" s="11"/>
      <c r="AN860" s="11"/>
      <c r="AO860" s="11"/>
      <c r="AP860" s="11"/>
      <c r="AQ860" s="11"/>
    </row>
    <row r="861" spans="1:43" ht="15.3">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c r="AG861" s="11"/>
      <c r="AH861" s="11"/>
      <c r="AI861" s="11"/>
      <c r="AJ861" s="11"/>
      <c r="AK861" s="11"/>
      <c r="AL861" s="11"/>
      <c r="AM861" s="11"/>
      <c r="AN861" s="11"/>
      <c r="AO861" s="11"/>
      <c r="AP861" s="11"/>
      <c r="AQ861" s="11"/>
    </row>
    <row r="862" spans="1:43" ht="15.3">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c r="AG862" s="11"/>
      <c r="AH862" s="11"/>
      <c r="AI862" s="11"/>
      <c r="AJ862" s="11"/>
      <c r="AK862" s="11"/>
      <c r="AL862" s="11"/>
      <c r="AM862" s="11"/>
      <c r="AN862" s="11"/>
      <c r="AO862" s="11"/>
      <c r="AP862" s="11"/>
      <c r="AQ862" s="11"/>
    </row>
    <row r="863" spans="1:43" ht="15.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c r="AJ863" s="11"/>
      <c r="AK863" s="11"/>
      <c r="AL863" s="11"/>
      <c r="AM863" s="11"/>
      <c r="AN863" s="11"/>
      <c r="AO863" s="11"/>
      <c r="AP863" s="11"/>
      <c r="AQ863" s="11"/>
    </row>
    <row r="864" spans="1:43" ht="15.3">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c r="AJ864" s="11"/>
      <c r="AK864" s="11"/>
      <c r="AL864" s="11"/>
      <c r="AM864" s="11"/>
      <c r="AN864" s="11"/>
      <c r="AO864" s="11"/>
      <c r="AP864" s="11"/>
      <c r="AQ864" s="11"/>
    </row>
    <row r="865" spans="1:43" ht="15.3">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c r="AG865" s="11"/>
      <c r="AH865" s="11"/>
      <c r="AI865" s="11"/>
      <c r="AJ865" s="11"/>
      <c r="AK865" s="11"/>
      <c r="AL865" s="11"/>
      <c r="AM865" s="11"/>
      <c r="AN865" s="11"/>
      <c r="AO865" s="11"/>
      <c r="AP865" s="11"/>
      <c r="AQ865" s="11"/>
    </row>
    <row r="866" spans="1:43" ht="15.3">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c r="AJ866" s="11"/>
      <c r="AK866" s="11"/>
      <c r="AL866" s="11"/>
      <c r="AM866" s="11"/>
      <c r="AN866" s="11"/>
      <c r="AO866" s="11"/>
      <c r="AP866" s="11"/>
      <c r="AQ866" s="11"/>
    </row>
    <row r="867" spans="1:43" ht="15.3">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c r="AJ867" s="11"/>
      <c r="AK867" s="11"/>
      <c r="AL867" s="11"/>
      <c r="AM867" s="11"/>
      <c r="AN867" s="11"/>
      <c r="AO867" s="11"/>
      <c r="AP867" s="11"/>
      <c r="AQ867" s="11"/>
    </row>
    <row r="868" spans="1:43" ht="15.3">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c r="AG868" s="11"/>
      <c r="AH868" s="11"/>
      <c r="AI868" s="11"/>
      <c r="AJ868" s="11"/>
      <c r="AK868" s="11"/>
      <c r="AL868" s="11"/>
      <c r="AM868" s="11"/>
      <c r="AN868" s="11"/>
      <c r="AO868" s="11"/>
      <c r="AP868" s="11"/>
      <c r="AQ868" s="11"/>
    </row>
    <row r="869" spans="1:43" ht="15.3">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c r="AJ869" s="11"/>
      <c r="AK869" s="11"/>
      <c r="AL869" s="11"/>
      <c r="AM869" s="11"/>
      <c r="AN869" s="11"/>
      <c r="AO869" s="11"/>
      <c r="AP869" s="11"/>
      <c r="AQ869" s="11"/>
    </row>
    <row r="870" spans="1:43" ht="15.3">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11"/>
      <c r="AI870" s="11"/>
      <c r="AJ870" s="11"/>
      <c r="AK870" s="11"/>
      <c r="AL870" s="11"/>
      <c r="AM870" s="11"/>
      <c r="AN870" s="11"/>
      <c r="AO870" s="11"/>
      <c r="AP870" s="11"/>
      <c r="AQ870" s="11"/>
    </row>
    <row r="871" spans="1:43" ht="15.3">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c r="AG871" s="11"/>
      <c r="AH871" s="11"/>
      <c r="AI871" s="11"/>
      <c r="AJ871" s="11"/>
      <c r="AK871" s="11"/>
      <c r="AL871" s="11"/>
      <c r="AM871" s="11"/>
      <c r="AN871" s="11"/>
      <c r="AO871" s="11"/>
      <c r="AP871" s="11"/>
      <c r="AQ871" s="11"/>
    </row>
    <row r="872" spans="1:43" ht="15.3">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c r="AG872" s="11"/>
      <c r="AH872" s="11"/>
      <c r="AI872" s="11"/>
      <c r="AJ872" s="11"/>
      <c r="AK872" s="11"/>
      <c r="AL872" s="11"/>
      <c r="AM872" s="11"/>
      <c r="AN872" s="11"/>
      <c r="AO872" s="11"/>
      <c r="AP872" s="11"/>
      <c r="AQ872" s="11"/>
    </row>
    <row r="873" spans="1:43" ht="15.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c r="AG873" s="11"/>
      <c r="AH873" s="11"/>
      <c r="AI873" s="11"/>
      <c r="AJ873" s="11"/>
      <c r="AK873" s="11"/>
      <c r="AL873" s="11"/>
      <c r="AM873" s="11"/>
      <c r="AN873" s="11"/>
      <c r="AO873" s="11"/>
      <c r="AP873" s="11"/>
      <c r="AQ873" s="11"/>
    </row>
    <row r="874" spans="1:43" ht="15.3">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c r="AG874" s="11"/>
      <c r="AH874" s="11"/>
      <c r="AI874" s="11"/>
      <c r="AJ874" s="11"/>
      <c r="AK874" s="11"/>
      <c r="AL874" s="11"/>
      <c r="AM874" s="11"/>
      <c r="AN874" s="11"/>
      <c r="AO874" s="11"/>
      <c r="AP874" s="11"/>
      <c r="AQ874" s="11"/>
    </row>
    <row r="875" spans="1:43" ht="15.3">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c r="AJ875" s="11"/>
      <c r="AK875" s="11"/>
      <c r="AL875" s="11"/>
      <c r="AM875" s="11"/>
      <c r="AN875" s="11"/>
      <c r="AO875" s="11"/>
      <c r="AP875" s="11"/>
      <c r="AQ875" s="11"/>
    </row>
    <row r="876" spans="1:43" ht="15.3">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c r="AJ876" s="11"/>
      <c r="AK876" s="11"/>
      <c r="AL876" s="11"/>
      <c r="AM876" s="11"/>
      <c r="AN876" s="11"/>
      <c r="AO876" s="11"/>
      <c r="AP876" s="11"/>
      <c r="AQ876" s="11"/>
    </row>
    <row r="877" spans="1:43" ht="15.3">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c r="AH877" s="11"/>
      <c r="AI877" s="11"/>
      <c r="AJ877" s="11"/>
      <c r="AK877" s="11"/>
      <c r="AL877" s="11"/>
      <c r="AM877" s="11"/>
      <c r="AN877" s="11"/>
      <c r="AO877" s="11"/>
      <c r="AP877" s="11"/>
      <c r="AQ877" s="11"/>
    </row>
    <row r="878" spans="1:43" ht="15.3">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c r="AJ878" s="11"/>
      <c r="AK878" s="11"/>
      <c r="AL878" s="11"/>
      <c r="AM878" s="11"/>
      <c r="AN878" s="11"/>
      <c r="AO878" s="11"/>
      <c r="AP878" s="11"/>
      <c r="AQ878" s="11"/>
    </row>
    <row r="879" spans="1:43" ht="15.3">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c r="AJ879" s="11"/>
      <c r="AK879" s="11"/>
      <c r="AL879" s="11"/>
      <c r="AM879" s="11"/>
      <c r="AN879" s="11"/>
      <c r="AO879" s="11"/>
      <c r="AP879" s="11"/>
      <c r="AQ879" s="11"/>
    </row>
    <row r="880" spans="1:43" ht="15.3">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c r="AG880" s="11"/>
      <c r="AH880" s="11"/>
      <c r="AI880" s="11"/>
      <c r="AJ880" s="11"/>
      <c r="AK880" s="11"/>
      <c r="AL880" s="11"/>
      <c r="AM880" s="11"/>
      <c r="AN880" s="11"/>
      <c r="AO880" s="11"/>
      <c r="AP880" s="11"/>
      <c r="AQ880" s="11"/>
    </row>
    <row r="881" spans="1:43" ht="15.3">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c r="AJ881" s="11"/>
      <c r="AK881" s="11"/>
      <c r="AL881" s="11"/>
      <c r="AM881" s="11"/>
      <c r="AN881" s="11"/>
      <c r="AO881" s="11"/>
      <c r="AP881" s="11"/>
      <c r="AQ881" s="11"/>
    </row>
    <row r="882" spans="1:43" ht="15.3">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c r="AG882" s="11"/>
      <c r="AH882" s="11"/>
      <c r="AI882" s="11"/>
      <c r="AJ882" s="11"/>
      <c r="AK882" s="11"/>
      <c r="AL882" s="11"/>
      <c r="AM882" s="11"/>
      <c r="AN882" s="11"/>
      <c r="AO882" s="11"/>
      <c r="AP882" s="11"/>
      <c r="AQ882" s="11"/>
    </row>
    <row r="883" spans="1:43" ht="15.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c r="AH883" s="11"/>
      <c r="AI883" s="11"/>
      <c r="AJ883" s="11"/>
      <c r="AK883" s="11"/>
      <c r="AL883" s="11"/>
      <c r="AM883" s="11"/>
      <c r="AN883" s="11"/>
      <c r="AO883" s="11"/>
      <c r="AP883" s="11"/>
      <c r="AQ883" s="11"/>
    </row>
    <row r="884" spans="1:43" ht="15.3">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c r="AG884" s="11"/>
      <c r="AH884" s="11"/>
      <c r="AI884" s="11"/>
      <c r="AJ884" s="11"/>
      <c r="AK884" s="11"/>
      <c r="AL884" s="11"/>
      <c r="AM884" s="11"/>
      <c r="AN884" s="11"/>
      <c r="AO884" s="11"/>
      <c r="AP884" s="11"/>
      <c r="AQ884" s="11"/>
    </row>
    <row r="885" spans="1:43" ht="15.3">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c r="AG885" s="11"/>
      <c r="AH885" s="11"/>
      <c r="AI885" s="11"/>
      <c r="AJ885" s="11"/>
      <c r="AK885" s="11"/>
      <c r="AL885" s="11"/>
      <c r="AM885" s="11"/>
      <c r="AN885" s="11"/>
      <c r="AO885" s="11"/>
      <c r="AP885" s="11"/>
      <c r="AQ885" s="11"/>
    </row>
    <row r="886" spans="1:43" ht="15.3">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c r="AG886" s="11"/>
      <c r="AH886" s="11"/>
      <c r="AI886" s="11"/>
      <c r="AJ886" s="11"/>
      <c r="AK886" s="11"/>
      <c r="AL886" s="11"/>
      <c r="AM886" s="11"/>
      <c r="AN886" s="11"/>
      <c r="AO886" s="11"/>
      <c r="AP886" s="11"/>
      <c r="AQ886" s="11"/>
    </row>
    <row r="887" spans="1:43" ht="15.3">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c r="AJ887" s="11"/>
      <c r="AK887" s="11"/>
      <c r="AL887" s="11"/>
      <c r="AM887" s="11"/>
      <c r="AN887" s="11"/>
      <c r="AO887" s="11"/>
      <c r="AP887" s="11"/>
      <c r="AQ887" s="11"/>
    </row>
    <row r="888" spans="1:43" ht="15.3">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c r="AJ888" s="11"/>
      <c r="AK888" s="11"/>
      <c r="AL888" s="11"/>
      <c r="AM888" s="11"/>
      <c r="AN888" s="11"/>
      <c r="AO888" s="11"/>
      <c r="AP888" s="11"/>
      <c r="AQ888" s="11"/>
    </row>
    <row r="889" spans="1:43" ht="15.3">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c r="AG889" s="11"/>
      <c r="AH889" s="11"/>
      <c r="AI889" s="11"/>
      <c r="AJ889" s="11"/>
      <c r="AK889" s="11"/>
      <c r="AL889" s="11"/>
      <c r="AM889" s="11"/>
      <c r="AN889" s="11"/>
      <c r="AO889" s="11"/>
      <c r="AP889" s="11"/>
      <c r="AQ889" s="11"/>
    </row>
    <row r="890" spans="1:43" ht="15.3">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c r="AJ890" s="11"/>
      <c r="AK890" s="11"/>
      <c r="AL890" s="11"/>
      <c r="AM890" s="11"/>
      <c r="AN890" s="11"/>
      <c r="AO890" s="11"/>
      <c r="AP890" s="11"/>
      <c r="AQ890" s="11"/>
    </row>
    <row r="891" spans="1:43" ht="15.3">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c r="AJ891" s="11"/>
      <c r="AK891" s="11"/>
      <c r="AL891" s="11"/>
      <c r="AM891" s="11"/>
      <c r="AN891" s="11"/>
      <c r="AO891" s="11"/>
      <c r="AP891" s="11"/>
      <c r="AQ891" s="11"/>
    </row>
    <row r="892" spans="1:43" ht="15.3">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c r="AG892" s="11"/>
      <c r="AH892" s="11"/>
      <c r="AI892" s="11"/>
      <c r="AJ892" s="11"/>
      <c r="AK892" s="11"/>
      <c r="AL892" s="11"/>
      <c r="AM892" s="11"/>
      <c r="AN892" s="11"/>
      <c r="AO892" s="11"/>
      <c r="AP892" s="11"/>
      <c r="AQ892" s="11"/>
    </row>
    <row r="893" spans="1:43" ht="15.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c r="AJ893" s="11"/>
      <c r="AK893" s="11"/>
      <c r="AL893" s="11"/>
      <c r="AM893" s="11"/>
      <c r="AN893" s="11"/>
      <c r="AO893" s="11"/>
      <c r="AP893" s="11"/>
      <c r="AQ893" s="11"/>
    </row>
    <row r="894" spans="1:43" ht="15.3">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c r="AG894" s="11"/>
      <c r="AH894" s="11"/>
      <c r="AI894" s="11"/>
      <c r="AJ894" s="11"/>
      <c r="AK894" s="11"/>
      <c r="AL894" s="11"/>
      <c r="AM894" s="11"/>
      <c r="AN894" s="11"/>
      <c r="AO894" s="11"/>
      <c r="AP894" s="11"/>
      <c r="AQ894" s="11"/>
    </row>
    <row r="895" spans="1:43" ht="15.3">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c r="AG895" s="11"/>
      <c r="AH895" s="11"/>
      <c r="AI895" s="11"/>
      <c r="AJ895" s="11"/>
      <c r="AK895" s="11"/>
      <c r="AL895" s="11"/>
      <c r="AM895" s="11"/>
      <c r="AN895" s="11"/>
      <c r="AO895" s="11"/>
      <c r="AP895" s="11"/>
      <c r="AQ895" s="11"/>
    </row>
    <row r="896" spans="1:43" ht="15.3">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c r="AG896" s="11"/>
      <c r="AH896" s="11"/>
      <c r="AI896" s="11"/>
      <c r="AJ896" s="11"/>
      <c r="AK896" s="11"/>
      <c r="AL896" s="11"/>
      <c r="AM896" s="11"/>
      <c r="AN896" s="11"/>
      <c r="AO896" s="11"/>
      <c r="AP896" s="11"/>
      <c r="AQ896" s="11"/>
    </row>
    <row r="897" spans="1:43" ht="15.3">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c r="AG897" s="11"/>
      <c r="AH897" s="11"/>
      <c r="AI897" s="11"/>
      <c r="AJ897" s="11"/>
      <c r="AK897" s="11"/>
      <c r="AL897" s="11"/>
      <c r="AM897" s="11"/>
      <c r="AN897" s="11"/>
      <c r="AO897" s="11"/>
      <c r="AP897" s="11"/>
      <c r="AQ897" s="11"/>
    </row>
    <row r="898" spans="1:43" ht="15.3">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c r="AG898" s="11"/>
      <c r="AH898" s="11"/>
      <c r="AI898" s="11"/>
      <c r="AJ898" s="11"/>
      <c r="AK898" s="11"/>
      <c r="AL898" s="11"/>
      <c r="AM898" s="11"/>
      <c r="AN898" s="11"/>
      <c r="AO898" s="11"/>
      <c r="AP898" s="11"/>
      <c r="AQ898" s="11"/>
    </row>
    <row r="899" spans="1:43" ht="15.3">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c r="AJ899" s="11"/>
      <c r="AK899" s="11"/>
      <c r="AL899" s="11"/>
      <c r="AM899" s="11"/>
      <c r="AN899" s="11"/>
      <c r="AO899" s="11"/>
      <c r="AP899" s="11"/>
      <c r="AQ899" s="11"/>
    </row>
    <row r="900" spans="1:43" ht="15.3">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c r="AJ900" s="11"/>
      <c r="AK900" s="11"/>
      <c r="AL900" s="11"/>
      <c r="AM900" s="11"/>
      <c r="AN900" s="11"/>
      <c r="AO900" s="11"/>
      <c r="AP900" s="11"/>
      <c r="AQ900" s="11"/>
    </row>
    <row r="901" spans="1:43" ht="15.3">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c r="AG901" s="11"/>
      <c r="AH901" s="11"/>
      <c r="AI901" s="11"/>
      <c r="AJ901" s="11"/>
      <c r="AK901" s="11"/>
      <c r="AL901" s="11"/>
      <c r="AM901" s="11"/>
      <c r="AN901" s="11"/>
      <c r="AO901" s="11"/>
      <c r="AP901" s="11"/>
      <c r="AQ901" s="11"/>
    </row>
    <row r="902" spans="1:43" ht="15.3">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c r="AJ902" s="11"/>
      <c r="AK902" s="11"/>
      <c r="AL902" s="11"/>
      <c r="AM902" s="11"/>
      <c r="AN902" s="11"/>
      <c r="AO902" s="11"/>
      <c r="AP902" s="11"/>
      <c r="AQ902" s="11"/>
    </row>
    <row r="903" spans="1:43" ht="15.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c r="AJ903" s="11"/>
      <c r="AK903" s="11"/>
      <c r="AL903" s="11"/>
      <c r="AM903" s="11"/>
      <c r="AN903" s="11"/>
      <c r="AO903" s="11"/>
      <c r="AP903" s="11"/>
      <c r="AQ903" s="11"/>
    </row>
    <row r="904" spans="1:43" ht="15.3">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c r="AG904" s="11"/>
      <c r="AH904" s="11"/>
      <c r="AI904" s="11"/>
      <c r="AJ904" s="11"/>
      <c r="AK904" s="11"/>
      <c r="AL904" s="11"/>
      <c r="AM904" s="11"/>
      <c r="AN904" s="11"/>
      <c r="AO904" s="11"/>
      <c r="AP904" s="11"/>
      <c r="AQ904" s="11"/>
    </row>
    <row r="905" spans="1:43" ht="15.3">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c r="AJ905" s="11"/>
      <c r="AK905" s="11"/>
      <c r="AL905" s="11"/>
      <c r="AM905" s="11"/>
      <c r="AN905" s="11"/>
      <c r="AO905" s="11"/>
      <c r="AP905" s="11"/>
      <c r="AQ905" s="11"/>
    </row>
    <row r="906" spans="1:43" ht="15.3">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c r="AG906" s="11"/>
      <c r="AH906" s="11"/>
      <c r="AI906" s="11"/>
      <c r="AJ906" s="11"/>
      <c r="AK906" s="11"/>
      <c r="AL906" s="11"/>
      <c r="AM906" s="11"/>
      <c r="AN906" s="11"/>
      <c r="AO906" s="11"/>
      <c r="AP906" s="11"/>
      <c r="AQ906" s="11"/>
    </row>
    <row r="907" spans="1:43" ht="15.3">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c r="AG907" s="11"/>
      <c r="AH907" s="11"/>
      <c r="AI907" s="11"/>
      <c r="AJ907" s="11"/>
      <c r="AK907" s="11"/>
      <c r="AL907" s="11"/>
      <c r="AM907" s="11"/>
      <c r="AN907" s="11"/>
      <c r="AO907" s="11"/>
      <c r="AP907" s="11"/>
      <c r="AQ907" s="11"/>
    </row>
    <row r="908" spans="1:43" ht="15.3">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c r="AG908" s="11"/>
      <c r="AH908" s="11"/>
      <c r="AI908" s="11"/>
      <c r="AJ908" s="11"/>
      <c r="AK908" s="11"/>
      <c r="AL908" s="11"/>
      <c r="AM908" s="11"/>
      <c r="AN908" s="11"/>
      <c r="AO908" s="11"/>
      <c r="AP908" s="11"/>
      <c r="AQ908" s="11"/>
    </row>
    <row r="909" spans="1:43" ht="15.3">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c r="AG909" s="11"/>
      <c r="AH909" s="11"/>
      <c r="AI909" s="11"/>
      <c r="AJ909" s="11"/>
      <c r="AK909" s="11"/>
      <c r="AL909" s="11"/>
      <c r="AM909" s="11"/>
      <c r="AN909" s="11"/>
      <c r="AO909" s="11"/>
      <c r="AP909" s="11"/>
      <c r="AQ909" s="11"/>
    </row>
    <row r="910" spans="1:43" ht="15.3">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c r="AG910" s="11"/>
      <c r="AH910" s="11"/>
      <c r="AI910" s="11"/>
      <c r="AJ910" s="11"/>
      <c r="AK910" s="11"/>
      <c r="AL910" s="11"/>
      <c r="AM910" s="11"/>
      <c r="AN910" s="11"/>
      <c r="AO910" s="11"/>
      <c r="AP910" s="11"/>
      <c r="AQ910" s="11"/>
    </row>
    <row r="911" spans="1:43" ht="15.3">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c r="AJ911" s="11"/>
      <c r="AK911" s="11"/>
      <c r="AL911" s="11"/>
      <c r="AM911" s="11"/>
      <c r="AN911" s="11"/>
      <c r="AO911" s="11"/>
      <c r="AP911" s="11"/>
      <c r="AQ911" s="11"/>
    </row>
    <row r="912" spans="1:43" ht="15.3">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c r="AJ912" s="11"/>
      <c r="AK912" s="11"/>
      <c r="AL912" s="11"/>
      <c r="AM912" s="11"/>
      <c r="AN912" s="11"/>
      <c r="AO912" s="11"/>
      <c r="AP912" s="11"/>
      <c r="AQ912" s="11"/>
    </row>
    <row r="913" spans="1:43" ht="15.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c r="AG913" s="11"/>
      <c r="AH913" s="11"/>
      <c r="AI913" s="11"/>
      <c r="AJ913" s="11"/>
      <c r="AK913" s="11"/>
      <c r="AL913" s="11"/>
      <c r="AM913" s="11"/>
      <c r="AN913" s="11"/>
      <c r="AO913" s="11"/>
      <c r="AP913" s="11"/>
      <c r="AQ913" s="11"/>
    </row>
    <row r="914" spans="1:43" ht="15.3">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c r="AJ914" s="11"/>
      <c r="AK914" s="11"/>
      <c r="AL914" s="11"/>
      <c r="AM914" s="11"/>
      <c r="AN914" s="11"/>
      <c r="AO914" s="11"/>
      <c r="AP914" s="11"/>
      <c r="AQ914" s="11"/>
    </row>
    <row r="915" spans="1:43" ht="15.3">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c r="AL915" s="11"/>
      <c r="AM915" s="11"/>
      <c r="AN915" s="11"/>
      <c r="AO915" s="11"/>
      <c r="AP915" s="11"/>
      <c r="AQ915" s="11"/>
    </row>
    <row r="916" spans="1:43" ht="15.3">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c r="AG916" s="11"/>
      <c r="AH916" s="11"/>
      <c r="AI916" s="11"/>
      <c r="AJ916" s="11"/>
      <c r="AK916" s="11"/>
      <c r="AL916" s="11"/>
      <c r="AM916" s="11"/>
      <c r="AN916" s="11"/>
      <c r="AO916" s="11"/>
      <c r="AP916" s="11"/>
      <c r="AQ916" s="11"/>
    </row>
    <row r="917" spans="1:43" ht="15.3">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c r="AJ917" s="11"/>
      <c r="AK917" s="11"/>
      <c r="AL917" s="11"/>
      <c r="AM917" s="11"/>
      <c r="AN917" s="11"/>
      <c r="AO917" s="11"/>
      <c r="AP917" s="11"/>
      <c r="AQ917" s="11"/>
    </row>
    <row r="918" spans="1:43" ht="15.3">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c r="AG918" s="11"/>
      <c r="AH918" s="11"/>
      <c r="AI918" s="11"/>
      <c r="AJ918" s="11"/>
      <c r="AK918" s="11"/>
      <c r="AL918" s="11"/>
      <c r="AM918" s="11"/>
      <c r="AN918" s="11"/>
      <c r="AO918" s="11"/>
      <c r="AP918" s="11"/>
      <c r="AQ918" s="11"/>
    </row>
    <row r="919" spans="1:43" ht="15.3">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c r="AG919" s="11"/>
      <c r="AH919" s="11"/>
      <c r="AI919" s="11"/>
      <c r="AJ919" s="11"/>
      <c r="AK919" s="11"/>
      <c r="AL919" s="11"/>
      <c r="AM919" s="11"/>
      <c r="AN919" s="11"/>
      <c r="AO919" s="11"/>
      <c r="AP919" s="11"/>
      <c r="AQ919" s="11"/>
    </row>
    <row r="920" spans="1:43" ht="15.3">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c r="AG920" s="11"/>
      <c r="AH920" s="11"/>
      <c r="AI920" s="11"/>
      <c r="AJ920" s="11"/>
      <c r="AK920" s="11"/>
      <c r="AL920" s="11"/>
      <c r="AM920" s="11"/>
      <c r="AN920" s="11"/>
      <c r="AO920" s="11"/>
      <c r="AP920" s="11"/>
      <c r="AQ920" s="11"/>
    </row>
    <row r="921" spans="1:43" ht="15.3">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c r="AG921" s="11"/>
      <c r="AH921" s="11"/>
      <c r="AI921" s="11"/>
      <c r="AJ921" s="11"/>
      <c r="AK921" s="11"/>
      <c r="AL921" s="11"/>
      <c r="AM921" s="11"/>
      <c r="AN921" s="11"/>
      <c r="AO921" s="11"/>
      <c r="AP921" s="11"/>
      <c r="AQ921" s="11"/>
    </row>
    <row r="922" spans="1:43" ht="15.3">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c r="AG922" s="11"/>
      <c r="AH922" s="11"/>
      <c r="AI922" s="11"/>
      <c r="AJ922" s="11"/>
      <c r="AK922" s="11"/>
      <c r="AL922" s="11"/>
      <c r="AM922" s="11"/>
      <c r="AN922" s="11"/>
      <c r="AO922" s="11"/>
      <c r="AP922" s="11"/>
      <c r="AQ922" s="11"/>
    </row>
    <row r="923" spans="1:43" ht="15.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c r="AJ923" s="11"/>
      <c r="AK923" s="11"/>
      <c r="AL923" s="11"/>
      <c r="AM923" s="11"/>
      <c r="AN923" s="11"/>
      <c r="AO923" s="11"/>
      <c r="AP923" s="11"/>
      <c r="AQ923" s="11"/>
    </row>
    <row r="924" spans="1:43" ht="15.3">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c r="AJ924" s="11"/>
      <c r="AK924" s="11"/>
      <c r="AL924" s="11"/>
      <c r="AM924" s="11"/>
      <c r="AN924" s="11"/>
      <c r="AO924" s="11"/>
      <c r="AP924" s="11"/>
      <c r="AQ924" s="11"/>
    </row>
    <row r="925" spans="1:43" ht="15.3">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c r="AG925" s="11"/>
      <c r="AH925" s="11"/>
      <c r="AI925" s="11"/>
      <c r="AJ925" s="11"/>
      <c r="AK925" s="11"/>
      <c r="AL925" s="11"/>
      <c r="AM925" s="11"/>
      <c r="AN925" s="11"/>
      <c r="AO925" s="11"/>
      <c r="AP925" s="11"/>
      <c r="AQ925" s="11"/>
    </row>
    <row r="926" spans="1:43" ht="15.3">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c r="AI926" s="11"/>
      <c r="AJ926" s="11"/>
      <c r="AK926" s="11"/>
      <c r="AL926" s="11"/>
      <c r="AM926" s="11"/>
      <c r="AN926" s="11"/>
      <c r="AO926" s="11"/>
      <c r="AP926" s="11"/>
      <c r="AQ926" s="11"/>
    </row>
    <row r="927" spans="1:43" ht="15.3">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c r="AJ927" s="11"/>
      <c r="AK927" s="11"/>
      <c r="AL927" s="11"/>
      <c r="AM927" s="11"/>
      <c r="AN927" s="11"/>
      <c r="AO927" s="11"/>
      <c r="AP927" s="11"/>
      <c r="AQ927" s="11"/>
    </row>
    <row r="928" spans="1:43" ht="15.3">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c r="AF928" s="11"/>
      <c r="AG928" s="11"/>
      <c r="AH928" s="11"/>
      <c r="AI928" s="11"/>
      <c r="AJ928" s="11"/>
      <c r="AK928" s="11"/>
      <c r="AL928" s="11"/>
      <c r="AM928" s="11"/>
      <c r="AN928" s="11"/>
      <c r="AO928" s="11"/>
      <c r="AP928" s="11"/>
      <c r="AQ928" s="11"/>
    </row>
    <row r="929" spans="1:43" ht="15.3">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c r="AI929" s="11"/>
      <c r="AJ929" s="11"/>
      <c r="AK929" s="11"/>
      <c r="AL929" s="11"/>
      <c r="AM929" s="11"/>
      <c r="AN929" s="11"/>
      <c r="AO929" s="11"/>
      <c r="AP929" s="11"/>
      <c r="AQ929" s="11"/>
    </row>
    <row r="930" spans="1:43" ht="15.3">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c r="AF930" s="11"/>
      <c r="AG930" s="11"/>
      <c r="AH930" s="11"/>
      <c r="AI930" s="11"/>
      <c r="AJ930" s="11"/>
      <c r="AK930" s="11"/>
      <c r="AL930" s="11"/>
      <c r="AM930" s="11"/>
      <c r="AN930" s="11"/>
      <c r="AO930" s="11"/>
      <c r="AP930" s="11"/>
      <c r="AQ930" s="11"/>
    </row>
    <row r="931" spans="1:43" ht="15.3">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c r="AG931" s="11"/>
      <c r="AH931" s="11"/>
      <c r="AI931" s="11"/>
      <c r="AJ931" s="11"/>
      <c r="AK931" s="11"/>
      <c r="AL931" s="11"/>
      <c r="AM931" s="11"/>
      <c r="AN931" s="11"/>
      <c r="AO931" s="11"/>
      <c r="AP931" s="11"/>
      <c r="AQ931" s="11"/>
    </row>
    <row r="932" spans="1:43" ht="15.3">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c r="AF932" s="11"/>
      <c r="AG932" s="11"/>
      <c r="AH932" s="11"/>
      <c r="AI932" s="11"/>
      <c r="AJ932" s="11"/>
      <c r="AK932" s="11"/>
      <c r="AL932" s="11"/>
      <c r="AM932" s="11"/>
      <c r="AN932" s="11"/>
      <c r="AO932" s="11"/>
      <c r="AP932" s="11"/>
      <c r="AQ932" s="11"/>
    </row>
    <row r="933" spans="1:43" ht="15.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c r="AG933" s="11"/>
      <c r="AH933" s="11"/>
      <c r="AI933" s="11"/>
      <c r="AJ933" s="11"/>
      <c r="AK933" s="11"/>
      <c r="AL933" s="11"/>
      <c r="AM933" s="11"/>
      <c r="AN933" s="11"/>
      <c r="AO933" s="11"/>
      <c r="AP933" s="11"/>
      <c r="AQ933" s="11"/>
    </row>
    <row r="934" spans="1:43" ht="15.3">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c r="AG934" s="11"/>
      <c r="AH934" s="11"/>
      <c r="AI934" s="11"/>
      <c r="AJ934" s="11"/>
      <c r="AK934" s="11"/>
      <c r="AL934" s="11"/>
      <c r="AM934" s="11"/>
      <c r="AN934" s="11"/>
      <c r="AO934" s="11"/>
      <c r="AP934" s="11"/>
      <c r="AQ934" s="11"/>
    </row>
    <row r="935" spans="1:43" ht="15.3">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c r="AI935" s="11"/>
      <c r="AJ935" s="11"/>
      <c r="AK935" s="11"/>
      <c r="AL935" s="11"/>
      <c r="AM935" s="11"/>
      <c r="AN935" s="11"/>
      <c r="AO935" s="11"/>
      <c r="AP935" s="11"/>
      <c r="AQ935" s="11"/>
    </row>
    <row r="936" spans="1:43" ht="15.3">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c r="AI936" s="11"/>
      <c r="AJ936" s="11"/>
      <c r="AK936" s="11"/>
      <c r="AL936" s="11"/>
      <c r="AM936" s="11"/>
      <c r="AN936" s="11"/>
      <c r="AO936" s="11"/>
      <c r="AP936" s="11"/>
      <c r="AQ936" s="11"/>
    </row>
    <row r="937" spans="1:43" ht="15.3">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c r="AG937" s="11"/>
      <c r="AH937" s="11"/>
      <c r="AI937" s="11"/>
      <c r="AJ937" s="11"/>
      <c r="AK937" s="11"/>
      <c r="AL937" s="11"/>
      <c r="AM937" s="11"/>
      <c r="AN937" s="11"/>
      <c r="AO937" s="11"/>
      <c r="AP937" s="11"/>
      <c r="AQ937" s="11"/>
    </row>
    <row r="938" spans="1:43" ht="15.3">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c r="AI938" s="11"/>
      <c r="AJ938" s="11"/>
      <c r="AK938" s="11"/>
      <c r="AL938" s="11"/>
      <c r="AM938" s="11"/>
      <c r="AN938" s="11"/>
      <c r="AO938" s="11"/>
      <c r="AP938" s="11"/>
      <c r="AQ938" s="11"/>
    </row>
    <row r="939" spans="1:43" ht="15.3">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c r="AI939" s="11"/>
      <c r="AJ939" s="11"/>
      <c r="AK939" s="11"/>
      <c r="AL939" s="11"/>
      <c r="AM939" s="11"/>
      <c r="AN939" s="11"/>
      <c r="AO939" s="11"/>
      <c r="AP939" s="11"/>
      <c r="AQ939" s="11"/>
    </row>
    <row r="940" spans="1:43" ht="15.3">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c r="AF940" s="11"/>
      <c r="AG940" s="11"/>
      <c r="AH940" s="11"/>
      <c r="AI940" s="11"/>
      <c r="AJ940" s="11"/>
      <c r="AK940" s="11"/>
      <c r="AL940" s="11"/>
      <c r="AM940" s="11"/>
      <c r="AN940" s="11"/>
      <c r="AO940" s="11"/>
      <c r="AP940" s="11"/>
      <c r="AQ940" s="11"/>
    </row>
    <row r="941" spans="1:43" ht="15.3">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c r="AJ941" s="11"/>
      <c r="AK941" s="11"/>
      <c r="AL941" s="11"/>
      <c r="AM941" s="11"/>
      <c r="AN941" s="11"/>
      <c r="AO941" s="11"/>
      <c r="AP941" s="11"/>
      <c r="AQ941" s="11"/>
    </row>
    <row r="942" spans="1:43" ht="15.3">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c r="AG942" s="11"/>
      <c r="AH942" s="11"/>
      <c r="AI942" s="11"/>
      <c r="AJ942" s="11"/>
      <c r="AK942" s="11"/>
      <c r="AL942" s="11"/>
      <c r="AM942" s="11"/>
      <c r="AN942" s="11"/>
      <c r="AO942" s="11"/>
      <c r="AP942" s="11"/>
      <c r="AQ942" s="11"/>
    </row>
    <row r="943" spans="1:43" ht="15.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c r="AG943" s="11"/>
      <c r="AH943" s="11"/>
      <c r="AI943" s="11"/>
      <c r="AJ943" s="11"/>
      <c r="AK943" s="11"/>
      <c r="AL943" s="11"/>
      <c r="AM943" s="11"/>
      <c r="AN943" s="11"/>
      <c r="AO943" s="11"/>
      <c r="AP943" s="11"/>
      <c r="AQ943" s="11"/>
    </row>
    <row r="944" spans="1:43" ht="15.3">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c r="AF944" s="11"/>
      <c r="AG944" s="11"/>
      <c r="AH944" s="11"/>
      <c r="AI944" s="11"/>
      <c r="AJ944" s="11"/>
      <c r="AK944" s="11"/>
      <c r="AL944" s="11"/>
      <c r="AM944" s="11"/>
      <c r="AN944" s="11"/>
      <c r="AO944" s="11"/>
      <c r="AP944" s="11"/>
      <c r="AQ944" s="11"/>
    </row>
    <row r="945" spans="1:43" ht="15.3">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c r="AG945" s="11"/>
      <c r="AH945" s="11"/>
      <c r="AI945" s="11"/>
      <c r="AJ945" s="11"/>
      <c r="AK945" s="11"/>
      <c r="AL945" s="11"/>
      <c r="AM945" s="11"/>
      <c r="AN945" s="11"/>
      <c r="AO945" s="11"/>
      <c r="AP945" s="11"/>
      <c r="AQ945" s="11"/>
    </row>
    <row r="946" spans="1:43" ht="15.3">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c r="AF946" s="11"/>
      <c r="AG946" s="11"/>
      <c r="AH946" s="11"/>
      <c r="AI946" s="11"/>
      <c r="AJ946" s="11"/>
      <c r="AK946" s="11"/>
      <c r="AL946" s="11"/>
      <c r="AM946" s="11"/>
      <c r="AN946" s="11"/>
      <c r="AO946" s="11"/>
      <c r="AP946" s="11"/>
      <c r="AQ946" s="11"/>
    </row>
    <row r="947" spans="1:43" ht="15.3">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c r="AJ947" s="11"/>
      <c r="AK947" s="11"/>
      <c r="AL947" s="11"/>
      <c r="AM947" s="11"/>
      <c r="AN947" s="11"/>
      <c r="AO947" s="11"/>
      <c r="AP947" s="11"/>
      <c r="AQ947" s="11"/>
    </row>
    <row r="948" spans="1:43" ht="15.3">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c r="AI948" s="11"/>
      <c r="AJ948" s="11"/>
      <c r="AK948" s="11"/>
      <c r="AL948" s="11"/>
      <c r="AM948" s="11"/>
      <c r="AN948" s="11"/>
      <c r="AO948" s="11"/>
      <c r="AP948" s="11"/>
      <c r="AQ948" s="11"/>
    </row>
    <row r="949" spans="1:43" ht="15.3">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c r="AG949" s="11"/>
      <c r="AH949" s="11"/>
      <c r="AI949" s="11"/>
      <c r="AJ949" s="11"/>
      <c r="AK949" s="11"/>
      <c r="AL949" s="11"/>
      <c r="AM949" s="11"/>
      <c r="AN949" s="11"/>
      <c r="AO949" s="11"/>
      <c r="AP949" s="11"/>
      <c r="AQ949" s="11"/>
    </row>
    <row r="950" spans="1:43" ht="15.3">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c r="AI950" s="11"/>
      <c r="AJ950" s="11"/>
      <c r="AK950" s="11"/>
      <c r="AL950" s="11"/>
      <c r="AM950" s="11"/>
      <c r="AN950" s="11"/>
      <c r="AO950" s="11"/>
      <c r="AP950" s="11"/>
      <c r="AQ950" s="11"/>
    </row>
    <row r="951" spans="1:43" ht="15.3">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c r="AJ951" s="11"/>
      <c r="AK951" s="11"/>
      <c r="AL951" s="11"/>
      <c r="AM951" s="11"/>
      <c r="AN951" s="11"/>
      <c r="AO951" s="11"/>
      <c r="AP951" s="11"/>
      <c r="AQ951" s="11"/>
    </row>
    <row r="952" spans="1:43" ht="15.3">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c r="AF952" s="11"/>
      <c r="AG952" s="11"/>
      <c r="AH952" s="11"/>
      <c r="AI952" s="11"/>
      <c r="AJ952" s="11"/>
      <c r="AK952" s="11"/>
      <c r="AL952" s="11"/>
      <c r="AM952" s="11"/>
      <c r="AN952" s="11"/>
      <c r="AO952" s="11"/>
      <c r="AP952" s="11"/>
      <c r="AQ952" s="11"/>
    </row>
    <row r="953" spans="1:43" ht="1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c r="AI953" s="11"/>
      <c r="AJ953" s="11"/>
      <c r="AK953" s="11"/>
      <c r="AL953" s="11"/>
      <c r="AM953" s="11"/>
      <c r="AN953" s="11"/>
      <c r="AO953" s="11"/>
      <c r="AP953" s="11"/>
      <c r="AQ953" s="11"/>
    </row>
    <row r="954" spans="1:43" ht="15.3">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c r="AF954" s="11"/>
      <c r="AG954" s="11"/>
      <c r="AH954" s="11"/>
      <c r="AI954" s="11"/>
      <c r="AJ954" s="11"/>
      <c r="AK954" s="11"/>
      <c r="AL954" s="11"/>
      <c r="AM954" s="11"/>
      <c r="AN954" s="11"/>
      <c r="AO954" s="11"/>
      <c r="AP954" s="11"/>
      <c r="AQ954" s="11"/>
    </row>
    <row r="955" spans="1:43" ht="15.3">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c r="AG955" s="11"/>
      <c r="AH955" s="11"/>
      <c r="AI955" s="11"/>
      <c r="AJ955" s="11"/>
      <c r="AK955" s="11"/>
      <c r="AL955" s="11"/>
      <c r="AM955" s="11"/>
      <c r="AN955" s="11"/>
      <c r="AO955" s="11"/>
      <c r="AP955" s="11"/>
      <c r="AQ955" s="11"/>
    </row>
    <row r="956" spans="1:43" ht="15.3">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c r="AF956" s="11"/>
      <c r="AG956" s="11"/>
      <c r="AH956" s="11"/>
      <c r="AI956" s="11"/>
      <c r="AJ956" s="11"/>
      <c r="AK956" s="11"/>
      <c r="AL956" s="11"/>
      <c r="AM956" s="11"/>
      <c r="AN956" s="11"/>
      <c r="AO956" s="11"/>
      <c r="AP956" s="11"/>
      <c r="AQ956" s="11"/>
    </row>
    <row r="957" spans="1:43" ht="15.3">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c r="AF957" s="11"/>
      <c r="AG957" s="11"/>
      <c r="AH957" s="11"/>
      <c r="AI957" s="11"/>
      <c r="AJ957" s="11"/>
      <c r="AK957" s="11"/>
      <c r="AL957" s="11"/>
      <c r="AM957" s="11"/>
      <c r="AN957" s="11"/>
      <c r="AO957" s="11"/>
      <c r="AP957" s="11"/>
      <c r="AQ957" s="11"/>
    </row>
    <row r="958" spans="1:43" ht="15.3">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c r="AF958" s="11"/>
      <c r="AG958" s="11"/>
      <c r="AH958" s="11"/>
      <c r="AI958" s="11"/>
      <c r="AJ958" s="11"/>
      <c r="AK958" s="11"/>
      <c r="AL958" s="11"/>
      <c r="AM958" s="11"/>
      <c r="AN958" s="11"/>
      <c r="AO958" s="11"/>
      <c r="AP958" s="11"/>
      <c r="AQ958" s="11"/>
    </row>
    <row r="959" spans="1:43" ht="15.3">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c r="AF959" s="11"/>
      <c r="AG959" s="11"/>
      <c r="AH959" s="11"/>
      <c r="AI959" s="11"/>
      <c r="AJ959" s="11"/>
      <c r="AK959" s="11"/>
      <c r="AL959" s="11"/>
      <c r="AM959" s="11"/>
      <c r="AN959" s="11"/>
      <c r="AO959" s="11"/>
      <c r="AP959" s="11"/>
      <c r="AQ959" s="11"/>
    </row>
    <row r="960" spans="1:43" ht="15.3">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c r="AF960" s="11"/>
      <c r="AG960" s="11"/>
      <c r="AH960" s="11"/>
      <c r="AI960" s="11"/>
      <c r="AJ960" s="11"/>
      <c r="AK960" s="11"/>
      <c r="AL960" s="11"/>
      <c r="AM960" s="11"/>
      <c r="AN960" s="11"/>
      <c r="AO960" s="11"/>
      <c r="AP960" s="11"/>
      <c r="AQ960" s="11"/>
    </row>
    <row r="961" spans="1:43" ht="15.3">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c r="AF961" s="11"/>
      <c r="AG961" s="11"/>
      <c r="AH961" s="11"/>
      <c r="AI961" s="11"/>
      <c r="AJ961" s="11"/>
      <c r="AK961" s="11"/>
      <c r="AL961" s="11"/>
      <c r="AM961" s="11"/>
      <c r="AN961" s="11"/>
      <c r="AO961" s="11"/>
      <c r="AP961" s="11"/>
      <c r="AQ961" s="11"/>
    </row>
    <row r="962" spans="1:43" ht="15.3">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11"/>
      <c r="AI962" s="11"/>
      <c r="AJ962" s="11"/>
      <c r="AK962" s="11"/>
      <c r="AL962" s="11"/>
      <c r="AM962" s="11"/>
      <c r="AN962" s="11"/>
      <c r="AO962" s="11"/>
      <c r="AP962" s="11"/>
      <c r="AQ962" s="11"/>
    </row>
    <row r="963" spans="1:43" ht="15.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c r="AJ963" s="11"/>
      <c r="AK963" s="11"/>
      <c r="AL963" s="11"/>
      <c r="AM963" s="11"/>
      <c r="AN963" s="11"/>
      <c r="AO963" s="11"/>
      <c r="AP963" s="11"/>
      <c r="AQ963" s="11"/>
    </row>
    <row r="964" spans="1:43" ht="15.3">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c r="AF964" s="11"/>
      <c r="AG964" s="11"/>
      <c r="AH964" s="11"/>
      <c r="AI964" s="11"/>
      <c r="AJ964" s="11"/>
      <c r="AK964" s="11"/>
      <c r="AL964" s="11"/>
      <c r="AM964" s="11"/>
      <c r="AN964" s="11"/>
      <c r="AO964" s="11"/>
      <c r="AP964" s="11"/>
      <c r="AQ964" s="11"/>
    </row>
    <row r="965" spans="1:43" ht="15.3">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c r="AI965" s="11"/>
      <c r="AJ965" s="11"/>
      <c r="AK965" s="11"/>
      <c r="AL965" s="11"/>
      <c r="AM965" s="11"/>
      <c r="AN965" s="11"/>
      <c r="AO965" s="11"/>
      <c r="AP965" s="11"/>
      <c r="AQ965" s="11"/>
    </row>
    <row r="966" spans="1:43" ht="15.3">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c r="AH966" s="11"/>
      <c r="AI966" s="11"/>
      <c r="AJ966" s="11"/>
      <c r="AK966" s="11"/>
      <c r="AL966" s="11"/>
      <c r="AM966" s="11"/>
      <c r="AN966" s="11"/>
      <c r="AO966" s="11"/>
      <c r="AP966" s="11"/>
      <c r="AQ966" s="11"/>
    </row>
    <row r="967" spans="1:43" ht="15.3">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c r="AF967" s="11"/>
      <c r="AG967" s="11"/>
      <c r="AH967" s="11"/>
      <c r="AI967" s="11"/>
      <c r="AJ967" s="11"/>
      <c r="AK967" s="11"/>
      <c r="AL967" s="11"/>
      <c r="AM967" s="11"/>
      <c r="AN967" s="11"/>
      <c r="AO967" s="11"/>
      <c r="AP967" s="11"/>
      <c r="AQ967" s="11"/>
    </row>
    <row r="968" spans="1:43" ht="15.3">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c r="AH968" s="11"/>
      <c r="AI968" s="11"/>
      <c r="AJ968" s="11"/>
      <c r="AK968" s="11"/>
      <c r="AL968" s="11"/>
      <c r="AM968" s="11"/>
      <c r="AN968" s="11"/>
      <c r="AO968" s="11"/>
      <c r="AP968" s="11"/>
      <c r="AQ968" s="11"/>
    </row>
    <row r="969" spans="1:43" ht="15.3">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c r="AF969" s="11"/>
      <c r="AG969" s="11"/>
      <c r="AH969" s="11"/>
      <c r="AI969" s="11"/>
      <c r="AJ969" s="11"/>
      <c r="AK969" s="11"/>
      <c r="AL969" s="11"/>
      <c r="AM969" s="11"/>
      <c r="AN969" s="11"/>
      <c r="AO969" s="11"/>
      <c r="AP969" s="11"/>
      <c r="AQ969" s="11"/>
    </row>
    <row r="970" spans="1:43" ht="15.3">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c r="AF970" s="11"/>
      <c r="AG970" s="11"/>
      <c r="AH970" s="11"/>
      <c r="AI970" s="11"/>
      <c r="AJ970" s="11"/>
      <c r="AK970" s="11"/>
      <c r="AL970" s="11"/>
      <c r="AM970" s="11"/>
      <c r="AN970" s="11"/>
      <c r="AO970" s="11"/>
      <c r="AP970" s="11"/>
      <c r="AQ970" s="11"/>
    </row>
    <row r="971" spans="1:43" ht="15.3">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c r="AF971" s="11"/>
      <c r="AG971" s="11"/>
      <c r="AH971" s="11"/>
      <c r="AI971" s="11"/>
      <c r="AJ971" s="11"/>
      <c r="AK971" s="11"/>
      <c r="AL971" s="11"/>
      <c r="AM971" s="11"/>
      <c r="AN971" s="11"/>
      <c r="AO971" s="11"/>
      <c r="AP971" s="11"/>
      <c r="AQ971" s="11"/>
    </row>
    <row r="972" spans="1:43" ht="15.3">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c r="AF972" s="11"/>
      <c r="AG972" s="11"/>
      <c r="AH972" s="11"/>
      <c r="AI972" s="11"/>
      <c r="AJ972" s="11"/>
      <c r="AK972" s="11"/>
      <c r="AL972" s="11"/>
      <c r="AM972" s="11"/>
      <c r="AN972" s="11"/>
      <c r="AO972" s="11"/>
      <c r="AP972" s="11"/>
      <c r="AQ972" s="11"/>
    </row>
    <row r="973" spans="1:43" ht="15.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c r="AF973" s="11"/>
      <c r="AG973" s="11"/>
      <c r="AH973" s="11"/>
      <c r="AI973" s="11"/>
      <c r="AJ973" s="11"/>
      <c r="AK973" s="11"/>
      <c r="AL973" s="11"/>
      <c r="AM973" s="11"/>
      <c r="AN973" s="11"/>
      <c r="AO973" s="11"/>
      <c r="AP973" s="11"/>
      <c r="AQ973" s="11"/>
    </row>
    <row r="974" spans="1:43" ht="15.3">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11"/>
      <c r="AI974" s="11"/>
      <c r="AJ974" s="11"/>
      <c r="AK974" s="11"/>
      <c r="AL974" s="11"/>
      <c r="AM974" s="11"/>
      <c r="AN974" s="11"/>
      <c r="AO974" s="11"/>
      <c r="AP974" s="11"/>
      <c r="AQ974" s="11"/>
    </row>
    <row r="975" spans="1:43" ht="15.3">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11"/>
      <c r="AI975" s="11"/>
      <c r="AJ975" s="11"/>
      <c r="AK975" s="11"/>
      <c r="AL975" s="11"/>
      <c r="AM975" s="11"/>
      <c r="AN975" s="11"/>
      <c r="AO975" s="11"/>
      <c r="AP975" s="11"/>
      <c r="AQ975" s="11"/>
    </row>
    <row r="976" spans="1:43" ht="15.3">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c r="AF976" s="11"/>
      <c r="AG976" s="11"/>
      <c r="AH976" s="11"/>
      <c r="AI976" s="11"/>
      <c r="AJ976" s="11"/>
      <c r="AK976" s="11"/>
      <c r="AL976" s="11"/>
      <c r="AM976" s="11"/>
      <c r="AN976" s="11"/>
      <c r="AO976" s="11"/>
      <c r="AP976" s="11"/>
      <c r="AQ976" s="11"/>
    </row>
    <row r="977" spans="1:43" ht="15.3">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c r="AI977" s="11"/>
      <c r="AJ977" s="11"/>
      <c r="AK977" s="11"/>
      <c r="AL977" s="11"/>
      <c r="AM977" s="11"/>
      <c r="AN977" s="11"/>
      <c r="AO977" s="11"/>
      <c r="AP977" s="11"/>
      <c r="AQ977" s="11"/>
    </row>
    <row r="978" spans="1:43" ht="15.3">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c r="AH978" s="11"/>
      <c r="AI978" s="11"/>
      <c r="AJ978" s="11"/>
      <c r="AK978" s="11"/>
      <c r="AL978" s="11"/>
      <c r="AM978" s="11"/>
      <c r="AN978" s="11"/>
      <c r="AO978" s="11"/>
      <c r="AP978" s="11"/>
      <c r="AQ978" s="11"/>
    </row>
    <row r="979" spans="1:43" ht="15.3">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c r="AF979" s="11"/>
      <c r="AG979" s="11"/>
      <c r="AH979" s="11"/>
      <c r="AI979" s="11"/>
      <c r="AJ979" s="11"/>
      <c r="AK979" s="11"/>
      <c r="AL979" s="11"/>
      <c r="AM979" s="11"/>
      <c r="AN979" s="11"/>
      <c r="AO979" s="11"/>
      <c r="AP979" s="11"/>
      <c r="AQ979" s="11"/>
    </row>
    <row r="980" spans="1:43" ht="15.3">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c r="AH980" s="11"/>
      <c r="AI980" s="11"/>
      <c r="AJ980" s="11"/>
      <c r="AK980" s="11"/>
      <c r="AL980" s="11"/>
      <c r="AM980" s="11"/>
      <c r="AN980" s="11"/>
      <c r="AO980" s="11"/>
      <c r="AP980" s="11"/>
      <c r="AQ980" s="11"/>
    </row>
    <row r="981" spans="1:43" ht="15.3">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c r="AF981" s="11"/>
      <c r="AG981" s="11"/>
      <c r="AH981" s="11"/>
      <c r="AI981" s="11"/>
      <c r="AJ981" s="11"/>
      <c r="AK981" s="11"/>
      <c r="AL981" s="11"/>
      <c r="AM981" s="11"/>
      <c r="AN981" s="11"/>
      <c r="AO981" s="11"/>
      <c r="AP981" s="11"/>
      <c r="AQ981" s="11"/>
    </row>
    <row r="982" spans="1:43" ht="15.3">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c r="AF982" s="11"/>
      <c r="AG982" s="11"/>
      <c r="AH982" s="11"/>
      <c r="AI982" s="11"/>
      <c r="AJ982" s="11"/>
      <c r="AK982" s="11"/>
      <c r="AL982" s="11"/>
      <c r="AM982" s="11"/>
      <c r="AN982" s="11"/>
      <c r="AO982" s="11"/>
      <c r="AP982" s="11"/>
      <c r="AQ982" s="11"/>
    </row>
    <row r="983" spans="1:43" ht="15.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c r="AF983" s="11"/>
      <c r="AG983" s="11"/>
      <c r="AH983" s="11"/>
      <c r="AI983" s="11"/>
      <c r="AJ983" s="11"/>
      <c r="AK983" s="11"/>
      <c r="AL983" s="11"/>
      <c r="AM983" s="11"/>
      <c r="AN983" s="11"/>
      <c r="AO983" s="11"/>
      <c r="AP983" s="11"/>
      <c r="AQ983" s="11"/>
    </row>
    <row r="984" spans="1:43" ht="15.3">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c r="AF984" s="11"/>
      <c r="AG984" s="11"/>
      <c r="AH984" s="11"/>
      <c r="AI984" s="11"/>
      <c r="AJ984" s="11"/>
      <c r="AK984" s="11"/>
      <c r="AL984" s="11"/>
      <c r="AM984" s="11"/>
      <c r="AN984" s="11"/>
      <c r="AO984" s="11"/>
      <c r="AP984" s="11"/>
      <c r="AQ984" s="11"/>
    </row>
    <row r="985" spans="1:43" ht="15.3">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c r="AF985" s="11"/>
      <c r="AG985" s="11"/>
      <c r="AH985" s="11"/>
      <c r="AI985" s="11"/>
      <c r="AJ985" s="11"/>
      <c r="AK985" s="11"/>
      <c r="AL985" s="11"/>
      <c r="AM985" s="11"/>
      <c r="AN985" s="11"/>
      <c r="AO985" s="11"/>
      <c r="AP985" s="11"/>
      <c r="AQ985" s="11"/>
    </row>
    <row r="986" spans="1:43" ht="15.3">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c r="AH986" s="11"/>
      <c r="AI986" s="11"/>
      <c r="AJ986" s="11"/>
      <c r="AK986" s="11"/>
      <c r="AL986" s="11"/>
      <c r="AM986" s="11"/>
      <c r="AN986" s="11"/>
      <c r="AO986" s="11"/>
      <c r="AP986" s="11"/>
      <c r="AQ986" s="11"/>
    </row>
    <row r="987" spans="1:43" ht="15.3">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11"/>
      <c r="AI987" s="11"/>
      <c r="AJ987" s="11"/>
      <c r="AK987" s="11"/>
      <c r="AL987" s="11"/>
      <c r="AM987" s="11"/>
      <c r="AN987" s="11"/>
      <c r="AO987" s="11"/>
      <c r="AP987" s="11"/>
      <c r="AQ987" s="11"/>
    </row>
    <row r="988" spans="1:43" ht="15.3">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c r="AF988" s="11"/>
      <c r="AG988" s="11"/>
      <c r="AH988" s="11"/>
      <c r="AI988" s="11"/>
      <c r="AJ988" s="11"/>
      <c r="AK988" s="11"/>
      <c r="AL988" s="11"/>
      <c r="AM988" s="11"/>
      <c r="AN988" s="11"/>
      <c r="AO988" s="11"/>
      <c r="AP988" s="11"/>
      <c r="AQ988" s="11"/>
    </row>
    <row r="989" spans="1:43" ht="15.3">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c r="AI989" s="11"/>
      <c r="AJ989" s="11"/>
      <c r="AK989" s="11"/>
      <c r="AL989" s="11"/>
      <c r="AM989" s="11"/>
      <c r="AN989" s="11"/>
      <c r="AO989" s="11"/>
      <c r="AP989" s="11"/>
      <c r="AQ989" s="11"/>
    </row>
    <row r="990" spans="1:43" ht="15.3">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c r="AH990" s="11"/>
      <c r="AI990" s="11"/>
      <c r="AJ990" s="11"/>
      <c r="AK990" s="11"/>
      <c r="AL990" s="11"/>
      <c r="AM990" s="11"/>
      <c r="AN990" s="11"/>
      <c r="AO990" s="11"/>
      <c r="AP990" s="11"/>
      <c r="AQ990" s="11"/>
    </row>
    <row r="991" spans="1:43" ht="15.3">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c r="AF991" s="11"/>
      <c r="AG991" s="11"/>
      <c r="AH991" s="11"/>
      <c r="AI991" s="11"/>
      <c r="AJ991" s="11"/>
      <c r="AK991" s="11"/>
      <c r="AL991" s="11"/>
      <c r="AM991" s="11"/>
      <c r="AN991" s="11"/>
      <c r="AO991" s="11"/>
      <c r="AP991" s="11"/>
      <c r="AQ991" s="11"/>
    </row>
    <row r="992" spans="1:43" ht="15.3">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c r="AG992" s="11"/>
      <c r="AH992" s="11"/>
      <c r="AI992" s="11"/>
      <c r="AJ992" s="11"/>
      <c r="AK992" s="11"/>
      <c r="AL992" s="11"/>
      <c r="AM992" s="11"/>
      <c r="AN992" s="11"/>
      <c r="AO992" s="11"/>
      <c r="AP992" s="11"/>
      <c r="AQ992" s="11"/>
    </row>
    <row r="993" spans="1:43" ht="15.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c r="AF993" s="11"/>
      <c r="AG993" s="11"/>
      <c r="AH993" s="11"/>
      <c r="AI993" s="11"/>
      <c r="AJ993" s="11"/>
      <c r="AK993" s="11"/>
      <c r="AL993" s="11"/>
      <c r="AM993" s="11"/>
      <c r="AN993" s="11"/>
      <c r="AO993" s="11"/>
      <c r="AP993" s="11"/>
      <c r="AQ993" s="11"/>
    </row>
    <row r="994" spans="1:43" ht="15.3">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c r="AE994" s="11"/>
      <c r="AF994" s="11"/>
      <c r="AG994" s="11"/>
      <c r="AH994" s="11"/>
      <c r="AI994" s="11"/>
      <c r="AJ994" s="11"/>
      <c r="AK994" s="11"/>
      <c r="AL994" s="11"/>
      <c r="AM994" s="11"/>
      <c r="AN994" s="11"/>
      <c r="AO994" s="11"/>
      <c r="AP994" s="11"/>
      <c r="AQ994" s="11"/>
    </row>
    <row r="995" spans="1:43" ht="15.3">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c r="AF995" s="11"/>
      <c r="AG995" s="11"/>
      <c r="AH995" s="11"/>
      <c r="AI995" s="11"/>
      <c r="AJ995" s="11"/>
      <c r="AK995" s="11"/>
      <c r="AL995" s="11"/>
      <c r="AM995" s="11"/>
      <c r="AN995" s="11"/>
      <c r="AO995" s="11"/>
      <c r="AP995" s="11"/>
      <c r="AQ995" s="11"/>
    </row>
    <row r="996" spans="1:43" ht="15.3">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c r="AE996" s="11"/>
      <c r="AF996" s="11"/>
      <c r="AG996" s="11"/>
      <c r="AH996" s="11"/>
      <c r="AI996" s="11"/>
      <c r="AJ996" s="11"/>
      <c r="AK996" s="11"/>
      <c r="AL996" s="11"/>
      <c r="AM996" s="11"/>
      <c r="AN996" s="11"/>
      <c r="AO996" s="11"/>
      <c r="AP996" s="11"/>
      <c r="AQ996" s="11"/>
    </row>
    <row r="997" spans="1:43" ht="15.3">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c r="AE997" s="11"/>
      <c r="AF997" s="11"/>
      <c r="AG997" s="11"/>
      <c r="AH997" s="11"/>
      <c r="AI997" s="11"/>
      <c r="AJ997" s="11"/>
      <c r="AK997" s="11"/>
      <c r="AL997" s="11"/>
      <c r="AM997" s="11"/>
      <c r="AN997" s="11"/>
      <c r="AO997" s="11"/>
      <c r="AP997" s="11"/>
      <c r="AQ997" s="11"/>
    </row>
    <row r="998" spans="1:43" ht="15.3">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c r="AF998" s="11"/>
      <c r="AG998" s="11"/>
      <c r="AH998" s="11"/>
      <c r="AI998" s="11"/>
      <c r="AJ998" s="11"/>
      <c r="AK998" s="11"/>
      <c r="AL998" s="11"/>
      <c r="AM998" s="11"/>
      <c r="AN998" s="11"/>
      <c r="AO998" s="11"/>
      <c r="AP998" s="11"/>
      <c r="AQ998" s="11"/>
    </row>
    <row r="999" spans="1:43" ht="15.3">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c r="AF999" s="11"/>
      <c r="AG999" s="11"/>
      <c r="AH999" s="11"/>
      <c r="AI999" s="11"/>
      <c r="AJ999" s="11"/>
      <c r="AK999" s="11"/>
      <c r="AL999" s="11"/>
      <c r="AM999" s="11"/>
      <c r="AN999" s="11"/>
      <c r="AO999" s="11"/>
      <c r="AP999" s="11"/>
      <c r="AQ999" s="11"/>
    </row>
    <row r="1000" spans="1:43" ht="15.3">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c r="AE1000" s="11"/>
      <c r="AF1000" s="11"/>
      <c r="AG1000" s="11"/>
      <c r="AH1000" s="11"/>
      <c r="AI1000" s="11"/>
      <c r="AJ1000" s="11"/>
      <c r="AK1000" s="11"/>
      <c r="AL1000" s="11"/>
      <c r="AM1000" s="11"/>
      <c r="AN1000" s="11"/>
      <c r="AO1000" s="11"/>
      <c r="AP1000" s="11"/>
      <c r="AQ1000" s="11"/>
    </row>
    <row r="1001" spans="1:43" ht="15.3">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c r="AB1001" s="11"/>
      <c r="AC1001" s="11"/>
      <c r="AD1001" s="11"/>
      <c r="AE1001" s="11"/>
      <c r="AF1001" s="11"/>
      <c r="AG1001" s="11"/>
      <c r="AH1001" s="11"/>
      <c r="AI1001" s="11"/>
      <c r="AJ1001" s="11"/>
      <c r="AK1001" s="11"/>
      <c r="AL1001" s="11"/>
      <c r="AM1001" s="11"/>
      <c r="AN1001" s="11"/>
      <c r="AO1001" s="11"/>
      <c r="AP1001" s="11"/>
      <c r="AQ1001" s="11"/>
    </row>
    <row r="1002" spans="1:43" ht="15.3">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c r="AA1002" s="11"/>
      <c r="AB1002" s="11"/>
      <c r="AC1002" s="11"/>
      <c r="AD1002" s="11"/>
      <c r="AE1002" s="11"/>
      <c r="AF1002" s="11"/>
      <c r="AG1002" s="11"/>
      <c r="AH1002" s="11"/>
      <c r="AI1002" s="11"/>
      <c r="AJ1002" s="11"/>
      <c r="AK1002" s="11"/>
      <c r="AL1002" s="11"/>
      <c r="AM1002" s="11"/>
      <c r="AN1002" s="11"/>
      <c r="AO1002" s="11"/>
      <c r="AP1002" s="11"/>
      <c r="AQ1002" s="11"/>
    </row>
  </sheetData>
  <autoFilter ref="A1:AQ1002" xr:uid="{00000000-0009-0000-0000-000000000000}"/>
  <hyperlinks>
    <hyperlink ref="M3" r:id="rId1" location="R12" xr:uid="{00000000-0004-0000-0000-000000000000}"/>
    <hyperlink ref="P5" r:id="rId2" xr:uid="{00000000-0004-0000-0000-000001000000}"/>
    <hyperlink ref="P13" r:id="rId3" xr:uid="{00000000-0004-0000-0000-000002000000}"/>
    <hyperlink ref="R31" r:id="rId4" xr:uid="{00000000-0004-0000-0000-000003000000}"/>
    <hyperlink ref="L52" r:id="rId5" xr:uid="{00000000-0004-0000-0000-000004000000}"/>
    <hyperlink ref="R62" r:id="rId6" xr:uid="{00000000-0004-0000-0000-000005000000}"/>
    <hyperlink ref="L68" r:id="rId7" xr:uid="{00000000-0004-0000-0000-000006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995"/>
  <sheetViews>
    <sheetView workbookViewId="0"/>
  </sheetViews>
  <sheetFormatPr defaultColWidth="14.44140625" defaultRowHeight="15.75" customHeight="1"/>
  <cols>
    <col min="1" max="1" width="50.44140625" customWidth="1"/>
    <col min="2" max="3" width="11.71875" customWidth="1"/>
    <col min="4" max="4" width="18.71875" customWidth="1"/>
    <col min="5" max="5" width="43.83203125" customWidth="1"/>
    <col min="6" max="6" width="72.5546875" customWidth="1"/>
  </cols>
  <sheetData>
    <row r="1" spans="1:28" ht="15.75" customHeight="1">
      <c r="A1" s="41" t="s">
        <v>1023</v>
      </c>
      <c r="B1" s="41" t="s">
        <v>1024</v>
      </c>
      <c r="C1" s="41" t="s">
        <v>1025</v>
      </c>
      <c r="D1" s="41" t="s">
        <v>1026</v>
      </c>
      <c r="E1" s="41" t="s">
        <v>1027</v>
      </c>
      <c r="F1" s="41" t="s">
        <v>17</v>
      </c>
      <c r="G1" s="42"/>
      <c r="H1" s="42"/>
      <c r="I1" s="43">
        <v>31</v>
      </c>
      <c r="J1" s="42"/>
      <c r="K1" s="42"/>
      <c r="L1" s="43" t="s">
        <v>1028</v>
      </c>
      <c r="M1" s="43" t="s">
        <v>1029</v>
      </c>
      <c r="N1" s="42"/>
      <c r="O1" s="43" t="s">
        <v>1030</v>
      </c>
      <c r="P1" s="42"/>
      <c r="Q1" s="42"/>
      <c r="R1" s="42"/>
      <c r="S1" s="42"/>
      <c r="T1" s="42"/>
      <c r="U1" s="42"/>
      <c r="V1" s="42"/>
      <c r="W1" s="42"/>
      <c r="X1" s="42"/>
      <c r="Y1" s="42"/>
      <c r="Z1" s="42"/>
      <c r="AA1" s="42"/>
      <c r="AB1" s="42"/>
    </row>
    <row r="2" spans="1:28" ht="15.75" customHeight="1">
      <c r="A2" s="43" t="s">
        <v>1031</v>
      </c>
      <c r="B2" s="43">
        <v>1</v>
      </c>
      <c r="C2" s="43" t="s">
        <v>24</v>
      </c>
      <c r="D2" s="43" t="s">
        <v>1032</v>
      </c>
      <c r="E2" s="43" t="s">
        <v>1033</v>
      </c>
      <c r="F2" s="42"/>
      <c r="G2" s="42"/>
      <c r="H2" s="42"/>
      <c r="I2" s="42"/>
      <c r="J2" s="42"/>
      <c r="K2" s="42"/>
      <c r="L2" s="43" t="s">
        <v>1034</v>
      </c>
      <c r="M2" s="42"/>
      <c r="N2" s="42"/>
      <c r="O2" s="42"/>
      <c r="P2" s="42"/>
      <c r="Q2" s="42"/>
      <c r="R2" s="42"/>
      <c r="S2" s="42"/>
      <c r="T2" s="42"/>
      <c r="U2" s="42"/>
      <c r="V2" s="42"/>
      <c r="W2" s="42"/>
      <c r="X2" s="42"/>
      <c r="Y2" s="42"/>
      <c r="Z2" s="42"/>
      <c r="AA2" s="42"/>
      <c r="AB2" s="42"/>
    </row>
    <row r="3" spans="1:28" ht="15.75" customHeight="1">
      <c r="A3" s="43" t="s">
        <v>1035</v>
      </c>
      <c r="B3" s="43">
        <v>2</v>
      </c>
      <c r="C3" s="43" t="s">
        <v>24</v>
      </c>
      <c r="D3" s="43" t="s">
        <v>1032</v>
      </c>
      <c r="E3" s="43" t="s">
        <v>1033</v>
      </c>
      <c r="F3" s="42"/>
      <c r="G3" s="42"/>
      <c r="H3" s="42"/>
      <c r="I3" s="42"/>
      <c r="J3" s="42"/>
      <c r="K3" s="42"/>
      <c r="L3" s="43" t="s">
        <v>1036</v>
      </c>
      <c r="M3" s="42"/>
      <c r="N3" s="42"/>
      <c r="O3" s="42"/>
      <c r="P3" s="42"/>
      <c r="Q3" s="42"/>
      <c r="R3" s="42"/>
      <c r="S3" s="42"/>
      <c r="T3" s="42"/>
      <c r="U3" s="42"/>
      <c r="V3" s="42"/>
      <c r="W3" s="42"/>
      <c r="X3" s="42"/>
      <c r="Y3" s="42"/>
      <c r="Z3" s="42"/>
      <c r="AA3" s="42"/>
      <c r="AB3" s="42"/>
    </row>
    <row r="4" spans="1:28" ht="15.75" customHeight="1">
      <c r="A4" s="43" t="s">
        <v>1031</v>
      </c>
      <c r="B4" s="43">
        <v>1</v>
      </c>
      <c r="C4" s="43" t="s">
        <v>24</v>
      </c>
      <c r="D4" s="43" t="s">
        <v>1037</v>
      </c>
      <c r="E4" s="43" t="s">
        <v>1033</v>
      </c>
      <c r="F4" s="43" t="s">
        <v>1038</v>
      </c>
      <c r="G4" s="42"/>
      <c r="H4" s="42"/>
      <c r="I4" s="42"/>
      <c r="J4" s="42"/>
      <c r="K4" s="42"/>
      <c r="L4" s="43" t="s">
        <v>721</v>
      </c>
      <c r="M4" s="42"/>
      <c r="N4" s="42"/>
      <c r="O4" s="42"/>
      <c r="P4" s="42"/>
      <c r="Q4" s="42"/>
      <c r="R4" s="42"/>
      <c r="S4" s="42"/>
      <c r="T4" s="42"/>
      <c r="U4" s="42"/>
      <c r="V4" s="42"/>
      <c r="W4" s="42"/>
      <c r="X4" s="42"/>
      <c r="Y4" s="42"/>
      <c r="Z4" s="42"/>
      <c r="AA4" s="42"/>
      <c r="AB4" s="42"/>
    </row>
    <row r="5" spans="1:28" ht="15.75" customHeight="1">
      <c r="A5" s="44" t="s">
        <v>1039</v>
      </c>
      <c r="B5" s="43">
        <v>3</v>
      </c>
      <c r="C5" s="43" t="s">
        <v>24</v>
      </c>
      <c r="D5" s="43" t="s">
        <v>1040</v>
      </c>
      <c r="E5" s="43" t="s">
        <v>1033</v>
      </c>
      <c r="F5" s="43" t="s">
        <v>1041</v>
      </c>
      <c r="G5" s="42"/>
      <c r="H5" s="42"/>
      <c r="I5" s="42"/>
      <c r="J5" s="42"/>
      <c r="K5" s="42"/>
      <c r="L5" s="43" t="s">
        <v>1042</v>
      </c>
      <c r="M5" s="43" t="s">
        <v>1043</v>
      </c>
      <c r="N5" s="42"/>
      <c r="O5" s="42"/>
      <c r="P5" s="42"/>
      <c r="Q5" s="42"/>
      <c r="R5" s="42"/>
      <c r="S5" s="42"/>
      <c r="T5" s="42"/>
      <c r="U5" s="42"/>
      <c r="V5" s="42"/>
      <c r="W5" s="42"/>
      <c r="X5" s="42"/>
      <c r="Y5" s="42"/>
      <c r="Z5" s="42"/>
      <c r="AA5" s="42"/>
      <c r="AB5" s="42"/>
    </row>
    <row r="6" spans="1:28" ht="15.75" customHeight="1">
      <c r="A6" s="44" t="s">
        <v>1044</v>
      </c>
      <c r="B6" s="43">
        <v>4</v>
      </c>
      <c r="C6" s="43" t="s">
        <v>31</v>
      </c>
      <c r="D6" s="43" t="s">
        <v>1040</v>
      </c>
      <c r="E6" s="43" t="s">
        <v>1045</v>
      </c>
      <c r="F6" s="43" t="s">
        <v>1046</v>
      </c>
      <c r="G6" s="42"/>
      <c r="H6" s="42"/>
      <c r="I6" s="42"/>
      <c r="J6" s="42"/>
      <c r="K6" s="42"/>
      <c r="L6" s="43" t="s">
        <v>1047</v>
      </c>
      <c r="M6" s="42"/>
      <c r="N6" s="42"/>
      <c r="O6" s="42"/>
      <c r="P6" s="42"/>
      <c r="Q6" s="42"/>
      <c r="R6" s="42"/>
      <c r="S6" s="42"/>
      <c r="T6" s="42"/>
      <c r="U6" s="42"/>
      <c r="V6" s="42"/>
      <c r="W6" s="42"/>
      <c r="X6" s="42"/>
      <c r="Y6" s="42"/>
      <c r="Z6" s="42"/>
      <c r="AA6" s="42"/>
      <c r="AB6" s="42"/>
    </row>
    <row r="7" spans="1:28" ht="15.75" customHeight="1">
      <c r="A7" s="44" t="s">
        <v>1048</v>
      </c>
      <c r="B7" s="43">
        <v>5</v>
      </c>
      <c r="C7" s="43" t="s">
        <v>24</v>
      </c>
      <c r="D7" s="43" t="s">
        <v>1032</v>
      </c>
      <c r="E7" s="43" t="s">
        <v>1045</v>
      </c>
      <c r="F7" s="43" t="s">
        <v>1049</v>
      </c>
      <c r="G7" s="42"/>
      <c r="H7" s="42"/>
      <c r="I7" s="42"/>
      <c r="J7" s="42"/>
      <c r="K7" s="42"/>
      <c r="L7" s="43" t="s">
        <v>1050</v>
      </c>
      <c r="M7" s="42"/>
      <c r="N7" s="42"/>
      <c r="O7" s="42"/>
      <c r="P7" s="42"/>
      <c r="Q7" s="42"/>
      <c r="R7" s="42"/>
      <c r="S7" s="42"/>
      <c r="T7" s="42"/>
      <c r="U7" s="42"/>
      <c r="V7" s="42"/>
      <c r="W7" s="42"/>
      <c r="X7" s="42"/>
      <c r="Y7" s="42"/>
      <c r="Z7" s="42"/>
      <c r="AA7" s="42"/>
      <c r="AB7" s="42"/>
    </row>
    <row r="8" spans="1:28" ht="15.75" customHeight="1">
      <c r="A8" s="44" t="s">
        <v>1051</v>
      </c>
      <c r="B8" s="43">
        <v>6</v>
      </c>
      <c r="C8" s="43" t="s">
        <v>24</v>
      </c>
      <c r="D8" s="43" t="s">
        <v>1052</v>
      </c>
      <c r="E8" s="43" t="s">
        <v>1053</v>
      </c>
      <c r="F8" s="42"/>
      <c r="G8" s="42"/>
      <c r="H8" s="42"/>
      <c r="I8" s="42"/>
      <c r="J8" s="42"/>
      <c r="K8" s="42"/>
      <c r="L8" s="43" t="s">
        <v>1054</v>
      </c>
      <c r="M8" s="42"/>
      <c r="N8" s="42"/>
      <c r="O8" s="42"/>
      <c r="P8" s="42"/>
      <c r="Q8" s="42"/>
      <c r="R8" s="42"/>
      <c r="S8" s="42"/>
      <c r="T8" s="42"/>
      <c r="U8" s="42"/>
      <c r="V8" s="42"/>
      <c r="W8" s="42"/>
      <c r="X8" s="42"/>
      <c r="Y8" s="42"/>
      <c r="Z8" s="42"/>
      <c r="AA8" s="42"/>
      <c r="AB8" s="42"/>
    </row>
    <row r="9" spans="1:28" ht="15.75" customHeight="1">
      <c r="A9" s="44" t="s">
        <v>1055</v>
      </c>
      <c r="B9" s="43">
        <v>7</v>
      </c>
      <c r="C9" s="43" t="s">
        <v>24</v>
      </c>
      <c r="D9" s="43" t="s">
        <v>1052</v>
      </c>
      <c r="E9" s="43" t="s">
        <v>1045</v>
      </c>
      <c r="F9" s="45" t="s">
        <v>1056</v>
      </c>
      <c r="G9" s="42"/>
      <c r="H9" s="42"/>
      <c r="I9" s="42"/>
      <c r="J9" s="42"/>
      <c r="K9" s="42"/>
      <c r="L9" s="43" t="s">
        <v>1057</v>
      </c>
      <c r="M9" s="42"/>
      <c r="N9" s="42"/>
      <c r="O9" s="42"/>
      <c r="P9" s="42"/>
      <c r="Q9" s="42"/>
      <c r="R9" s="42"/>
      <c r="S9" s="42"/>
      <c r="T9" s="42"/>
      <c r="U9" s="42"/>
      <c r="V9" s="42"/>
      <c r="W9" s="42"/>
      <c r="X9" s="42"/>
      <c r="Y9" s="42"/>
      <c r="Z9" s="42"/>
      <c r="AA9" s="42"/>
      <c r="AB9" s="42"/>
    </row>
    <row r="10" spans="1:28" ht="15.75" customHeight="1">
      <c r="A10" s="44" t="s">
        <v>1058</v>
      </c>
      <c r="B10" s="43">
        <v>8</v>
      </c>
      <c r="C10" s="43" t="s">
        <v>24</v>
      </c>
      <c r="D10" s="43" t="s">
        <v>1032</v>
      </c>
      <c r="E10" s="43" t="s">
        <v>1033</v>
      </c>
      <c r="F10" s="45" t="s">
        <v>1059</v>
      </c>
      <c r="G10" s="42"/>
      <c r="H10" s="42"/>
      <c r="I10" s="42"/>
      <c r="J10" s="42"/>
      <c r="K10" s="42"/>
      <c r="L10" s="43" t="s">
        <v>1060</v>
      </c>
      <c r="M10" s="42"/>
      <c r="N10" s="42"/>
      <c r="O10" s="42"/>
      <c r="P10" s="42"/>
      <c r="Q10" s="42"/>
      <c r="R10" s="42"/>
      <c r="S10" s="42"/>
      <c r="T10" s="42"/>
      <c r="U10" s="42"/>
      <c r="V10" s="42"/>
      <c r="W10" s="42"/>
      <c r="X10" s="42"/>
      <c r="Y10" s="42"/>
      <c r="Z10" s="42"/>
      <c r="AA10" s="42"/>
      <c r="AB10" s="42"/>
    </row>
    <row r="11" spans="1:28" ht="15.75" customHeight="1">
      <c r="A11" s="43" t="s">
        <v>1061</v>
      </c>
      <c r="B11" s="43">
        <v>9</v>
      </c>
      <c r="C11" s="43" t="s">
        <v>31</v>
      </c>
      <c r="D11" s="43" t="s">
        <v>1040</v>
      </c>
      <c r="E11" s="43" t="s">
        <v>1045</v>
      </c>
      <c r="F11" s="42"/>
      <c r="G11" s="42"/>
      <c r="H11" s="42"/>
      <c r="I11" s="42"/>
      <c r="J11" s="42"/>
      <c r="K11" s="42"/>
      <c r="L11" s="43" t="s">
        <v>1062</v>
      </c>
      <c r="M11" s="42"/>
      <c r="N11" s="42"/>
      <c r="O11" s="42"/>
      <c r="P11" s="42"/>
      <c r="Q11" s="42"/>
      <c r="R11" s="42"/>
      <c r="S11" s="42"/>
      <c r="T11" s="42"/>
      <c r="U11" s="42"/>
      <c r="V11" s="42"/>
      <c r="W11" s="42"/>
      <c r="X11" s="42"/>
      <c r="Y11" s="42"/>
      <c r="Z11" s="42"/>
      <c r="AA11" s="42"/>
      <c r="AB11" s="42"/>
    </row>
    <row r="12" spans="1:28" ht="15.75" customHeight="1">
      <c r="A12" s="44" t="s">
        <v>1063</v>
      </c>
      <c r="B12" s="43">
        <v>10</v>
      </c>
      <c r="C12" s="43" t="s">
        <v>24</v>
      </c>
      <c r="D12" s="43" t="s">
        <v>1037</v>
      </c>
      <c r="E12" s="43" t="s">
        <v>1045</v>
      </c>
      <c r="F12" s="43" t="s">
        <v>1064</v>
      </c>
      <c r="G12" s="42"/>
      <c r="H12" s="42"/>
      <c r="I12" s="42"/>
      <c r="J12" s="42"/>
      <c r="K12" s="42"/>
      <c r="L12" s="43" t="s">
        <v>1065</v>
      </c>
      <c r="M12" s="43" t="s">
        <v>1066</v>
      </c>
      <c r="N12" s="42"/>
      <c r="O12" s="42"/>
      <c r="P12" s="42"/>
      <c r="Q12" s="42"/>
      <c r="R12" s="42"/>
      <c r="S12" s="42"/>
      <c r="T12" s="42"/>
      <c r="U12" s="42"/>
      <c r="V12" s="42"/>
      <c r="W12" s="42"/>
      <c r="X12" s="42"/>
      <c r="Y12" s="42"/>
      <c r="Z12" s="42"/>
      <c r="AA12" s="42"/>
      <c r="AB12" s="42"/>
    </row>
    <row r="13" spans="1:28" ht="15.75" customHeight="1">
      <c r="A13" s="44" t="s">
        <v>1067</v>
      </c>
      <c r="B13" s="43">
        <v>11</v>
      </c>
      <c r="C13" s="43" t="s">
        <v>24</v>
      </c>
      <c r="D13" s="43" t="s">
        <v>1032</v>
      </c>
      <c r="E13" s="43" t="s">
        <v>1033</v>
      </c>
      <c r="F13" s="42"/>
      <c r="G13" s="42"/>
      <c r="H13" s="42"/>
      <c r="I13" s="42"/>
      <c r="J13" s="42"/>
      <c r="K13" s="42"/>
      <c r="L13" s="43" t="s">
        <v>1068</v>
      </c>
      <c r="M13" s="43"/>
      <c r="N13" s="42"/>
      <c r="O13" s="42"/>
      <c r="P13" s="42"/>
      <c r="Q13" s="42"/>
      <c r="R13" s="42"/>
      <c r="S13" s="42"/>
      <c r="T13" s="42"/>
      <c r="U13" s="42"/>
      <c r="V13" s="42"/>
      <c r="W13" s="42"/>
      <c r="X13" s="42"/>
      <c r="Y13" s="42"/>
      <c r="Z13" s="42"/>
      <c r="AA13" s="42"/>
      <c r="AB13" s="42"/>
    </row>
    <row r="14" spans="1:28" ht="15.75" customHeight="1">
      <c r="A14" s="43" t="s">
        <v>1069</v>
      </c>
      <c r="B14" s="43">
        <v>12</v>
      </c>
      <c r="C14" s="43" t="s">
        <v>24</v>
      </c>
      <c r="D14" s="43" t="s">
        <v>1032</v>
      </c>
      <c r="E14" s="43" t="s">
        <v>1045</v>
      </c>
      <c r="F14" s="43" t="s">
        <v>1064</v>
      </c>
      <c r="G14" s="42"/>
      <c r="H14" s="42"/>
      <c r="I14" s="42"/>
      <c r="J14" s="42"/>
      <c r="K14" s="42"/>
      <c r="L14" s="43" t="s">
        <v>1070</v>
      </c>
      <c r="M14" s="43" t="s">
        <v>1071</v>
      </c>
      <c r="N14" s="42"/>
      <c r="O14" s="42"/>
      <c r="P14" s="42"/>
      <c r="Q14" s="42"/>
      <c r="R14" s="42"/>
      <c r="S14" s="42"/>
      <c r="T14" s="42"/>
      <c r="U14" s="42"/>
      <c r="V14" s="42"/>
      <c r="W14" s="42"/>
      <c r="X14" s="42"/>
      <c r="Y14" s="42"/>
      <c r="Z14" s="42"/>
      <c r="AA14" s="42"/>
      <c r="AB14" s="42"/>
    </row>
    <row r="15" spans="1:28" ht="15.75" customHeight="1">
      <c r="A15" s="43" t="s">
        <v>1072</v>
      </c>
      <c r="B15" s="43">
        <v>13</v>
      </c>
      <c r="C15" s="43" t="s">
        <v>24</v>
      </c>
      <c r="D15" s="43" t="s">
        <v>1052</v>
      </c>
      <c r="E15" s="43" t="s">
        <v>1033</v>
      </c>
      <c r="F15" s="42"/>
      <c r="G15" s="42"/>
      <c r="H15" s="42"/>
      <c r="I15" s="42"/>
      <c r="J15" s="42"/>
      <c r="K15" s="42"/>
      <c r="L15" s="43" t="s">
        <v>1073</v>
      </c>
      <c r="M15" s="43" t="s">
        <v>1074</v>
      </c>
      <c r="N15" s="42"/>
      <c r="O15" s="42"/>
      <c r="P15" s="42"/>
      <c r="Q15" s="42"/>
      <c r="R15" s="42"/>
      <c r="S15" s="42"/>
      <c r="T15" s="42"/>
      <c r="U15" s="42"/>
      <c r="V15" s="42"/>
      <c r="W15" s="42"/>
      <c r="X15" s="42"/>
      <c r="Y15" s="42"/>
      <c r="Z15" s="42"/>
      <c r="AA15" s="42"/>
      <c r="AB15" s="42"/>
    </row>
    <row r="16" spans="1:28" ht="15.75" customHeight="1">
      <c r="A16" s="43" t="s">
        <v>1075</v>
      </c>
      <c r="B16" s="43">
        <v>34</v>
      </c>
      <c r="C16" s="43" t="s">
        <v>31</v>
      </c>
      <c r="D16" s="43" t="s">
        <v>1040</v>
      </c>
      <c r="E16" s="43" t="s">
        <v>1033</v>
      </c>
      <c r="F16" s="46"/>
      <c r="G16" s="42"/>
      <c r="H16" s="42"/>
      <c r="I16" s="42"/>
      <c r="J16" s="42"/>
      <c r="K16" s="42"/>
      <c r="L16" s="43" t="s">
        <v>1076</v>
      </c>
      <c r="M16" s="42"/>
      <c r="N16" s="42"/>
      <c r="O16" s="42"/>
      <c r="P16" s="42"/>
      <c r="Q16" s="42"/>
      <c r="R16" s="42"/>
      <c r="S16" s="42"/>
      <c r="T16" s="42"/>
      <c r="U16" s="42"/>
      <c r="V16" s="42"/>
      <c r="W16" s="42"/>
      <c r="X16" s="42"/>
      <c r="Y16" s="42"/>
      <c r="Z16" s="42"/>
      <c r="AA16" s="42"/>
      <c r="AB16" s="42"/>
    </row>
    <row r="17" spans="1:28" ht="15.75" customHeight="1">
      <c r="A17" s="43" t="s">
        <v>1072</v>
      </c>
      <c r="B17" s="43">
        <v>13</v>
      </c>
      <c r="C17" s="43" t="s">
        <v>24</v>
      </c>
      <c r="D17" s="43" t="s">
        <v>1052</v>
      </c>
      <c r="E17" s="43" t="s">
        <v>1033</v>
      </c>
      <c r="F17" s="43" t="s">
        <v>1077</v>
      </c>
      <c r="G17" s="43" t="s">
        <v>1078</v>
      </c>
      <c r="H17" s="42"/>
      <c r="I17" s="42"/>
      <c r="J17" s="42"/>
      <c r="K17" s="42"/>
      <c r="L17" s="43" t="s">
        <v>1079</v>
      </c>
      <c r="M17" s="42"/>
      <c r="N17" s="42"/>
      <c r="O17" s="42"/>
      <c r="P17" s="42"/>
      <c r="Q17" s="42"/>
      <c r="R17" s="42"/>
      <c r="S17" s="42"/>
      <c r="T17" s="42"/>
      <c r="U17" s="42"/>
      <c r="V17" s="42"/>
      <c r="W17" s="42"/>
      <c r="X17" s="42"/>
      <c r="Y17" s="42"/>
      <c r="Z17" s="42"/>
      <c r="AA17" s="42"/>
      <c r="AB17" s="42"/>
    </row>
    <row r="18" spans="1:28" ht="15.75" customHeight="1">
      <c r="A18" s="10" t="s">
        <v>278</v>
      </c>
      <c r="B18" s="43">
        <v>14</v>
      </c>
      <c r="C18" s="43" t="s">
        <v>24</v>
      </c>
      <c r="D18" s="43" t="s">
        <v>1032</v>
      </c>
      <c r="E18" s="43" t="s">
        <v>1045</v>
      </c>
      <c r="F18" s="42"/>
      <c r="G18" s="42"/>
      <c r="H18" s="42"/>
      <c r="I18" s="42"/>
      <c r="J18" s="42"/>
      <c r="K18" s="42"/>
      <c r="L18" s="43" t="s">
        <v>1080</v>
      </c>
      <c r="M18" s="42"/>
      <c r="N18" s="42"/>
      <c r="O18" s="42"/>
      <c r="P18" s="42"/>
      <c r="Q18" s="42"/>
      <c r="R18" s="42"/>
      <c r="S18" s="42"/>
      <c r="T18" s="42"/>
      <c r="U18" s="42"/>
      <c r="V18" s="42"/>
      <c r="W18" s="42"/>
      <c r="X18" s="42"/>
      <c r="Y18" s="42"/>
      <c r="Z18" s="42"/>
      <c r="AA18" s="42"/>
      <c r="AB18" s="42"/>
    </row>
    <row r="19" spans="1:28" ht="15.75" customHeight="1">
      <c r="A19" s="43" t="s">
        <v>1081</v>
      </c>
      <c r="B19" s="43">
        <v>15</v>
      </c>
      <c r="C19" s="43" t="s">
        <v>24</v>
      </c>
      <c r="D19" s="43" t="s">
        <v>1032</v>
      </c>
      <c r="E19" s="43" t="s">
        <v>1033</v>
      </c>
      <c r="F19" s="43" t="s">
        <v>1064</v>
      </c>
      <c r="G19" s="42"/>
      <c r="H19" s="42"/>
      <c r="I19" s="42"/>
      <c r="J19" s="42"/>
      <c r="K19" s="42"/>
      <c r="L19" s="43" t="s">
        <v>1082</v>
      </c>
      <c r="M19" s="42"/>
      <c r="N19" s="42"/>
      <c r="O19" s="42"/>
      <c r="P19" s="42"/>
      <c r="Q19" s="42"/>
      <c r="R19" s="42"/>
      <c r="S19" s="42"/>
      <c r="T19" s="42"/>
      <c r="U19" s="42"/>
      <c r="V19" s="42"/>
      <c r="W19" s="42"/>
      <c r="X19" s="42"/>
      <c r="Y19" s="42"/>
      <c r="Z19" s="42"/>
      <c r="AA19" s="42"/>
      <c r="AB19" s="42"/>
    </row>
    <row r="20" spans="1:28" ht="15.75" customHeight="1">
      <c r="A20" s="43" t="s">
        <v>1067</v>
      </c>
      <c r="B20" s="43">
        <v>11</v>
      </c>
      <c r="C20" s="43" t="s">
        <v>24</v>
      </c>
      <c r="D20" s="43" t="s">
        <v>1032</v>
      </c>
      <c r="E20" s="43" t="s">
        <v>1033</v>
      </c>
      <c r="F20" s="43" t="s">
        <v>1083</v>
      </c>
      <c r="G20" s="42"/>
      <c r="H20" s="42"/>
      <c r="I20" s="42"/>
      <c r="J20" s="42"/>
      <c r="K20" s="42"/>
      <c r="L20" s="43" t="s">
        <v>1072</v>
      </c>
      <c r="M20" s="42"/>
      <c r="N20" s="42"/>
      <c r="O20" s="42"/>
      <c r="P20" s="42"/>
      <c r="Q20" s="42"/>
      <c r="R20" s="42"/>
      <c r="S20" s="42"/>
      <c r="T20" s="42"/>
      <c r="U20" s="42"/>
      <c r="V20" s="42"/>
      <c r="W20" s="42"/>
      <c r="X20" s="42"/>
      <c r="Y20" s="42"/>
      <c r="Z20" s="42"/>
      <c r="AA20" s="42"/>
      <c r="AB20" s="42"/>
    </row>
    <row r="21" spans="1:28" ht="15.75" customHeight="1">
      <c r="A21" s="44" t="s">
        <v>1084</v>
      </c>
      <c r="B21" s="43">
        <v>16</v>
      </c>
      <c r="C21" s="43" t="s">
        <v>24</v>
      </c>
      <c r="D21" s="43" t="s">
        <v>1032</v>
      </c>
      <c r="E21" s="43" t="s">
        <v>1045</v>
      </c>
      <c r="F21" s="42"/>
      <c r="G21" s="42"/>
      <c r="H21" s="42"/>
      <c r="I21" s="42"/>
      <c r="J21" s="42"/>
      <c r="K21" s="42"/>
      <c r="L21" s="43" t="s">
        <v>1085</v>
      </c>
      <c r="M21" s="42"/>
      <c r="N21" s="42"/>
      <c r="O21" s="42"/>
      <c r="P21" s="42"/>
      <c r="Q21" s="42"/>
      <c r="R21" s="42"/>
      <c r="S21" s="42"/>
      <c r="T21" s="42"/>
      <c r="U21" s="42"/>
      <c r="V21" s="42"/>
      <c r="W21" s="42"/>
      <c r="X21" s="42"/>
      <c r="Y21" s="42"/>
      <c r="Z21" s="42"/>
      <c r="AA21" s="42"/>
      <c r="AB21" s="42"/>
    </row>
    <row r="22" spans="1:28" ht="15.75" customHeight="1">
      <c r="A22" s="44" t="s">
        <v>1086</v>
      </c>
      <c r="B22" s="43">
        <v>17</v>
      </c>
      <c r="C22" s="43" t="s">
        <v>24</v>
      </c>
      <c r="D22" s="43" t="s">
        <v>1032</v>
      </c>
      <c r="E22" s="43" t="s">
        <v>1045</v>
      </c>
      <c r="F22" s="43" t="s">
        <v>1064</v>
      </c>
      <c r="G22" s="42"/>
      <c r="H22" s="42"/>
      <c r="I22" s="42"/>
      <c r="J22" s="42"/>
      <c r="K22" s="42"/>
      <c r="L22" s="43" t="s">
        <v>1067</v>
      </c>
      <c r="M22" s="43" t="s">
        <v>1087</v>
      </c>
      <c r="N22" s="42"/>
      <c r="O22" s="42"/>
      <c r="P22" s="42"/>
      <c r="Q22" s="42"/>
      <c r="R22" s="42"/>
      <c r="S22" s="42"/>
      <c r="T22" s="42"/>
      <c r="U22" s="42"/>
      <c r="V22" s="42"/>
      <c r="W22" s="42"/>
      <c r="X22" s="42"/>
      <c r="Y22" s="42"/>
      <c r="Z22" s="42"/>
      <c r="AA22" s="42"/>
      <c r="AB22" s="42"/>
    </row>
    <row r="23" spans="1:28" ht="15.75" customHeight="1">
      <c r="A23" s="44" t="s">
        <v>1088</v>
      </c>
      <c r="B23" s="43">
        <v>18</v>
      </c>
      <c r="C23" s="43" t="s">
        <v>24</v>
      </c>
      <c r="D23" s="43" t="s">
        <v>1032</v>
      </c>
      <c r="E23" s="43" t="s">
        <v>1089</v>
      </c>
      <c r="F23" s="43" t="s">
        <v>1090</v>
      </c>
      <c r="G23" s="42"/>
      <c r="H23" s="42"/>
      <c r="I23" s="42"/>
      <c r="J23" s="42"/>
      <c r="K23" s="42"/>
      <c r="L23" s="43" t="s">
        <v>1091</v>
      </c>
      <c r="M23" s="43" t="s">
        <v>1092</v>
      </c>
      <c r="N23" s="42"/>
      <c r="O23" s="42"/>
      <c r="P23" s="42"/>
      <c r="Q23" s="42"/>
      <c r="R23" s="42"/>
      <c r="S23" s="42"/>
      <c r="T23" s="42"/>
      <c r="U23" s="42"/>
      <c r="V23" s="42"/>
      <c r="W23" s="42"/>
      <c r="X23" s="42"/>
      <c r="Y23" s="42"/>
      <c r="Z23" s="42"/>
      <c r="AA23" s="42"/>
      <c r="AB23" s="42"/>
    </row>
    <row r="24" spans="1:28" ht="15.75" customHeight="1">
      <c r="A24" s="44" t="s">
        <v>1093</v>
      </c>
      <c r="B24" s="43">
        <v>19</v>
      </c>
      <c r="C24" s="43" t="s">
        <v>24</v>
      </c>
      <c r="D24" s="43" t="s">
        <v>1032</v>
      </c>
      <c r="E24" s="43" t="s">
        <v>1033</v>
      </c>
      <c r="F24" s="42"/>
      <c r="G24" s="42"/>
      <c r="H24" s="42"/>
      <c r="I24" s="42"/>
      <c r="J24" s="42"/>
      <c r="K24" s="42"/>
      <c r="L24" s="43" t="s">
        <v>1094</v>
      </c>
      <c r="M24" s="42"/>
      <c r="N24" s="42"/>
      <c r="O24" s="42"/>
      <c r="P24" s="42"/>
      <c r="Q24" s="42"/>
      <c r="R24" s="42"/>
      <c r="S24" s="42"/>
      <c r="T24" s="42"/>
      <c r="U24" s="42"/>
      <c r="V24" s="42"/>
      <c r="W24" s="42"/>
      <c r="X24" s="42"/>
      <c r="Y24" s="42"/>
      <c r="Z24" s="42"/>
      <c r="AA24" s="42"/>
      <c r="AB24" s="42"/>
    </row>
    <row r="25" spans="1:28" ht="15.75" customHeight="1">
      <c r="A25" s="44" t="s">
        <v>1095</v>
      </c>
      <c r="B25" s="43">
        <v>20</v>
      </c>
      <c r="C25" s="43" t="s">
        <v>24</v>
      </c>
      <c r="D25" s="43" t="s">
        <v>1032</v>
      </c>
      <c r="E25" s="43" t="s">
        <v>1033</v>
      </c>
      <c r="F25" s="43" t="s">
        <v>1064</v>
      </c>
      <c r="G25" s="42"/>
      <c r="H25" s="42"/>
      <c r="I25" s="42"/>
      <c r="J25" s="42"/>
      <c r="K25" s="42"/>
      <c r="L25" s="43" t="s">
        <v>1096</v>
      </c>
      <c r="M25" s="42"/>
      <c r="N25" s="42"/>
      <c r="O25" s="42"/>
      <c r="P25" s="42"/>
      <c r="Q25" s="42"/>
      <c r="R25" s="42"/>
      <c r="S25" s="42"/>
      <c r="T25" s="42"/>
      <c r="U25" s="42"/>
      <c r="V25" s="42"/>
      <c r="W25" s="42"/>
      <c r="X25" s="42"/>
      <c r="Y25" s="42"/>
      <c r="Z25" s="42"/>
      <c r="AA25" s="42"/>
      <c r="AB25" s="42"/>
    </row>
    <row r="26" spans="1:28" ht="15.75" customHeight="1">
      <c r="A26" s="44" t="s">
        <v>1097</v>
      </c>
      <c r="B26" s="43">
        <v>21</v>
      </c>
      <c r="C26" s="43" t="s">
        <v>24</v>
      </c>
      <c r="D26" s="43" t="s">
        <v>1032</v>
      </c>
      <c r="E26" s="43" t="s">
        <v>1033</v>
      </c>
      <c r="F26" s="43" t="s">
        <v>1064</v>
      </c>
      <c r="G26" s="42"/>
      <c r="H26" s="42"/>
      <c r="I26" s="42"/>
      <c r="J26" s="42"/>
      <c r="K26" s="42"/>
      <c r="L26" s="43" t="s">
        <v>1098</v>
      </c>
      <c r="M26" s="43" t="s">
        <v>1099</v>
      </c>
      <c r="N26" s="42"/>
      <c r="O26" s="42"/>
      <c r="P26" s="42"/>
      <c r="Q26" s="42"/>
      <c r="R26" s="42"/>
      <c r="S26" s="42"/>
      <c r="T26" s="42"/>
      <c r="U26" s="42"/>
      <c r="V26" s="42"/>
      <c r="W26" s="42"/>
      <c r="X26" s="42"/>
      <c r="Y26" s="42"/>
      <c r="Z26" s="42"/>
      <c r="AA26" s="42"/>
      <c r="AB26" s="42"/>
    </row>
    <row r="27" spans="1:28" ht="15.75" customHeight="1">
      <c r="A27" s="30" t="s">
        <v>1057</v>
      </c>
      <c r="B27" s="43">
        <v>5</v>
      </c>
      <c r="C27" s="43" t="s">
        <v>24</v>
      </c>
      <c r="D27" s="43" t="s">
        <v>1032</v>
      </c>
      <c r="E27" s="43" t="s">
        <v>1033</v>
      </c>
      <c r="F27" s="43" t="s">
        <v>1100</v>
      </c>
      <c r="G27" s="42"/>
      <c r="H27" s="42"/>
      <c r="I27" s="42"/>
      <c r="J27" s="42"/>
      <c r="K27" s="42"/>
      <c r="L27" s="43" t="s">
        <v>1101</v>
      </c>
      <c r="M27" s="42"/>
      <c r="N27" s="42"/>
      <c r="O27" s="42"/>
      <c r="P27" s="42"/>
      <c r="Q27" s="42"/>
      <c r="R27" s="42"/>
      <c r="S27" s="42"/>
      <c r="T27" s="42"/>
      <c r="U27" s="42"/>
      <c r="V27" s="42"/>
      <c r="W27" s="42"/>
      <c r="X27" s="42"/>
      <c r="Y27" s="42"/>
      <c r="Z27" s="42"/>
      <c r="AA27" s="42"/>
      <c r="AB27" s="42"/>
    </row>
    <row r="28" spans="1:28" ht="15.3">
      <c r="A28" s="30" t="s">
        <v>1102</v>
      </c>
      <c r="B28" s="43">
        <v>22</v>
      </c>
      <c r="C28" s="43" t="s">
        <v>24</v>
      </c>
      <c r="D28" s="43" t="s">
        <v>1032</v>
      </c>
      <c r="E28" s="43" t="s">
        <v>1045</v>
      </c>
      <c r="F28" s="42"/>
      <c r="G28" s="42"/>
      <c r="H28" s="42"/>
      <c r="I28" s="42"/>
      <c r="J28" s="42"/>
      <c r="K28" s="42"/>
      <c r="L28" s="43" t="s">
        <v>1103</v>
      </c>
      <c r="M28" s="43" t="s">
        <v>1099</v>
      </c>
      <c r="N28" s="42"/>
      <c r="O28" s="42"/>
      <c r="P28" s="42"/>
      <c r="Q28" s="42"/>
      <c r="R28" s="42"/>
      <c r="S28" s="42"/>
      <c r="T28" s="42"/>
      <c r="U28" s="42"/>
      <c r="V28" s="42"/>
      <c r="W28" s="42"/>
      <c r="X28" s="42"/>
      <c r="Y28" s="42"/>
      <c r="Z28" s="42"/>
      <c r="AA28" s="42"/>
      <c r="AB28" s="42"/>
    </row>
    <row r="29" spans="1:28" ht="15.3">
      <c r="A29" s="44" t="s">
        <v>1104</v>
      </c>
      <c r="B29" s="43">
        <v>23</v>
      </c>
      <c r="C29" s="43" t="s">
        <v>24</v>
      </c>
      <c r="D29" s="43" t="s">
        <v>1052</v>
      </c>
      <c r="E29" s="43" t="s">
        <v>1045</v>
      </c>
      <c r="F29" s="43" t="s">
        <v>1064</v>
      </c>
      <c r="G29" s="42"/>
      <c r="H29" s="42"/>
      <c r="I29" s="42"/>
      <c r="J29" s="42"/>
      <c r="K29" s="42"/>
      <c r="L29" s="43" t="s">
        <v>1105</v>
      </c>
      <c r="M29" s="42"/>
      <c r="N29" s="42"/>
      <c r="O29" s="42"/>
      <c r="P29" s="42"/>
      <c r="Q29" s="42"/>
      <c r="R29" s="42"/>
      <c r="S29" s="42"/>
      <c r="T29" s="42"/>
      <c r="U29" s="42"/>
      <c r="V29" s="42"/>
      <c r="W29" s="42"/>
      <c r="X29" s="42"/>
      <c r="Y29" s="42"/>
      <c r="Z29" s="42"/>
      <c r="AA29" s="42"/>
      <c r="AB29" s="42"/>
    </row>
    <row r="30" spans="1:28" ht="15.3">
      <c r="A30" s="44" t="s">
        <v>1106</v>
      </c>
      <c r="B30" s="43">
        <v>10</v>
      </c>
      <c r="C30" s="43" t="s">
        <v>24</v>
      </c>
      <c r="D30" s="43" t="s">
        <v>1032</v>
      </c>
      <c r="E30" s="43" t="s">
        <v>1053</v>
      </c>
      <c r="F30" s="43" t="s">
        <v>1107</v>
      </c>
      <c r="G30" s="42"/>
      <c r="H30" s="42"/>
      <c r="I30" s="42"/>
      <c r="J30" s="42"/>
      <c r="K30" s="42"/>
      <c r="L30" s="43" t="s">
        <v>1108</v>
      </c>
      <c r="M30" s="42"/>
      <c r="N30" s="42"/>
      <c r="O30" s="42"/>
      <c r="P30" s="42"/>
      <c r="Q30" s="42"/>
      <c r="R30" s="42"/>
      <c r="S30" s="42"/>
      <c r="T30" s="42"/>
      <c r="U30" s="42"/>
      <c r="V30" s="42"/>
      <c r="W30" s="42"/>
      <c r="X30" s="42"/>
      <c r="Y30" s="42"/>
      <c r="Z30" s="42"/>
      <c r="AA30" s="42"/>
      <c r="AB30" s="42"/>
    </row>
    <row r="31" spans="1:28" ht="15.3">
      <c r="A31" s="44" t="s">
        <v>1109</v>
      </c>
      <c r="B31" s="43">
        <v>24</v>
      </c>
      <c r="C31" s="43" t="s">
        <v>24</v>
      </c>
      <c r="D31" s="43" t="s">
        <v>1032</v>
      </c>
      <c r="E31" s="43" t="s">
        <v>1053</v>
      </c>
      <c r="F31" s="43" t="s">
        <v>1064</v>
      </c>
      <c r="G31" s="42"/>
      <c r="H31" s="42"/>
      <c r="I31" s="42"/>
      <c r="J31" s="42"/>
      <c r="K31" s="42"/>
      <c r="L31" s="43" t="s">
        <v>1110</v>
      </c>
      <c r="M31" s="42"/>
      <c r="N31" s="42"/>
      <c r="O31" s="42"/>
      <c r="P31" s="42"/>
      <c r="Q31" s="42"/>
      <c r="R31" s="42"/>
      <c r="S31" s="42"/>
      <c r="T31" s="42"/>
      <c r="U31" s="42"/>
      <c r="V31" s="42"/>
      <c r="W31" s="42"/>
      <c r="X31" s="42"/>
      <c r="Y31" s="42"/>
      <c r="Z31" s="42"/>
      <c r="AA31" s="42"/>
      <c r="AB31" s="42"/>
    </row>
    <row r="32" spans="1:28" ht="15.3">
      <c r="A32" s="43" t="s">
        <v>503</v>
      </c>
      <c r="B32" s="43">
        <v>25</v>
      </c>
      <c r="C32" s="43" t="s">
        <v>24</v>
      </c>
      <c r="D32" s="43" t="s">
        <v>1032</v>
      </c>
      <c r="E32" s="43" t="s">
        <v>1053</v>
      </c>
      <c r="F32" s="43" t="s">
        <v>1111</v>
      </c>
      <c r="G32" s="42"/>
      <c r="H32" s="42"/>
      <c r="I32" s="42"/>
      <c r="J32" s="42"/>
      <c r="K32" s="42"/>
      <c r="L32" s="43" t="s">
        <v>1112</v>
      </c>
      <c r="M32" s="42"/>
      <c r="N32" s="42"/>
      <c r="O32" s="42"/>
      <c r="P32" s="42"/>
      <c r="Q32" s="42"/>
      <c r="R32" s="42"/>
      <c r="S32" s="42"/>
      <c r="T32" s="42"/>
      <c r="U32" s="42"/>
      <c r="V32" s="42"/>
      <c r="W32" s="42"/>
      <c r="X32" s="42"/>
      <c r="Y32" s="42"/>
      <c r="Z32" s="42"/>
      <c r="AA32" s="42"/>
      <c r="AB32" s="42"/>
    </row>
    <row r="33" spans="1:28" ht="15.3">
      <c r="A33" s="43" t="s">
        <v>1113</v>
      </c>
      <c r="B33" s="43">
        <v>26</v>
      </c>
      <c r="C33" s="43" t="s">
        <v>31</v>
      </c>
      <c r="D33" s="43" t="s">
        <v>1040</v>
      </c>
      <c r="E33" s="43" t="s">
        <v>1033</v>
      </c>
      <c r="F33" s="42"/>
      <c r="G33" s="42"/>
      <c r="H33" s="42"/>
      <c r="I33" s="42"/>
      <c r="J33" s="42"/>
      <c r="K33" s="42"/>
      <c r="L33" s="43" t="s">
        <v>1114</v>
      </c>
      <c r="M33" s="42"/>
      <c r="N33" s="42"/>
      <c r="O33" s="42"/>
      <c r="P33" s="42"/>
      <c r="Q33" s="42"/>
      <c r="R33" s="42"/>
      <c r="S33" s="42"/>
      <c r="T33" s="42"/>
      <c r="U33" s="42"/>
      <c r="V33" s="42"/>
      <c r="W33" s="42"/>
      <c r="X33" s="42"/>
      <c r="Y33" s="42"/>
      <c r="Z33" s="42"/>
      <c r="AA33" s="42"/>
      <c r="AB33" s="42"/>
    </row>
    <row r="34" spans="1:28" ht="15.3">
      <c r="A34" s="44" t="s">
        <v>1115</v>
      </c>
      <c r="B34" s="43">
        <v>27</v>
      </c>
      <c r="C34" s="43" t="s">
        <v>24</v>
      </c>
      <c r="D34" s="43" t="s">
        <v>1032</v>
      </c>
      <c r="E34" s="43" t="s">
        <v>1033</v>
      </c>
      <c r="F34" s="43" t="s">
        <v>1116</v>
      </c>
      <c r="G34" s="42"/>
      <c r="H34" s="42"/>
      <c r="I34" s="42"/>
      <c r="J34" s="42"/>
      <c r="K34" s="42"/>
      <c r="L34" s="42"/>
      <c r="M34" s="42"/>
      <c r="N34" s="42"/>
      <c r="O34" s="42"/>
      <c r="P34" s="42"/>
      <c r="Q34" s="42"/>
      <c r="R34" s="42"/>
      <c r="S34" s="42"/>
      <c r="T34" s="42"/>
      <c r="U34" s="42"/>
      <c r="V34" s="42"/>
      <c r="W34" s="42"/>
      <c r="X34" s="42"/>
      <c r="Y34" s="42"/>
      <c r="Z34" s="42"/>
      <c r="AA34" s="42"/>
      <c r="AB34" s="42"/>
    </row>
    <row r="35" spans="1:28" ht="15.3">
      <c r="A35" s="43" t="s">
        <v>1035</v>
      </c>
      <c r="B35" s="43">
        <v>2</v>
      </c>
      <c r="C35" s="43" t="s">
        <v>24</v>
      </c>
      <c r="D35" s="43" t="s">
        <v>1032</v>
      </c>
      <c r="E35" s="43" t="s">
        <v>1033</v>
      </c>
      <c r="F35" s="43" t="s">
        <v>1117</v>
      </c>
      <c r="G35" s="42"/>
      <c r="H35" s="42"/>
      <c r="I35" s="42"/>
      <c r="J35" s="42"/>
      <c r="K35" s="42"/>
      <c r="L35" s="42"/>
      <c r="M35" s="42"/>
      <c r="N35" s="42"/>
      <c r="O35" s="42"/>
      <c r="P35" s="42"/>
      <c r="Q35" s="42"/>
      <c r="R35" s="42"/>
      <c r="S35" s="42"/>
      <c r="T35" s="42"/>
      <c r="U35" s="42"/>
      <c r="V35" s="42"/>
      <c r="W35" s="42"/>
      <c r="X35" s="42"/>
      <c r="Y35" s="42"/>
      <c r="Z35" s="42"/>
      <c r="AA35" s="42"/>
      <c r="AB35" s="42"/>
    </row>
    <row r="36" spans="1:28" ht="15.3">
      <c r="A36" s="43" t="s">
        <v>576</v>
      </c>
      <c r="B36" s="43">
        <v>27</v>
      </c>
      <c r="C36" s="43" t="s">
        <v>24</v>
      </c>
      <c r="D36" s="43" t="s">
        <v>1032</v>
      </c>
      <c r="E36" s="43" t="s">
        <v>1045</v>
      </c>
      <c r="F36" s="43" t="s">
        <v>1118</v>
      </c>
      <c r="G36" s="42"/>
      <c r="H36" s="42"/>
      <c r="I36" s="42"/>
      <c r="J36" s="42"/>
      <c r="K36" s="42"/>
      <c r="L36" s="42"/>
      <c r="M36" s="42"/>
      <c r="N36" s="42"/>
      <c r="O36" s="42"/>
      <c r="P36" s="42"/>
      <c r="Q36" s="42"/>
      <c r="R36" s="42"/>
      <c r="S36" s="42"/>
      <c r="T36" s="42"/>
      <c r="U36" s="42"/>
      <c r="V36" s="42"/>
      <c r="W36" s="42"/>
      <c r="X36" s="42"/>
      <c r="Y36" s="42"/>
      <c r="Z36" s="42"/>
      <c r="AA36" s="42"/>
      <c r="AB36" s="42"/>
    </row>
    <row r="37" spans="1:28" ht="15.3">
      <c r="A37" s="43" t="s">
        <v>1119</v>
      </c>
      <c r="B37" s="43">
        <v>3</v>
      </c>
      <c r="C37" s="43" t="s">
        <v>24</v>
      </c>
      <c r="D37" s="43" t="s">
        <v>1040</v>
      </c>
      <c r="E37" s="43" t="s">
        <v>1033</v>
      </c>
      <c r="F37" s="43" t="s">
        <v>1120</v>
      </c>
      <c r="G37" s="42"/>
      <c r="H37" s="42"/>
      <c r="I37" s="42"/>
      <c r="J37" s="42"/>
      <c r="K37" s="42"/>
      <c r="L37" s="42"/>
      <c r="M37" s="42"/>
      <c r="N37" s="42"/>
      <c r="O37" s="42"/>
      <c r="P37" s="42"/>
      <c r="Q37" s="42"/>
      <c r="R37" s="42"/>
      <c r="S37" s="42"/>
      <c r="T37" s="42"/>
      <c r="U37" s="42"/>
      <c r="V37" s="42"/>
      <c r="W37" s="42"/>
      <c r="X37" s="42"/>
      <c r="Y37" s="42"/>
      <c r="Z37" s="42"/>
      <c r="AA37" s="42"/>
      <c r="AB37" s="42"/>
    </row>
    <row r="38" spans="1:28" ht="15.3">
      <c r="A38" s="44" t="s">
        <v>1121</v>
      </c>
      <c r="B38" s="43">
        <v>25</v>
      </c>
      <c r="C38" s="43" t="s">
        <v>24</v>
      </c>
      <c r="D38" s="43" t="s">
        <v>1032</v>
      </c>
      <c r="E38" s="43" t="s">
        <v>1033</v>
      </c>
      <c r="F38" s="43" t="s">
        <v>1122</v>
      </c>
      <c r="G38" s="42"/>
      <c r="H38" s="42"/>
      <c r="I38" s="42"/>
      <c r="J38" s="42"/>
      <c r="K38" s="42"/>
      <c r="L38" s="42"/>
      <c r="M38" s="42"/>
      <c r="N38" s="42"/>
      <c r="O38" s="42"/>
      <c r="P38" s="42"/>
      <c r="Q38" s="42"/>
      <c r="R38" s="42"/>
      <c r="S38" s="42"/>
      <c r="T38" s="42"/>
      <c r="U38" s="42"/>
      <c r="V38" s="42"/>
      <c r="W38" s="42"/>
      <c r="X38" s="42"/>
      <c r="Y38" s="42"/>
      <c r="Z38" s="42"/>
      <c r="AA38" s="42"/>
      <c r="AB38" s="42"/>
    </row>
    <row r="39" spans="1:28" ht="15.3">
      <c r="A39" s="44" t="s">
        <v>1067</v>
      </c>
      <c r="B39" s="43">
        <v>11</v>
      </c>
      <c r="C39" s="43" t="s">
        <v>24</v>
      </c>
      <c r="D39" s="43" t="s">
        <v>1032</v>
      </c>
      <c r="E39" s="43" t="s">
        <v>1033</v>
      </c>
      <c r="F39" s="43" t="s">
        <v>1123</v>
      </c>
      <c r="G39" s="42"/>
      <c r="H39" s="42"/>
      <c r="I39" s="42"/>
      <c r="J39" s="42"/>
      <c r="K39" s="42"/>
      <c r="L39" s="42"/>
      <c r="M39" s="42"/>
      <c r="N39" s="42"/>
      <c r="O39" s="42"/>
      <c r="P39" s="42"/>
      <c r="Q39" s="42"/>
      <c r="R39" s="42"/>
      <c r="S39" s="42"/>
      <c r="T39" s="42"/>
      <c r="U39" s="42"/>
      <c r="V39" s="42"/>
      <c r="W39" s="42"/>
      <c r="X39" s="42"/>
      <c r="Y39" s="42"/>
      <c r="Z39" s="42"/>
      <c r="AA39" s="42"/>
      <c r="AB39" s="42"/>
    </row>
    <row r="40" spans="1:28" ht="15.3">
      <c r="A40" s="44" t="s">
        <v>1124</v>
      </c>
      <c r="B40" s="43">
        <v>25</v>
      </c>
      <c r="C40" s="43" t="s">
        <v>24</v>
      </c>
      <c r="D40" s="43" t="s">
        <v>1032</v>
      </c>
      <c r="E40" s="43" t="s">
        <v>1033</v>
      </c>
      <c r="F40" s="43" t="s">
        <v>1125</v>
      </c>
      <c r="G40" s="42"/>
      <c r="H40" s="42"/>
      <c r="I40" s="42"/>
      <c r="J40" s="42"/>
      <c r="K40" s="42"/>
      <c r="L40" s="42"/>
      <c r="M40" s="42"/>
      <c r="N40" s="42"/>
      <c r="O40" s="42"/>
      <c r="P40" s="42"/>
      <c r="Q40" s="42"/>
      <c r="R40" s="42"/>
      <c r="S40" s="42"/>
      <c r="T40" s="42"/>
      <c r="U40" s="42"/>
      <c r="V40" s="42"/>
      <c r="W40" s="42"/>
      <c r="X40" s="42"/>
      <c r="Y40" s="42"/>
      <c r="Z40" s="42"/>
      <c r="AA40" s="42"/>
      <c r="AB40" s="42"/>
    </row>
    <row r="41" spans="1:28" ht="15.3">
      <c r="A41" s="44" t="s">
        <v>1126</v>
      </c>
      <c r="B41" s="43">
        <v>28</v>
      </c>
      <c r="C41" s="43" t="s">
        <v>24</v>
      </c>
      <c r="D41" s="43" t="s">
        <v>1032</v>
      </c>
      <c r="E41" s="43" t="s">
        <v>1033</v>
      </c>
      <c r="F41" s="43" t="s">
        <v>1064</v>
      </c>
      <c r="G41" s="42"/>
      <c r="H41" s="42"/>
      <c r="I41" s="42"/>
      <c r="J41" s="42"/>
      <c r="K41" s="42"/>
      <c r="L41" s="42"/>
      <c r="M41" s="42"/>
      <c r="N41" s="42"/>
      <c r="O41" s="42"/>
      <c r="P41" s="42"/>
      <c r="Q41" s="42"/>
      <c r="R41" s="42"/>
      <c r="S41" s="42"/>
      <c r="T41" s="42"/>
      <c r="U41" s="42"/>
      <c r="V41" s="42"/>
      <c r="W41" s="42"/>
      <c r="X41" s="42"/>
      <c r="Y41" s="42"/>
      <c r="Z41" s="42"/>
      <c r="AA41" s="42"/>
      <c r="AB41" s="42"/>
    </row>
    <row r="42" spans="1:28" ht="15.3">
      <c r="A42" s="43" t="s">
        <v>896</v>
      </c>
      <c r="B42" s="43">
        <v>29</v>
      </c>
      <c r="C42" s="43" t="s">
        <v>31</v>
      </c>
      <c r="D42" s="43" t="s">
        <v>1040</v>
      </c>
      <c r="E42" s="43" t="s">
        <v>1033</v>
      </c>
      <c r="F42" s="43" t="s">
        <v>1064</v>
      </c>
      <c r="G42" s="42"/>
      <c r="H42" s="42"/>
      <c r="I42" s="42"/>
      <c r="J42" s="42"/>
      <c r="K42" s="42"/>
      <c r="L42" s="42"/>
      <c r="M42" s="42"/>
      <c r="N42" s="42"/>
      <c r="O42" s="42"/>
      <c r="P42" s="42"/>
      <c r="Q42" s="42"/>
      <c r="R42" s="42"/>
      <c r="S42" s="42"/>
      <c r="T42" s="42"/>
      <c r="U42" s="42"/>
      <c r="V42" s="42"/>
      <c r="W42" s="42"/>
      <c r="X42" s="42"/>
      <c r="Y42" s="42"/>
      <c r="Z42" s="42"/>
      <c r="AA42" s="42"/>
      <c r="AB42" s="42"/>
    </row>
    <row r="43" spans="1:28" ht="15.3">
      <c r="A43" s="44" t="s">
        <v>1127</v>
      </c>
      <c r="B43" s="43">
        <v>30</v>
      </c>
      <c r="C43" s="43" t="s">
        <v>24</v>
      </c>
      <c r="D43" s="43" t="s">
        <v>1032</v>
      </c>
      <c r="E43" s="43" t="s">
        <v>1045</v>
      </c>
      <c r="F43" s="43" t="s">
        <v>1064</v>
      </c>
      <c r="G43" s="42"/>
      <c r="H43" s="42"/>
      <c r="I43" s="42"/>
      <c r="J43" s="42"/>
      <c r="K43" s="42"/>
      <c r="L43" s="42"/>
      <c r="M43" s="42"/>
      <c r="N43" s="42"/>
      <c r="O43" s="42"/>
      <c r="P43" s="42"/>
      <c r="Q43" s="42"/>
      <c r="R43" s="42"/>
      <c r="S43" s="42"/>
      <c r="T43" s="42"/>
      <c r="U43" s="42"/>
      <c r="V43" s="42"/>
      <c r="W43" s="42"/>
      <c r="X43" s="42"/>
      <c r="Y43" s="42"/>
      <c r="Z43" s="42"/>
      <c r="AA43" s="42"/>
      <c r="AB43" s="42"/>
    </row>
    <row r="44" spans="1:28" ht="15.3">
      <c r="A44" s="44" t="s">
        <v>1128</v>
      </c>
      <c r="B44" s="43">
        <v>24</v>
      </c>
      <c r="C44" s="43" t="s">
        <v>24</v>
      </c>
      <c r="D44" s="43" t="s">
        <v>1032</v>
      </c>
      <c r="E44" s="43" t="s">
        <v>1053</v>
      </c>
      <c r="F44" s="43" t="s">
        <v>1129</v>
      </c>
      <c r="G44" s="42"/>
      <c r="H44" s="42"/>
      <c r="I44" s="42"/>
      <c r="J44" s="42"/>
      <c r="K44" s="42"/>
      <c r="L44" s="42"/>
      <c r="M44" s="42"/>
      <c r="N44" s="42"/>
      <c r="O44" s="42"/>
      <c r="P44" s="42"/>
      <c r="Q44" s="42"/>
      <c r="R44" s="42"/>
      <c r="S44" s="42"/>
      <c r="T44" s="42"/>
      <c r="U44" s="42"/>
      <c r="V44" s="42"/>
      <c r="W44" s="42"/>
      <c r="X44" s="42"/>
      <c r="Y44" s="42"/>
      <c r="Z44" s="42"/>
      <c r="AA44" s="42"/>
      <c r="AB44" s="42"/>
    </row>
    <row r="45" spans="1:28" ht="15.3">
      <c r="A45" s="43" t="s">
        <v>1130</v>
      </c>
      <c r="B45" s="43">
        <v>31</v>
      </c>
      <c r="C45" s="43" t="s">
        <v>24</v>
      </c>
      <c r="D45" s="43" t="s">
        <v>1032</v>
      </c>
      <c r="E45" s="43" t="s">
        <v>1033</v>
      </c>
      <c r="F45" s="43" t="s">
        <v>1131</v>
      </c>
      <c r="G45" s="42"/>
      <c r="H45" s="42"/>
      <c r="I45" s="42"/>
      <c r="J45" s="42"/>
      <c r="K45" s="42"/>
      <c r="L45" s="42"/>
      <c r="M45" s="42"/>
      <c r="N45" s="42"/>
      <c r="O45" s="42"/>
      <c r="P45" s="42"/>
      <c r="Q45" s="42"/>
      <c r="R45" s="42"/>
      <c r="S45" s="42"/>
      <c r="T45" s="42"/>
      <c r="U45" s="42"/>
      <c r="V45" s="42"/>
      <c r="W45" s="42"/>
      <c r="X45" s="42"/>
      <c r="Y45" s="42"/>
      <c r="Z45" s="42"/>
      <c r="AA45" s="42"/>
      <c r="AB45" s="42"/>
    </row>
    <row r="46" spans="1:28" ht="15.3">
      <c r="A46" s="44" t="s">
        <v>1132</v>
      </c>
      <c r="B46" s="43">
        <v>21</v>
      </c>
      <c r="C46" s="43" t="s">
        <v>24</v>
      </c>
      <c r="D46" s="43" t="s">
        <v>1032</v>
      </c>
      <c r="E46" s="43" t="s">
        <v>1033</v>
      </c>
      <c r="F46" s="43" t="s">
        <v>1133</v>
      </c>
      <c r="G46" s="42"/>
      <c r="H46" s="42"/>
      <c r="I46" s="42"/>
      <c r="J46" s="42"/>
      <c r="K46" s="42"/>
      <c r="L46" s="42"/>
      <c r="M46" s="42"/>
      <c r="N46" s="42"/>
      <c r="O46" s="42"/>
      <c r="P46" s="42"/>
      <c r="Q46" s="42"/>
      <c r="R46" s="42"/>
      <c r="S46" s="42"/>
      <c r="T46" s="42"/>
      <c r="U46" s="42"/>
      <c r="V46" s="42"/>
      <c r="W46" s="42"/>
      <c r="X46" s="42"/>
      <c r="Y46" s="42"/>
      <c r="Z46" s="42"/>
      <c r="AA46" s="42"/>
      <c r="AB46" s="42"/>
    </row>
    <row r="47" spans="1:28" ht="15.3">
      <c r="A47" s="44" t="s">
        <v>1134</v>
      </c>
      <c r="B47" s="43">
        <v>32</v>
      </c>
      <c r="C47" s="43" t="s">
        <v>24</v>
      </c>
      <c r="D47" s="43" t="s">
        <v>1032</v>
      </c>
      <c r="E47" s="43" t="s">
        <v>1033</v>
      </c>
      <c r="F47" s="43" t="s">
        <v>1064</v>
      </c>
      <c r="G47" s="42"/>
      <c r="H47" s="42"/>
      <c r="I47" s="42"/>
      <c r="J47" s="42"/>
      <c r="K47" s="42"/>
      <c r="L47" s="42"/>
      <c r="M47" s="42"/>
      <c r="N47" s="42"/>
      <c r="O47" s="42"/>
      <c r="P47" s="42"/>
      <c r="Q47" s="42"/>
      <c r="R47" s="42"/>
      <c r="S47" s="42"/>
      <c r="T47" s="42"/>
      <c r="U47" s="42"/>
      <c r="V47" s="42"/>
      <c r="W47" s="42"/>
      <c r="X47" s="42"/>
      <c r="Y47" s="42"/>
      <c r="Z47" s="42"/>
      <c r="AA47" s="42"/>
      <c r="AB47" s="42"/>
    </row>
    <row r="48" spans="1:28" ht="15.3">
      <c r="A48" s="44" t="s">
        <v>1135</v>
      </c>
      <c r="B48" s="43">
        <v>35</v>
      </c>
      <c r="C48" s="43" t="s">
        <v>24</v>
      </c>
      <c r="D48" s="43" t="s">
        <v>1032</v>
      </c>
      <c r="E48" s="43" t="s">
        <v>1045</v>
      </c>
      <c r="F48" s="43" t="s">
        <v>1136</v>
      </c>
      <c r="H48" s="42"/>
      <c r="I48" s="42"/>
      <c r="J48" s="42"/>
      <c r="K48" s="42"/>
      <c r="L48" s="42"/>
      <c r="M48" s="42"/>
      <c r="N48" s="42"/>
      <c r="O48" s="42"/>
      <c r="P48" s="42"/>
      <c r="Q48" s="42"/>
      <c r="R48" s="42"/>
      <c r="S48" s="42"/>
      <c r="T48" s="42"/>
      <c r="U48" s="42"/>
      <c r="V48" s="42"/>
      <c r="W48" s="42"/>
      <c r="X48" s="42"/>
      <c r="Y48" s="42"/>
      <c r="Z48" s="42"/>
      <c r="AA48" s="42"/>
      <c r="AB48" s="42"/>
    </row>
    <row r="49" spans="1:28" ht="15.3">
      <c r="A49" s="44" t="s">
        <v>1137</v>
      </c>
      <c r="B49" s="43">
        <v>3</v>
      </c>
      <c r="C49" s="43" t="s">
        <v>24</v>
      </c>
      <c r="D49" s="43" t="s">
        <v>1032</v>
      </c>
      <c r="E49" s="43" t="s">
        <v>1033</v>
      </c>
      <c r="F49" s="43" t="s">
        <v>1138</v>
      </c>
      <c r="G49" s="42"/>
      <c r="H49" s="42"/>
      <c r="I49" s="42"/>
      <c r="J49" s="42"/>
      <c r="K49" s="42"/>
      <c r="L49" s="42"/>
      <c r="M49" s="42"/>
      <c r="N49" s="42"/>
      <c r="O49" s="42"/>
      <c r="P49" s="42"/>
      <c r="Q49" s="42"/>
      <c r="R49" s="42"/>
      <c r="S49" s="42"/>
      <c r="T49" s="42"/>
      <c r="U49" s="42"/>
      <c r="V49" s="42"/>
      <c r="W49" s="42"/>
      <c r="X49" s="42"/>
      <c r="Y49" s="42"/>
      <c r="Z49" s="42"/>
      <c r="AA49" s="42"/>
      <c r="AB49" s="42"/>
    </row>
    <row r="50" spans="1:28" ht="15.3">
      <c r="A50" s="44" t="s">
        <v>1139</v>
      </c>
      <c r="B50" s="43">
        <v>27</v>
      </c>
      <c r="C50" s="43" t="s">
        <v>24</v>
      </c>
      <c r="D50" s="43" t="s">
        <v>1037</v>
      </c>
      <c r="E50" s="43" t="s">
        <v>1045</v>
      </c>
      <c r="F50" s="43" t="s">
        <v>1140</v>
      </c>
      <c r="G50" s="42"/>
      <c r="H50" s="42"/>
      <c r="I50" s="42"/>
      <c r="J50" s="42"/>
      <c r="K50" s="42"/>
      <c r="L50" s="42"/>
      <c r="M50" s="42"/>
      <c r="N50" s="42"/>
      <c r="O50" s="42"/>
      <c r="P50" s="42"/>
      <c r="Q50" s="42"/>
      <c r="R50" s="42"/>
      <c r="S50" s="42"/>
      <c r="T50" s="42"/>
      <c r="U50" s="42"/>
      <c r="V50" s="42"/>
      <c r="W50" s="42"/>
      <c r="X50" s="42"/>
      <c r="Y50" s="42"/>
      <c r="Z50" s="42"/>
      <c r="AA50" s="42"/>
      <c r="AB50" s="42"/>
    </row>
    <row r="51" spans="1:28" ht="15.3">
      <c r="A51" s="43" t="s">
        <v>1141</v>
      </c>
      <c r="B51" s="43">
        <v>33</v>
      </c>
      <c r="C51" s="43" t="s">
        <v>31</v>
      </c>
      <c r="D51" s="43" t="s">
        <v>1040</v>
      </c>
      <c r="E51" s="43" t="s">
        <v>1033</v>
      </c>
      <c r="F51" s="43"/>
      <c r="G51" s="42"/>
      <c r="H51" s="42"/>
      <c r="I51" s="42"/>
      <c r="J51" s="42"/>
      <c r="K51" s="42"/>
      <c r="L51" s="42"/>
      <c r="M51" s="42"/>
      <c r="N51" s="42"/>
      <c r="O51" s="42"/>
      <c r="P51" s="42"/>
      <c r="Q51" s="42"/>
      <c r="R51" s="42"/>
      <c r="S51" s="42"/>
      <c r="T51" s="42"/>
      <c r="U51" s="42"/>
      <c r="V51" s="42"/>
      <c r="W51" s="42"/>
      <c r="X51" s="42"/>
      <c r="Y51" s="42"/>
      <c r="Z51" s="42"/>
      <c r="AA51" s="42"/>
      <c r="AB51" s="42"/>
    </row>
    <row r="52" spans="1:28" ht="15.3">
      <c r="A52" s="42"/>
      <c r="C52" s="34">
        <f t="shared" ref="C52:D52" si="0">SUBTOTAL(3,C2:C51)</f>
        <v>50</v>
      </c>
      <c r="D52" s="34">
        <f t="shared" si="0"/>
        <v>50</v>
      </c>
      <c r="E52" s="43"/>
      <c r="F52" s="43" t="s">
        <v>1142</v>
      </c>
      <c r="G52" s="42"/>
      <c r="H52" s="42"/>
      <c r="I52" s="42"/>
      <c r="J52" s="42"/>
      <c r="K52" s="42"/>
      <c r="L52" s="42"/>
      <c r="M52" s="42"/>
      <c r="N52" s="42"/>
      <c r="O52" s="42"/>
      <c r="P52" s="42"/>
      <c r="Q52" s="42"/>
      <c r="R52" s="42"/>
      <c r="S52" s="42"/>
      <c r="T52" s="42"/>
      <c r="U52" s="42"/>
      <c r="V52" s="42"/>
      <c r="W52" s="42"/>
      <c r="X52" s="42"/>
      <c r="Y52" s="42"/>
      <c r="Z52" s="42"/>
      <c r="AA52" s="42"/>
      <c r="AB52" s="42"/>
    </row>
    <row r="53" spans="1:28" ht="15.3">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row>
    <row r="54" spans="1:28" ht="15.3">
      <c r="A54" s="42"/>
      <c r="B54" s="42"/>
      <c r="C54" s="42">
        <f>COUNTIF(C2:C51,"No")</f>
        <v>44</v>
      </c>
      <c r="D54" s="42">
        <f>COUNTIF(D2:D51,"Fail")</f>
        <v>34</v>
      </c>
      <c r="E54" s="42">
        <f>COUNTIF(E2:E51,"Clear in vitro rationale in relevant model")</f>
        <v>29</v>
      </c>
      <c r="F54" s="42"/>
      <c r="G54" s="42"/>
      <c r="H54" s="42"/>
      <c r="I54" s="42"/>
      <c r="J54" s="42"/>
      <c r="K54" s="42"/>
      <c r="L54" s="42"/>
      <c r="M54" s="42"/>
      <c r="N54" s="42"/>
      <c r="O54" s="42"/>
      <c r="P54" s="42"/>
      <c r="Q54" s="42"/>
      <c r="R54" s="42"/>
      <c r="S54" s="42"/>
      <c r="T54" s="42"/>
      <c r="U54" s="42"/>
      <c r="V54" s="42"/>
      <c r="W54" s="42"/>
      <c r="X54" s="42"/>
      <c r="Y54" s="42"/>
      <c r="Z54" s="42"/>
      <c r="AA54" s="42"/>
      <c r="AB54" s="42"/>
    </row>
    <row r="55" spans="1:28" ht="15.3">
      <c r="A55" s="42"/>
      <c r="B55" s="42"/>
      <c r="C55" s="42">
        <f>COUNTIF(C2:C51,"Yes")</f>
        <v>6</v>
      </c>
      <c r="D55" s="42">
        <f>COUNTIF(D2:D51,"Success")</f>
        <v>8</v>
      </c>
      <c r="E55" s="42">
        <f>COUNTIF(E2:E51,"None cited; some existed at time of trial though")</f>
        <v>15</v>
      </c>
      <c r="F55" s="42"/>
      <c r="G55" s="42"/>
      <c r="H55" s="42"/>
      <c r="I55" s="42"/>
      <c r="J55" s="42"/>
      <c r="K55" s="42"/>
      <c r="L55" s="42"/>
      <c r="M55" s="42"/>
      <c r="N55" s="42"/>
      <c r="O55" s="42"/>
      <c r="P55" s="42"/>
      <c r="Q55" s="42"/>
      <c r="R55" s="42"/>
      <c r="S55" s="42"/>
      <c r="T55" s="42"/>
      <c r="U55" s="42"/>
      <c r="V55" s="42"/>
      <c r="W55" s="42"/>
      <c r="X55" s="42"/>
      <c r="Y55" s="42"/>
      <c r="Z55" s="42"/>
      <c r="AA55" s="42"/>
      <c r="AB55" s="42"/>
    </row>
    <row r="56" spans="1:28" ht="15.3">
      <c r="A56" s="42"/>
      <c r="B56" s="42"/>
      <c r="C56" s="42"/>
      <c r="D56" s="42">
        <f>COUNTIF(D2:D51,"Moderate Success")</f>
        <v>3</v>
      </c>
      <c r="E56" s="42">
        <f>COUNTIF(E2:E51,"Clear in vitro rationale in irrelevant model")</f>
        <v>5</v>
      </c>
      <c r="F56" s="42"/>
      <c r="G56" s="42"/>
      <c r="H56" s="42"/>
      <c r="I56" s="42"/>
      <c r="J56" s="42"/>
      <c r="K56" s="42"/>
      <c r="L56" s="42"/>
      <c r="M56" s="42"/>
      <c r="N56" s="42"/>
      <c r="O56" s="42"/>
      <c r="P56" s="42"/>
      <c r="Q56" s="42"/>
      <c r="R56" s="42"/>
      <c r="S56" s="42"/>
      <c r="T56" s="42"/>
      <c r="U56" s="42"/>
      <c r="V56" s="42"/>
      <c r="W56" s="42"/>
      <c r="X56" s="42"/>
      <c r="Y56" s="42"/>
      <c r="Z56" s="42"/>
      <c r="AA56" s="42"/>
      <c r="AB56" s="42"/>
    </row>
    <row r="57" spans="1:28" ht="15.3">
      <c r="A57" s="42"/>
      <c r="B57" s="42"/>
      <c r="C57" s="42"/>
      <c r="D57" s="42">
        <f>COUNTIF(D2:D51,"Ongoing")</f>
        <v>5</v>
      </c>
      <c r="E57" s="42">
        <f>COUNTIF(E2:E51,"NOT SURE")</f>
        <v>0</v>
      </c>
      <c r="F57" s="42"/>
      <c r="G57" s="42"/>
      <c r="H57" s="42"/>
      <c r="I57" s="42"/>
      <c r="J57" s="42"/>
      <c r="K57" s="42"/>
      <c r="L57" s="42"/>
      <c r="M57" s="42"/>
      <c r="N57" s="42"/>
      <c r="O57" s="42"/>
      <c r="P57" s="42"/>
      <c r="Q57" s="42"/>
      <c r="R57" s="42"/>
      <c r="S57" s="42"/>
      <c r="T57" s="42"/>
      <c r="U57" s="42"/>
      <c r="V57" s="42"/>
      <c r="W57" s="42"/>
      <c r="X57" s="42"/>
      <c r="Y57" s="42"/>
      <c r="Z57" s="42"/>
      <c r="AA57" s="42"/>
      <c r="AB57" s="42"/>
    </row>
    <row r="58" spans="1:28" ht="15.3">
      <c r="A58" s="42"/>
      <c r="B58" s="42"/>
      <c r="C58" s="42">
        <f>SUM(C54:C55)</f>
        <v>50</v>
      </c>
      <c r="D58" s="42">
        <f t="shared" ref="D58:E58" si="1">SUM(D54:D57)</f>
        <v>50</v>
      </c>
      <c r="E58" s="42">
        <f t="shared" si="1"/>
        <v>49</v>
      </c>
      <c r="F58" s="43" t="s">
        <v>1143</v>
      </c>
      <c r="G58" s="42"/>
      <c r="H58" s="42"/>
      <c r="I58" s="42"/>
      <c r="J58" s="42"/>
      <c r="K58" s="42"/>
      <c r="L58" s="42"/>
      <c r="M58" s="42"/>
      <c r="N58" s="42"/>
      <c r="O58" s="42"/>
      <c r="P58" s="42"/>
      <c r="Q58" s="42"/>
      <c r="R58" s="42"/>
      <c r="S58" s="42"/>
      <c r="T58" s="42"/>
      <c r="U58" s="42"/>
      <c r="V58" s="42"/>
      <c r="W58" s="42"/>
      <c r="X58" s="42"/>
      <c r="Y58" s="42"/>
      <c r="Z58" s="42"/>
      <c r="AA58" s="42"/>
      <c r="AB58" s="42"/>
    </row>
    <row r="59" spans="1:28" ht="15.3">
      <c r="A59" s="42"/>
      <c r="B59" s="42"/>
      <c r="C59" s="42"/>
      <c r="D59" s="43"/>
      <c r="E59" s="42"/>
      <c r="F59" s="42"/>
      <c r="G59" s="42"/>
      <c r="H59" s="42"/>
      <c r="I59" s="42"/>
      <c r="J59" s="42"/>
      <c r="K59" s="42"/>
      <c r="L59" s="42"/>
      <c r="M59" s="42"/>
      <c r="N59" s="42"/>
      <c r="O59" s="42"/>
      <c r="P59" s="42"/>
      <c r="Q59" s="42"/>
      <c r="R59" s="42"/>
      <c r="S59" s="42"/>
      <c r="T59" s="42"/>
      <c r="U59" s="42"/>
      <c r="V59" s="42"/>
      <c r="W59" s="42"/>
      <c r="X59" s="42"/>
      <c r="Y59" s="42"/>
      <c r="Z59" s="42"/>
      <c r="AA59" s="42"/>
      <c r="AB59" s="42"/>
    </row>
    <row r="60" spans="1:28" ht="15.3">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42"/>
      <c r="AB60" s="42"/>
    </row>
    <row r="61" spans="1:28" ht="15.3">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42"/>
      <c r="AB61" s="42"/>
    </row>
    <row r="62" spans="1:28" ht="15.3">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42"/>
      <c r="AB62" s="42"/>
    </row>
    <row r="63" spans="1:28" ht="15.3">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c r="AA63" s="42"/>
      <c r="AB63" s="42"/>
    </row>
    <row r="64" spans="1:28" ht="15.3">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c r="AA64" s="42"/>
      <c r="AB64" s="42"/>
    </row>
    <row r="65" spans="1:28" ht="15.3">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c r="AA65" s="42"/>
      <c r="AB65" s="42"/>
    </row>
    <row r="66" spans="1:28" ht="15.3">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c r="AA66" s="42"/>
      <c r="AB66" s="42"/>
    </row>
    <row r="67" spans="1:28" ht="15.3">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42"/>
      <c r="AB67" s="42"/>
    </row>
    <row r="68" spans="1:28" ht="15.3">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c r="AA68" s="42"/>
      <c r="AB68" s="42"/>
    </row>
    <row r="69" spans="1:28" ht="15.3">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c r="AB69" s="42"/>
    </row>
    <row r="70" spans="1:28" ht="15.3">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42"/>
      <c r="AB70" s="42"/>
    </row>
    <row r="71" spans="1:28" ht="15.3">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c r="AA71" s="42"/>
      <c r="AB71" s="42"/>
    </row>
    <row r="72" spans="1:28" ht="15.3">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row>
    <row r="73" spans="1:28" ht="15.3">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row>
    <row r="74" spans="1:28" ht="15.3">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row>
    <row r="75" spans="1:28" ht="15.3">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row>
    <row r="76" spans="1:28" ht="15.3">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c r="AA76" s="42"/>
      <c r="AB76" s="42"/>
    </row>
    <row r="77" spans="1:28" ht="15.3">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c r="AA77" s="42"/>
      <c r="AB77" s="42"/>
    </row>
    <row r="78" spans="1:28" ht="15.3">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c r="AA78" s="42"/>
      <c r="AB78" s="42"/>
    </row>
    <row r="79" spans="1:28" ht="15.3">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row>
    <row r="80" spans="1:28" ht="15.3">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42"/>
      <c r="AB80" s="42"/>
    </row>
    <row r="81" spans="1:28" ht="15.3">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c r="AA81" s="42"/>
      <c r="AB81" s="42"/>
    </row>
    <row r="82" spans="1:28" ht="15.3">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c r="AA82" s="42"/>
      <c r="AB82" s="42"/>
    </row>
    <row r="83" spans="1:28" ht="15.3">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42"/>
      <c r="AB83" s="42"/>
    </row>
    <row r="84" spans="1:28" ht="15.3">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42"/>
      <c r="AB84" s="42"/>
    </row>
    <row r="85" spans="1:28" ht="15.3">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c r="AA85" s="42"/>
      <c r="AB85" s="42"/>
    </row>
    <row r="86" spans="1:28" ht="15.3">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c r="AA86" s="42"/>
      <c r="AB86" s="42"/>
    </row>
    <row r="87" spans="1:28" ht="15.3">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c r="AA87" s="42"/>
      <c r="AB87" s="42"/>
    </row>
    <row r="88" spans="1:28" ht="15.3">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42"/>
      <c r="AB88" s="42"/>
    </row>
    <row r="89" spans="1:28" ht="15.3">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c r="AB89" s="42"/>
    </row>
    <row r="90" spans="1:28" ht="15.3">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c r="AA90" s="42"/>
      <c r="AB90" s="42"/>
    </row>
    <row r="91" spans="1:28" ht="15.3">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c r="AA91" s="42"/>
      <c r="AB91" s="42"/>
    </row>
    <row r="92" spans="1:28" ht="15.3">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c r="AA92" s="42"/>
      <c r="AB92" s="42"/>
    </row>
    <row r="93" spans="1:28" ht="15.3">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c r="AA93" s="42"/>
      <c r="AB93" s="42"/>
    </row>
    <row r="94" spans="1:28" ht="15.3">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42"/>
      <c r="AB94" s="42"/>
    </row>
    <row r="95" spans="1:28" ht="15.3">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c r="AB95" s="42"/>
    </row>
    <row r="96" spans="1:28" ht="15.3">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c r="AB96" s="42"/>
    </row>
    <row r="97" spans="1:28" ht="15.3">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c r="AA97" s="42"/>
      <c r="AB97" s="42"/>
    </row>
    <row r="98" spans="1:28" ht="15.3">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42"/>
      <c r="AB98" s="42"/>
    </row>
    <row r="99" spans="1:28" ht="15.3">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row>
    <row r="100" spans="1:28" ht="15.3">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row>
    <row r="101" spans="1:28" ht="15.3">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c r="AB101" s="42"/>
    </row>
    <row r="102" spans="1:28" ht="15.3">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row>
    <row r="103" spans="1:28" ht="15.3">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c r="AB103" s="42"/>
    </row>
    <row r="104" spans="1:28" ht="15.3">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c r="AB104" s="42"/>
    </row>
    <row r="105" spans="1:28" ht="15.3">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c r="AB105" s="42"/>
    </row>
    <row r="106" spans="1:28" ht="15.3">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c r="AB106" s="42"/>
    </row>
    <row r="107" spans="1:28" ht="15.3">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c r="AB107" s="42"/>
    </row>
    <row r="108" spans="1:28" ht="15.3">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c r="AB108" s="42"/>
    </row>
    <row r="109" spans="1:28" ht="15.3">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c r="AB109" s="42"/>
    </row>
    <row r="110" spans="1:28" ht="15.3">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c r="AB110" s="42"/>
    </row>
    <row r="111" spans="1:28" ht="15.3">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row>
    <row r="112" spans="1:28" ht="15.3">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row>
    <row r="113" spans="1:28" ht="15.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c r="AB113" s="42"/>
    </row>
    <row r="114" spans="1:28" ht="15.3">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c r="AB114" s="42"/>
    </row>
    <row r="115" spans="1:28" ht="15.3">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c r="AB115" s="42"/>
    </row>
    <row r="116" spans="1:28" ht="15.3">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row>
    <row r="117" spans="1:28" ht="15.3">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row>
    <row r="118" spans="1:28" ht="15.3">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c r="AB118" s="42"/>
    </row>
    <row r="119" spans="1:28" ht="15.3">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row>
    <row r="120" spans="1:28" ht="15.3">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c r="AB120" s="42"/>
    </row>
    <row r="121" spans="1:28" ht="15.3">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c r="AB121" s="42"/>
    </row>
    <row r="122" spans="1:28" ht="15.3">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c r="AB122" s="42"/>
    </row>
    <row r="123" spans="1:28" ht="15.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c r="AB123" s="42"/>
    </row>
    <row r="124" spans="1:28" ht="15.3">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c r="AB124" s="42"/>
    </row>
    <row r="125" spans="1:28" ht="15.3">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row>
    <row r="126" spans="1:28" ht="15.3">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row>
    <row r="127" spans="1:28" ht="15.3">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row>
    <row r="128" spans="1:28" ht="15.3">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row>
    <row r="129" spans="1:28" ht="15.3">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row>
    <row r="130" spans="1:28" ht="15.3">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c r="AB130" s="42"/>
    </row>
    <row r="131" spans="1:28" ht="15.3">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c r="AB131" s="42"/>
    </row>
    <row r="132" spans="1:28" ht="15.3">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row>
    <row r="133" spans="1:28" ht="15.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c r="AB133" s="42"/>
    </row>
    <row r="134" spans="1:28" ht="15.3">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c r="AB134" s="42"/>
    </row>
    <row r="135" spans="1:28" ht="15.3">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c r="AB135" s="42"/>
    </row>
    <row r="136" spans="1:28" ht="15.3">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row>
    <row r="137" spans="1:28" ht="15.3">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row>
    <row r="138" spans="1:28" ht="15.3">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row>
    <row r="139" spans="1:28" ht="15.3">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row>
    <row r="140" spans="1:28" ht="15.3">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row>
    <row r="141" spans="1:28" ht="15.3">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row>
    <row r="142" spans="1:28" ht="15.3">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row>
    <row r="143" spans="1:28" ht="15.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row>
    <row r="144" spans="1:28" ht="15.3">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row>
    <row r="145" spans="1:28" ht="15.3">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c r="AA145" s="42"/>
      <c r="AB145" s="42"/>
    </row>
    <row r="146" spans="1:28" ht="15.3">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row>
    <row r="147" spans="1:28" ht="15.3">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row>
    <row r="148" spans="1:28" ht="15.3">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c r="AA148" s="42"/>
      <c r="AB148" s="42"/>
    </row>
    <row r="149" spans="1:28" ht="15.3">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row>
    <row r="150" spans="1:28" ht="15.3">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row>
    <row r="151" spans="1:28" ht="15.3">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row>
    <row r="152" spans="1:28" ht="15.3">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c r="AA152" s="42"/>
      <c r="AB152" s="42"/>
    </row>
    <row r="153" spans="1:28" ht="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c r="AA153" s="42"/>
      <c r="AB153" s="42"/>
    </row>
    <row r="154" spans="1:28" ht="15.3">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c r="AA154" s="42"/>
      <c r="AB154" s="42"/>
    </row>
    <row r="155" spans="1:28" ht="15.3">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c r="AA155" s="42"/>
      <c r="AB155" s="42"/>
    </row>
    <row r="156" spans="1:28" ht="15.3">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c r="AA156" s="42"/>
      <c r="AB156" s="42"/>
    </row>
    <row r="157" spans="1:28" ht="15.3">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c r="AA157" s="42"/>
      <c r="AB157" s="42"/>
    </row>
    <row r="158" spans="1:28" ht="15.3">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c r="AA158" s="42"/>
      <c r="AB158" s="42"/>
    </row>
    <row r="159" spans="1:28" ht="15.3">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c r="AA159" s="42"/>
      <c r="AB159" s="42"/>
    </row>
    <row r="160" spans="1:28" ht="15.3">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c r="AA160" s="42"/>
      <c r="AB160" s="42"/>
    </row>
    <row r="161" spans="1:28" ht="15.3">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row>
    <row r="162" spans="1:28" ht="15.3">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row>
    <row r="163" spans="1:28" ht="15.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row>
    <row r="164" spans="1:28" ht="15.3">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row>
    <row r="165" spans="1:28" ht="15.3">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row>
    <row r="166" spans="1:28" ht="15.3">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c r="AA166" s="42"/>
      <c r="AB166" s="42"/>
    </row>
    <row r="167" spans="1:28" ht="15.3">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row>
    <row r="168" spans="1:28" ht="15.3">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row>
    <row r="169" spans="1:28" ht="15.3">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c r="AA169" s="42"/>
      <c r="AB169" s="42"/>
    </row>
    <row r="170" spans="1:28" ht="15.3">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c r="AA170" s="42"/>
      <c r="AB170" s="42"/>
    </row>
    <row r="171" spans="1:28" ht="15.3">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c r="AA171" s="42"/>
      <c r="AB171" s="42"/>
    </row>
    <row r="172" spans="1:28" ht="15.3">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c r="AB172" s="42"/>
    </row>
    <row r="173" spans="1:28" ht="15.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c r="AB173" s="42"/>
    </row>
    <row r="174" spans="1:28" ht="15.3">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c r="AA174" s="42"/>
      <c r="AB174" s="42"/>
    </row>
    <row r="175" spans="1:28" ht="15.3">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c r="AB175" s="42"/>
    </row>
    <row r="176" spans="1:28" ht="15.3">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c r="AB176" s="42"/>
    </row>
    <row r="177" spans="1:28" ht="15.3">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c r="AA177" s="42"/>
      <c r="AB177" s="42"/>
    </row>
    <row r="178" spans="1:28" ht="15.3">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c r="AA178" s="42"/>
      <c r="AB178" s="42"/>
    </row>
    <row r="179" spans="1:28" ht="15.3">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c r="AA179" s="42"/>
      <c r="AB179" s="42"/>
    </row>
    <row r="180" spans="1:28" ht="15.3">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c r="AA180" s="42"/>
      <c r="AB180" s="42"/>
    </row>
    <row r="181" spans="1:28" ht="15.3">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c r="AA181" s="42"/>
      <c r="AB181" s="42"/>
    </row>
    <row r="182" spans="1:28" ht="15.3">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c r="AA182" s="42"/>
      <c r="AB182" s="42"/>
    </row>
    <row r="183" spans="1:28" ht="15.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c r="AB183" s="42"/>
    </row>
    <row r="184" spans="1:28" ht="15.3">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c r="AA184" s="42"/>
      <c r="AB184" s="42"/>
    </row>
    <row r="185" spans="1:28" ht="15.3">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c r="AA185" s="42"/>
      <c r="AB185" s="42"/>
    </row>
    <row r="186" spans="1:28" ht="15.3">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c r="AA186" s="42"/>
      <c r="AB186" s="42"/>
    </row>
    <row r="187" spans="1:28" ht="15.3">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c r="AA187" s="42"/>
      <c r="AB187" s="42"/>
    </row>
    <row r="188" spans="1:28" ht="15.3">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c r="AB188" s="42"/>
    </row>
    <row r="189" spans="1:28" ht="15.3">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c r="AB189" s="42"/>
    </row>
    <row r="190" spans="1:28" ht="15.3">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c r="AB190" s="42"/>
    </row>
    <row r="191" spans="1:28" ht="15.3">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c r="AB191" s="42"/>
    </row>
    <row r="192" spans="1:28" ht="15.3">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c r="AB192" s="42"/>
    </row>
    <row r="193" spans="1:28" ht="15.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c r="AB193" s="42"/>
    </row>
    <row r="194" spans="1:28" ht="15.3">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c r="AB194" s="42"/>
    </row>
    <row r="195" spans="1:28" ht="15.3">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c r="AA195" s="42"/>
      <c r="AB195" s="42"/>
    </row>
    <row r="196" spans="1:28" ht="15.3">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c r="AA196" s="42"/>
      <c r="AB196" s="42"/>
    </row>
    <row r="197" spans="1:28" ht="15.3">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c r="AA197" s="42"/>
      <c r="AB197" s="42"/>
    </row>
    <row r="198" spans="1:28" ht="15.3">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c r="AA198" s="42"/>
      <c r="AB198" s="42"/>
    </row>
    <row r="199" spans="1:28" ht="15.3">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c r="AA199" s="42"/>
      <c r="AB199" s="42"/>
    </row>
    <row r="200" spans="1:28" ht="15.3">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c r="AA200" s="42"/>
      <c r="AB200" s="42"/>
    </row>
    <row r="201" spans="1:28" ht="15.3">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c r="AA201" s="42"/>
      <c r="AB201" s="42"/>
    </row>
    <row r="202" spans="1:28" ht="15.3">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c r="AA202" s="42"/>
      <c r="AB202" s="42"/>
    </row>
    <row r="203" spans="1:28" ht="15.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c r="AA203" s="42"/>
      <c r="AB203" s="42"/>
    </row>
    <row r="204" spans="1:28" ht="15.3">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c r="AA204" s="42"/>
      <c r="AB204" s="42"/>
    </row>
    <row r="205" spans="1:28" ht="15.3">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c r="AA205" s="42"/>
      <c r="AB205" s="42"/>
    </row>
    <row r="206" spans="1:28" ht="15.3">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c r="AB206" s="42"/>
    </row>
    <row r="207" spans="1:28" ht="15.3">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c r="AA207" s="42"/>
      <c r="AB207" s="42"/>
    </row>
    <row r="208" spans="1:28" ht="15.3">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c r="AB208" s="42"/>
    </row>
    <row r="209" spans="1:28" ht="15.3">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c r="AB209" s="42"/>
    </row>
    <row r="210" spans="1:28" ht="15.3">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c r="AB210" s="42"/>
    </row>
    <row r="211" spans="1:28" ht="15.3">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c r="AB211" s="42"/>
    </row>
    <row r="212" spans="1:28" ht="15.3">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c r="AB212" s="42"/>
    </row>
    <row r="213" spans="1:28" ht="15.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c r="AB213" s="42"/>
    </row>
    <row r="214" spans="1:28" ht="15.3">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c r="AB214" s="42"/>
    </row>
    <row r="215" spans="1:28" ht="15.3">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c r="AB215" s="42"/>
    </row>
    <row r="216" spans="1:28" ht="15.3">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c r="AB216" s="42"/>
    </row>
    <row r="217" spans="1:28" ht="15.3">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c r="AB217" s="42"/>
    </row>
    <row r="218" spans="1:28" ht="15.3">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c r="AB218" s="42"/>
    </row>
    <row r="219" spans="1:28" ht="15.3">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c r="AB219" s="42"/>
    </row>
    <row r="220" spans="1:28" ht="15.3">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c r="AB220" s="42"/>
    </row>
    <row r="221" spans="1:28" ht="15.3">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c r="AB221" s="42"/>
    </row>
    <row r="222" spans="1:28" ht="15.3">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c r="AB222" s="42"/>
    </row>
    <row r="223" spans="1:28" ht="15.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c r="AB223" s="42"/>
    </row>
    <row r="224" spans="1:28" ht="15.3">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c r="AB224" s="42"/>
    </row>
    <row r="225" spans="1:28" ht="15.3">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c r="AB225" s="42"/>
    </row>
    <row r="226" spans="1:28" ht="15.3">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c r="AB226" s="42"/>
    </row>
    <row r="227" spans="1:28" ht="15.3">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c r="AB227" s="42"/>
    </row>
    <row r="228" spans="1:28" ht="15.3">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c r="AB228" s="42"/>
    </row>
    <row r="229" spans="1:28" ht="15.3">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c r="AB229" s="42"/>
    </row>
    <row r="230" spans="1:28" ht="15.3">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c r="AB230" s="42"/>
    </row>
    <row r="231" spans="1:28" ht="15.3">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c r="AB231" s="42"/>
    </row>
    <row r="232" spans="1:28" ht="15.3">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c r="AB232" s="42"/>
    </row>
    <row r="233" spans="1:28" ht="15.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c r="AB233" s="42"/>
    </row>
    <row r="234" spans="1:28" ht="15.3">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c r="AB234" s="42"/>
    </row>
    <row r="235" spans="1:28" ht="15.3">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c r="AB235" s="42"/>
    </row>
    <row r="236" spans="1:28" ht="15.3">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c r="AB236" s="42"/>
    </row>
    <row r="237" spans="1:28" ht="15.3">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c r="AB237" s="42"/>
    </row>
    <row r="238" spans="1:28" ht="15.3">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c r="AB238" s="42"/>
    </row>
    <row r="239" spans="1:28" ht="15.3">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c r="AB239" s="42"/>
    </row>
    <row r="240" spans="1:28" ht="15.3">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c r="AB240" s="42"/>
    </row>
    <row r="241" spans="1:28" ht="15.3">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c r="AB241" s="42"/>
    </row>
    <row r="242" spans="1:28" ht="15.3">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c r="AB242" s="42"/>
    </row>
    <row r="243" spans="1:28" ht="15.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c r="AB243" s="42"/>
    </row>
    <row r="244" spans="1:28" ht="15.3">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c r="AB244" s="42"/>
    </row>
    <row r="245" spans="1:28" ht="15.3">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c r="AB245" s="42"/>
    </row>
    <row r="246" spans="1:28" ht="15.3">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c r="AB246" s="42"/>
    </row>
    <row r="247" spans="1:28" ht="15.3">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c r="AB247" s="42"/>
    </row>
    <row r="248" spans="1:28" ht="15.3">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c r="AB248" s="42"/>
    </row>
    <row r="249" spans="1:28" ht="15.3">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c r="AB249" s="42"/>
    </row>
    <row r="250" spans="1:28" ht="15.3">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c r="AB250" s="42"/>
    </row>
    <row r="251" spans="1:28" ht="15.3">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c r="AB251" s="42"/>
    </row>
    <row r="252" spans="1:28" ht="15.3">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c r="AA252" s="42"/>
      <c r="AB252" s="42"/>
    </row>
    <row r="253" spans="1:28" ht="1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c r="AA253" s="42"/>
      <c r="AB253" s="42"/>
    </row>
    <row r="254" spans="1:28" ht="15.3">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c r="AB254" s="42"/>
    </row>
    <row r="255" spans="1:28" ht="15.3">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c r="AA255" s="42"/>
      <c r="AB255" s="42"/>
    </row>
    <row r="256" spans="1:28" ht="15.3">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c r="AA256" s="42"/>
      <c r="AB256" s="42"/>
    </row>
    <row r="257" spans="1:28" ht="15.3">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c r="AA257" s="42"/>
      <c r="AB257" s="42"/>
    </row>
    <row r="258" spans="1:28" ht="15.3">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c r="AB258" s="42"/>
    </row>
    <row r="259" spans="1:28" ht="15.3">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c r="AB259" s="42"/>
    </row>
    <row r="260" spans="1:28" ht="15.3">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c r="AA260" s="42"/>
      <c r="AB260" s="42"/>
    </row>
    <row r="261" spans="1:28" ht="15.3">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c r="AA261" s="42"/>
      <c r="AB261" s="42"/>
    </row>
    <row r="262" spans="1:28" ht="15.3">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c r="AB262" s="42"/>
    </row>
    <row r="263" spans="1:28" ht="15.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c r="AA263" s="42"/>
      <c r="AB263" s="42"/>
    </row>
    <row r="264" spans="1:28" ht="15.3">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c r="AB264" s="42"/>
    </row>
    <row r="265" spans="1:28" ht="15.3">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c r="AA265" s="42"/>
      <c r="AB265" s="42"/>
    </row>
    <row r="266" spans="1:28" ht="15.3">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c r="AB266" s="42"/>
    </row>
    <row r="267" spans="1:28" ht="15.3">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c r="AB267" s="42"/>
    </row>
    <row r="268" spans="1:28" ht="15.3">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c r="AB268" s="42"/>
    </row>
    <row r="269" spans="1:28" ht="15.3">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c r="AB269" s="42"/>
    </row>
    <row r="270" spans="1:28" ht="15.3">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c r="AB270" s="42"/>
    </row>
    <row r="271" spans="1:28" ht="15.3">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c r="AB271" s="42"/>
    </row>
    <row r="272" spans="1:28" ht="15.3">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c r="AB272" s="42"/>
    </row>
    <row r="273" spans="1:28" ht="15.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c r="AA273" s="42"/>
      <c r="AB273" s="42"/>
    </row>
    <row r="274" spans="1:28" ht="15.3">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c r="AA274" s="42"/>
      <c r="AB274" s="42"/>
    </row>
    <row r="275" spans="1:28" ht="15.3">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c r="AA275" s="42"/>
      <c r="AB275" s="42"/>
    </row>
    <row r="276" spans="1:28" ht="15.3">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c r="AA276" s="42"/>
      <c r="AB276" s="42"/>
    </row>
    <row r="277" spans="1:28" ht="15.3">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c r="AA277" s="42"/>
      <c r="AB277" s="42"/>
    </row>
    <row r="278" spans="1:28" ht="15.3">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c r="AA278" s="42"/>
      <c r="AB278" s="42"/>
    </row>
    <row r="279" spans="1:28" ht="15.3">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c r="AA279" s="42"/>
      <c r="AB279" s="42"/>
    </row>
    <row r="280" spans="1:28" ht="15.3">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c r="AA280" s="42"/>
      <c r="AB280" s="42"/>
    </row>
    <row r="281" spans="1:28" ht="15.3">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c r="AA281" s="42"/>
      <c r="AB281" s="42"/>
    </row>
    <row r="282" spans="1:28" ht="15.3">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c r="AA282" s="42"/>
      <c r="AB282" s="42"/>
    </row>
    <row r="283" spans="1:28" ht="15.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c r="AA283" s="42"/>
      <c r="AB283" s="42"/>
    </row>
    <row r="284" spans="1:28" ht="15.3">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c r="AA284" s="42"/>
      <c r="AB284" s="42"/>
    </row>
    <row r="285" spans="1:28" ht="15.3">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c r="AA285" s="42"/>
      <c r="AB285" s="42"/>
    </row>
    <row r="286" spans="1:28" ht="15.3">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c r="AB286" s="42"/>
    </row>
    <row r="287" spans="1:28" ht="15.3">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c r="AB287" s="42"/>
    </row>
    <row r="288" spans="1:28" ht="15.3">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c r="AB288" s="42"/>
    </row>
    <row r="289" spans="1:28" ht="15.3">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c r="AB289" s="42"/>
    </row>
    <row r="290" spans="1:28" ht="15.3">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c r="AB290" s="42"/>
    </row>
    <row r="291" spans="1:28" ht="15.3">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c r="AB291" s="42"/>
    </row>
    <row r="292" spans="1:28" ht="15.3">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c r="AA292" s="42"/>
      <c r="AB292" s="42"/>
    </row>
    <row r="293" spans="1:28" ht="15.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c r="AB293" s="42"/>
    </row>
    <row r="294" spans="1:28" ht="15.3">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c r="AB294" s="42"/>
    </row>
    <row r="295" spans="1:28" ht="15.3">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c r="AA295" s="42"/>
      <c r="AB295" s="42"/>
    </row>
    <row r="296" spans="1:28" ht="15.3">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c r="AB296" s="42"/>
    </row>
    <row r="297" spans="1:28" ht="15.3">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c r="AA297" s="42"/>
      <c r="AB297" s="42"/>
    </row>
    <row r="298" spans="1:28" ht="15.3">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c r="AB298" s="42"/>
    </row>
    <row r="299" spans="1:28" ht="15.3">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c r="AA299" s="42"/>
      <c r="AB299" s="42"/>
    </row>
    <row r="300" spans="1:28" ht="15.3">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c r="AB300" s="42"/>
    </row>
    <row r="301" spans="1:28" ht="15.3">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c r="AB301" s="42"/>
    </row>
    <row r="302" spans="1:28" ht="15.3">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c r="AB302" s="42"/>
    </row>
    <row r="303" spans="1:28" ht="15.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c r="AB303" s="42"/>
    </row>
    <row r="304" spans="1:28" ht="15.3">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c r="AB304" s="42"/>
    </row>
    <row r="305" spans="1:28" ht="15.3">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c r="AA305" s="42"/>
      <c r="AB305" s="42"/>
    </row>
    <row r="306" spans="1:28" ht="15.3">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c r="AA306" s="42"/>
      <c r="AB306" s="42"/>
    </row>
    <row r="307" spans="1:28" ht="15.3">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c r="AA307" s="42"/>
      <c r="AB307" s="42"/>
    </row>
    <row r="308" spans="1:28" ht="15.3">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c r="AB308" s="42"/>
    </row>
    <row r="309" spans="1:28" ht="15.3">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c r="AA309" s="42"/>
      <c r="AB309" s="42"/>
    </row>
    <row r="310" spans="1:28" ht="15.3">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c r="AB310" s="42"/>
    </row>
    <row r="311" spans="1:28" ht="15.3">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c r="AA311" s="42"/>
      <c r="AB311" s="42"/>
    </row>
    <row r="312" spans="1:28" ht="15.3">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c r="AB312" s="42"/>
    </row>
    <row r="313" spans="1:28" ht="15.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c r="AA313" s="42"/>
      <c r="AB313" s="42"/>
    </row>
    <row r="314" spans="1:28" ht="15.3">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c r="AA314" s="42"/>
      <c r="AB314" s="42"/>
    </row>
    <row r="315" spans="1:28" ht="15.3">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c r="AA315" s="42"/>
      <c r="AB315" s="42"/>
    </row>
    <row r="316" spans="1:28" ht="15.3">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c r="AA316" s="42"/>
      <c r="AB316" s="42"/>
    </row>
    <row r="317" spans="1:28" ht="15.3">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c r="AA317" s="42"/>
      <c r="AB317" s="42"/>
    </row>
    <row r="318" spans="1:28" ht="15.3">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c r="AB318" s="42"/>
    </row>
    <row r="319" spans="1:28" ht="15.3">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c r="AA319" s="42"/>
      <c r="AB319" s="42"/>
    </row>
    <row r="320" spans="1:28" ht="15.3">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c r="AB320" s="42"/>
    </row>
    <row r="321" spans="1:28" ht="15.3">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c r="AB321" s="42"/>
    </row>
    <row r="322" spans="1:28" ht="15.3">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c r="AB322" s="42"/>
    </row>
    <row r="323" spans="1:28" ht="15.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c r="AB323" s="42"/>
    </row>
    <row r="324" spans="1:28" ht="15.3">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c r="AB324" s="42"/>
    </row>
    <row r="325" spans="1:28" ht="15.3">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c r="AB325" s="42"/>
    </row>
    <row r="326" spans="1:28" ht="15.3">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c r="AB326" s="42"/>
    </row>
    <row r="327" spans="1:28" ht="15.3">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c r="AA327" s="42"/>
      <c r="AB327" s="42"/>
    </row>
    <row r="328" spans="1:28" ht="15.3">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c r="AA328" s="42"/>
      <c r="AB328" s="42"/>
    </row>
    <row r="329" spans="1:28" ht="15.3">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c r="AA329" s="42"/>
      <c r="AB329" s="42"/>
    </row>
    <row r="330" spans="1:28" ht="15.3">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c r="AA330" s="42"/>
      <c r="AB330" s="42"/>
    </row>
    <row r="331" spans="1:28" ht="15.3">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c r="AB331" s="42"/>
    </row>
    <row r="332" spans="1:28" ht="15.3">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c r="AB332" s="42"/>
    </row>
    <row r="333" spans="1:28" ht="15.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c r="AA333" s="42"/>
      <c r="AB333" s="42"/>
    </row>
    <row r="334" spans="1:28" ht="15.3">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c r="AB334" s="42"/>
    </row>
    <row r="335" spans="1:28" ht="15.3">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c r="AA335" s="42"/>
      <c r="AB335" s="42"/>
    </row>
    <row r="336" spans="1:28" ht="15.3">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c r="AB336" s="42"/>
    </row>
    <row r="337" spans="1:28" ht="15.3">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c r="AB337" s="42"/>
    </row>
    <row r="338" spans="1:28" ht="15.3">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c r="AA338" s="42"/>
      <c r="AB338" s="42"/>
    </row>
    <row r="339" spans="1:28" ht="15.3">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c r="AA339" s="42"/>
      <c r="AB339" s="42"/>
    </row>
    <row r="340" spans="1:28" ht="15.3">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c r="AA340" s="42"/>
      <c r="AB340" s="42"/>
    </row>
    <row r="341" spans="1:28" ht="15.3">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c r="AA341" s="42"/>
      <c r="AB341" s="42"/>
    </row>
    <row r="342" spans="1:28" ht="15.3">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c r="AB342" s="42"/>
    </row>
    <row r="343" spans="1:28" ht="15.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c r="AA343" s="42"/>
      <c r="AB343" s="42"/>
    </row>
    <row r="344" spans="1:28" ht="15.3">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c r="AB344" s="42"/>
    </row>
    <row r="345" spans="1:28" ht="15.3">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c r="AB345" s="42"/>
    </row>
    <row r="346" spans="1:28" ht="15.3">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c r="AB346" s="42"/>
    </row>
    <row r="347" spans="1:28" ht="15.3">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c r="AB347" s="42"/>
    </row>
    <row r="348" spans="1:28" ht="15.3">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c r="AB348" s="42"/>
    </row>
    <row r="349" spans="1:28" ht="15.3">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c r="AB349" s="42"/>
    </row>
    <row r="350" spans="1:28" ht="15.3">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c r="AB350" s="42"/>
    </row>
    <row r="351" spans="1:28" ht="15.3">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c r="AB351" s="42"/>
    </row>
    <row r="352" spans="1:28" ht="15.3">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c r="AB352" s="42"/>
    </row>
    <row r="353" spans="1:28" ht="1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c r="AB353" s="42"/>
    </row>
    <row r="354" spans="1:28" ht="15.3">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c r="AB354" s="42"/>
    </row>
    <row r="355" spans="1:28" ht="15.3">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c r="AB355" s="42"/>
    </row>
    <row r="356" spans="1:28" ht="15.3">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c r="AB356" s="42"/>
    </row>
    <row r="357" spans="1:28" ht="15.3">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c r="AB357" s="42"/>
    </row>
    <row r="358" spans="1:28" ht="15.3">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c r="AB358" s="42"/>
    </row>
    <row r="359" spans="1:28" ht="15.3">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c r="AB359" s="42"/>
    </row>
    <row r="360" spans="1:28" ht="15.3">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c r="AB360" s="42"/>
    </row>
    <row r="361" spans="1:28" ht="15.3">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c r="AB361" s="42"/>
    </row>
    <row r="362" spans="1:28" ht="15.3">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c r="AB362" s="42"/>
    </row>
    <row r="363" spans="1:28" ht="15.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c r="AB363" s="42"/>
    </row>
    <row r="364" spans="1:28" ht="15.3">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c r="AB364" s="42"/>
    </row>
    <row r="365" spans="1:28" ht="15.3">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c r="AB365" s="42"/>
    </row>
    <row r="366" spans="1:28" ht="15.3">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c r="AB366" s="42"/>
    </row>
    <row r="367" spans="1:28" ht="15.3">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c r="AB367" s="42"/>
    </row>
    <row r="368" spans="1:28" ht="15.3">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c r="AB368" s="42"/>
    </row>
    <row r="369" spans="1:28" ht="15.3">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c r="AB369" s="42"/>
    </row>
    <row r="370" spans="1:28" ht="15.3">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c r="AB370" s="42"/>
    </row>
    <row r="371" spans="1:28" ht="15.3">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c r="AB371" s="42"/>
    </row>
    <row r="372" spans="1:28" ht="15.3">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c r="AB372" s="42"/>
    </row>
    <row r="373" spans="1:28" ht="15.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c r="AB373" s="42"/>
    </row>
    <row r="374" spans="1:28" ht="15.3">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c r="AB374" s="42"/>
    </row>
    <row r="375" spans="1:28" ht="15.3">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c r="AB375" s="42"/>
    </row>
    <row r="376" spans="1:28" ht="15.3">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c r="AB376" s="42"/>
    </row>
    <row r="377" spans="1:28" ht="15.3">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c r="AB377" s="42"/>
    </row>
    <row r="378" spans="1:28" ht="15.3">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c r="AB378" s="42"/>
    </row>
    <row r="379" spans="1:28" ht="15.3">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c r="AB379" s="42"/>
    </row>
    <row r="380" spans="1:28" ht="15.3">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c r="AB380" s="42"/>
    </row>
    <row r="381" spans="1:28" ht="15.3">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c r="AB381" s="42"/>
    </row>
    <row r="382" spans="1:28" ht="15.3">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c r="AB382" s="42"/>
    </row>
    <row r="383" spans="1:28" ht="15.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c r="AB383" s="42"/>
    </row>
    <row r="384" spans="1:28" ht="15.3">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c r="AB384" s="42"/>
    </row>
    <row r="385" spans="1:28" ht="15.3">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c r="AB385" s="42"/>
    </row>
    <row r="386" spans="1:28" ht="15.3">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c r="AB386" s="42"/>
    </row>
    <row r="387" spans="1:28" ht="15.3">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c r="AB387" s="42"/>
    </row>
    <row r="388" spans="1:28" ht="15.3">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c r="AB388" s="42"/>
    </row>
    <row r="389" spans="1:28" ht="15.3">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c r="AB389" s="42"/>
    </row>
    <row r="390" spans="1:28" ht="15.3">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c r="AB390" s="42"/>
    </row>
    <row r="391" spans="1:28" ht="15.3">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c r="AB391" s="42"/>
    </row>
    <row r="392" spans="1:28" ht="15.3">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c r="AB392" s="42"/>
    </row>
    <row r="393" spans="1:28" ht="15.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c r="AB393" s="42"/>
    </row>
    <row r="394" spans="1:28" ht="15.3">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c r="AB394" s="42"/>
    </row>
    <row r="395" spans="1:28" ht="15.3">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c r="AB395" s="42"/>
    </row>
    <row r="396" spans="1:28" ht="15.3">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c r="AB396" s="42"/>
    </row>
    <row r="397" spans="1:28" ht="15.3">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c r="AB397" s="42"/>
    </row>
    <row r="398" spans="1:28" ht="15.3">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c r="AB398" s="42"/>
    </row>
    <row r="399" spans="1:28" ht="15.3">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c r="AB399" s="42"/>
    </row>
    <row r="400" spans="1:28" ht="15.3">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c r="AB400" s="42"/>
    </row>
    <row r="401" spans="1:28" ht="15.3">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c r="AB401" s="42"/>
    </row>
    <row r="402" spans="1:28" ht="15.3">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c r="AB402" s="42"/>
    </row>
    <row r="403" spans="1:28" ht="15.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c r="AB403" s="42"/>
    </row>
    <row r="404" spans="1:28" ht="15.3">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c r="AB404" s="42"/>
    </row>
    <row r="405" spans="1:28" ht="15.3">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c r="AB405" s="42"/>
    </row>
    <row r="406" spans="1:28" ht="15.3">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c r="AB406" s="42"/>
    </row>
    <row r="407" spans="1:28" ht="15.3">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c r="AB407" s="42"/>
    </row>
    <row r="408" spans="1:28" ht="15.3">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c r="AB408" s="42"/>
    </row>
    <row r="409" spans="1:28" ht="15.3">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c r="AB409" s="42"/>
    </row>
    <row r="410" spans="1:28" ht="15.3">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c r="AB410" s="42"/>
    </row>
    <row r="411" spans="1:28" ht="15.3">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c r="AB411" s="42"/>
    </row>
    <row r="412" spans="1:28" ht="15.3">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c r="AB412" s="42"/>
    </row>
    <row r="413" spans="1:28" ht="15.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c r="AB413" s="42"/>
    </row>
    <row r="414" spans="1:28" ht="15.3">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c r="AB414" s="42"/>
    </row>
    <row r="415" spans="1:28" ht="15.3">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c r="AB415" s="42"/>
    </row>
    <row r="416" spans="1:28" ht="15.3">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c r="AB416" s="42"/>
    </row>
    <row r="417" spans="1:28" ht="15.3">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c r="AB417" s="42"/>
    </row>
    <row r="418" spans="1:28" ht="15.3">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c r="AB418" s="42"/>
    </row>
    <row r="419" spans="1:28" ht="15.3">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c r="AB419" s="42"/>
    </row>
    <row r="420" spans="1:28" ht="15.3">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c r="AB420" s="42"/>
    </row>
    <row r="421" spans="1:28" ht="15.3">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c r="AB421" s="42"/>
    </row>
    <row r="422" spans="1:28" ht="15.3">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c r="AB422" s="42"/>
    </row>
    <row r="423" spans="1:28" ht="15.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c r="AB423" s="42"/>
    </row>
    <row r="424" spans="1:28" ht="15.3">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c r="AB424" s="42"/>
    </row>
    <row r="425" spans="1:28" ht="15.3">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c r="AB425" s="42"/>
    </row>
    <row r="426" spans="1:28" ht="15.3">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c r="AB426" s="42"/>
    </row>
    <row r="427" spans="1:28" ht="15.3">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c r="AB427" s="42"/>
    </row>
    <row r="428" spans="1:28" ht="15.3">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c r="AB428" s="42"/>
    </row>
    <row r="429" spans="1:28" ht="15.3">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c r="AB429" s="42"/>
    </row>
    <row r="430" spans="1:28" ht="15.3">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c r="AB430" s="42"/>
    </row>
    <row r="431" spans="1:28" ht="15.3">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c r="AB431" s="42"/>
    </row>
    <row r="432" spans="1:28" ht="15.3">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c r="AB432" s="42"/>
    </row>
    <row r="433" spans="1:28" ht="15.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c r="AB433" s="42"/>
    </row>
    <row r="434" spans="1:28" ht="15.3">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c r="AB434" s="42"/>
    </row>
    <row r="435" spans="1:28" ht="15.3">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c r="AB435" s="42"/>
    </row>
    <row r="436" spans="1:28" ht="15.3">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c r="AB436" s="42"/>
    </row>
    <row r="437" spans="1:28" ht="15.3">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c r="AB437" s="42"/>
    </row>
    <row r="438" spans="1:28" ht="15.3">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c r="AB438" s="42"/>
    </row>
    <row r="439" spans="1:28" ht="15.3">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c r="AB439" s="42"/>
    </row>
    <row r="440" spans="1:28" ht="15.3">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c r="AB440" s="42"/>
    </row>
    <row r="441" spans="1:28" ht="15.3">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c r="AB441" s="42"/>
    </row>
    <row r="442" spans="1:28" ht="15.3">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c r="AB442" s="42"/>
    </row>
    <row r="443" spans="1:28" ht="15.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c r="AB443" s="42"/>
    </row>
    <row r="444" spans="1:28" ht="15.3">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c r="AB444" s="42"/>
    </row>
    <row r="445" spans="1:28" ht="15.3">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c r="AB445" s="42"/>
    </row>
    <row r="446" spans="1:28" ht="15.3">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c r="AB446" s="42"/>
    </row>
    <row r="447" spans="1:28" ht="15.3">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c r="AB447" s="42"/>
    </row>
    <row r="448" spans="1:28" ht="15.3">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c r="AA448" s="42"/>
      <c r="AB448" s="42"/>
    </row>
    <row r="449" spans="1:28" ht="15.3">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c r="AA449" s="42"/>
      <c r="AB449" s="42"/>
    </row>
    <row r="450" spans="1:28" ht="15.3">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c r="AA450" s="42"/>
      <c r="AB450" s="42"/>
    </row>
    <row r="451" spans="1:28" ht="15.3">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c r="AA451" s="42"/>
      <c r="AB451" s="42"/>
    </row>
    <row r="452" spans="1:28" ht="15.3">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c r="AB452" s="42"/>
    </row>
    <row r="453" spans="1:28" ht="1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c r="AA453" s="42"/>
      <c r="AB453" s="42"/>
    </row>
    <row r="454" spans="1:28" ht="15.3">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c r="AA454" s="42"/>
      <c r="AB454" s="42"/>
    </row>
    <row r="455" spans="1:28" ht="15.3">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c r="AA455" s="42"/>
      <c r="AB455" s="42"/>
    </row>
    <row r="456" spans="1:28" ht="15.3">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c r="AA456" s="42"/>
      <c r="AB456" s="42"/>
    </row>
    <row r="457" spans="1:28" ht="15.3">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c r="AA457" s="42"/>
      <c r="AB457" s="42"/>
    </row>
    <row r="458" spans="1:28" ht="15.3">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c r="AA458" s="42"/>
      <c r="AB458" s="42"/>
    </row>
    <row r="459" spans="1:28" ht="15.3">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c r="AA459" s="42"/>
      <c r="AB459" s="42"/>
    </row>
    <row r="460" spans="1:28" ht="15.3">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c r="AA460" s="42"/>
      <c r="AB460" s="42"/>
    </row>
    <row r="461" spans="1:28" ht="15.3">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c r="AA461" s="42"/>
      <c r="AB461" s="42"/>
    </row>
    <row r="462" spans="1:28" ht="15.3">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c r="AA462" s="42"/>
      <c r="AB462" s="42"/>
    </row>
    <row r="463" spans="1:28" ht="15.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c r="AA463" s="42"/>
      <c r="AB463" s="42"/>
    </row>
    <row r="464" spans="1:28" ht="15.3">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c r="AA464" s="42"/>
      <c r="AB464" s="42"/>
    </row>
    <row r="465" spans="1:28" ht="15.3">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c r="AA465" s="42"/>
      <c r="AB465" s="42"/>
    </row>
    <row r="466" spans="1:28" ht="15.3">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c r="AA466" s="42"/>
      <c r="AB466" s="42"/>
    </row>
    <row r="467" spans="1:28" ht="15.3">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c r="AA467" s="42"/>
      <c r="AB467" s="42"/>
    </row>
    <row r="468" spans="1:28" ht="15.3">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c r="AB468" s="42"/>
    </row>
    <row r="469" spans="1:28" ht="15.3">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c r="AA469" s="42"/>
      <c r="AB469" s="42"/>
    </row>
    <row r="470" spans="1:28" ht="15.3">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c r="AA470" s="42"/>
      <c r="AB470" s="42"/>
    </row>
    <row r="471" spans="1:28" ht="15.3">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c r="AA471" s="42"/>
      <c r="AB471" s="42"/>
    </row>
    <row r="472" spans="1:28" ht="15.3">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c r="AA472" s="42"/>
      <c r="AB472" s="42"/>
    </row>
    <row r="473" spans="1:28" ht="15.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c r="AA473" s="42"/>
      <c r="AB473" s="42"/>
    </row>
    <row r="474" spans="1:28" ht="15.3">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c r="AA474" s="42"/>
      <c r="AB474" s="42"/>
    </row>
    <row r="475" spans="1:28" ht="15.3">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c r="AA475" s="42"/>
      <c r="AB475" s="42"/>
    </row>
    <row r="476" spans="1:28" ht="15.3">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c r="AB476" s="42"/>
    </row>
    <row r="477" spans="1:28" ht="15.3">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c r="AA477" s="42"/>
      <c r="AB477" s="42"/>
    </row>
    <row r="478" spans="1:28" ht="15.3">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c r="AA478" s="42"/>
      <c r="AB478" s="42"/>
    </row>
    <row r="479" spans="1:28" ht="15.3">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c r="AA479" s="42"/>
      <c r="AB479" s="42"/>
    </row>
    <row r="480" spans="1:28" ht="15.3">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c r="AA480" s="42"/>
      <c r="AB480" s="42"/>
    </row>
    <row r="481" spans="1:28" ht="15.3">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c r="AA481" s="42"/>
      <c r="AB481" s="42"/>
    </row>
    <row r="482" spans="1:28" ht="15.3">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c r="AA482" s="42"/>
      <c r="AB482" s="42"/>
    </row>
    <row r="483" spans="1:28" ht="15.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c r="AA483" s="42"/>
      <c r="AB483" s="42"/>
    </row>
    <row r="484" spans="1:28" ht="15.3">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c r="AA484" s="42"/>
      <c r="AB484" s="42"/>
    </row>
    <row r="485" spans="1:28" ht="15.3">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c r="AA485" s="42"/>
      <c r="AB485" s="42"/>
    </row>
    <row r="486" spans="1:28" ht="15.3">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c r="AA486" s="42"/>
      <c r="AB486" s="42"/>
    </row>
    <row r="487" spans="1:28" ht="15.3">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c r="AA487" s="42"/>
      <c r="AB487" s="42"/>
    </row>
    <row r="488" spans="1:28" ht="15.3">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c r="AA488" s="42"/>
      <c r="AB488" s="42"/>
    </row>
    <row r="489" spans="1:28" ht="15.3">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c r="AA489" s="42"/>
      <c r="AB489" s="42"/>
    </row>
    <row r="490" spans="1:28" ht="15.3">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c r="AA490" s="42"/>
      <c r="AB490" s="42"/>
    </row>
    <row r="491" spans="1:28" ht="15.3">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c r="AA491" s="42"/>
      <c r="AB491" s="42"/>
    </row>
    <row r="492" spans="1:28" ht="15.3">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c r="AA492" s="42"/>
      <c r="AB492" s="42"/>
    </row>
    <row r="493" spans="1:28" ht="15.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c r="AA493" s="42"/>
      <c r="AB493" s="42"/>
    </row>
    <row r="494" spans="1:28" ht="15.3">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c r="AA494" s="42"/>
      <c r="AB494" s="42"/>
    </row>
    <row r="495" spans="1:28" ht="15.3">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c r="AA495" s="42"/>
      <c r="AB495" s="42"/>
    </row>
    <row r="496" spans="1:28" ht="15.3">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c r="AA496" s="42"/>
      <c r="AB496" s="42"/>
    </row>
    <row r="497" spans="1:28" ht="15.3">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c r="AA497" s="42"/>
      <c r="AB497" s="42"/>
    </row>
    <row r="498" spans="1:28" ht="15.3">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c r="AA498" s="42"/>
      <c r="AB498" s="42"/>
    </row>
    <row r="499" spans="1:28" ht="15.3">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c r="AA499" s="42"/>
      <c r="AB499" s="42"/>
    </row>
    <row r="500" spans="1:28" ht="15.3">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c r="AA500" s="42"/>
      <c r="AB500" s="42"/>
    </row>
    <row r="501" spans="1:28" ht="15.3">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c r="AA501" s="42"/>
      <c r="AB501" s="42"/>
    </row>
    <row r="502" spans="1:28" ht="15.3">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c r="AA502" s="42"/>
      <c r="AB502" s="42"/>
    </row>
    <row r="503" spans="1:28" ht="15.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c r="AA503" s="42"/>
      <c r="AB503" s="42"/>
    </row>
    <row r="504" spans="1:28" ht="15.3">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c r="AA504" s="42"/>
      <c r="AB504" s="42"/>
    </row>
    <row r="505" spans="1:28" ht="15.3">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c r="AA505" s="42"/>
      <c r="AB505" s="42"/>
    </row>
    <row r="506" spans="1:28" ht="15.3">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c r="AA506" s="42"/>
      <c r="AB506" s="42"/>
    </row>
    <row r="507" spans="1:28" ht="15.3">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c r="AA507" s="42"/>
      <c r="AB507" s="42"/>
    </row>
    <row r="508" spans="1:28" ht="15.3">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c r="AA508" s="42"/>
      <c r="AB508" s="42"/>
    </row>
    <row r="509" spans="1:28" ht="15.3">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c r="AA509" s="42"/>
      <c r="AB509" s="42"/>
    </row>
    <row r="510" spans="1:28" ht="15.3">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c r="AA510" s="42"/>
      <c r="AB510" s="42"/>
    </row>
    <row r="511" spans="1:28" ht="15.3">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c r="AA511" s="42"/>
      <c r="AB511" s="42"/>
    </row>
    <row r="512" spans="1:28" ht="15.3">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c r="AA512" s="42"/>
      <c r="AB512" s="42"/>
    </row>
    <row r="513" spans="1:28" ht="15.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c r="AA513" s="42"/>
      <c r="AB513" s="42"/>
    </row>
    <row r="514" spans="1:28" ht="15.3">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c r="AA514" s="42"/>
      <c r="AB514" s="42"/>
    </row>
    <row r="515" spans="1:28" ht="15.3">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c r="AA515" s="42"/>
      <c r="AB515" s="42"/>
    </row>
    <row r="516" spans="1:28" ht="15.3">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c r="AA516" s="42"/>
      <c r="AB516" s="42"/>
    </row>
    <row r="517" spans="1:28" ht="15.3">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c r="AA517" s="42"/>
      <c r="AB517" s="42"/>
    </row>
    <row r="518" spans="1:28" ht="15.3">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c r="AA518" s="42"/>
      <c r="AB518" s="42"/>
    </row>
    <row r="519" spans="1:28" ht="15.3">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c r="AA519" s="42"/>
      <c r="AB519" s="42"/>
    </row>
    <row r="520" spans="1:28" ht="15.3">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c r="AA520" s="42"/>
      <c r="AB520" s="42"/>
    </row>
    <row r="521" spans="1:28" ht="15.3">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c r="AA521" s="42"/>
      <c r="AB521" s="42"/>
    </row>
    <row r="522" spans="1:28" ht="15.3">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c r="AA522" s="42"/>
      <c r="AB522" s="42"/>
    </row>
    <row r="523" spans="1:28" ht="15.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c r="AA523" s="42"/>
      <c r="AB523" s="42"/>
    </row>
    <row r="524" spans="1:28" ht="15.3">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c r="AA524" s="42"/>
      <c r="AB524" s="42"/>
    </row>
    <row r="525" spans="1:28" ht="15.3">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c r="AA525" s="42"/>
      <c r="AB525" s="42"/>
    </row>
    <row r="526" spans="1:28" ht="15.3">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c r="AA526" s="42"/>
      <c r="AB526" s="42"/>
    </row>
    <row r="527" spans="1:28" ht="15.3">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c r="AA527" s="42"/>
      <c r="AB527" s="42"/>
    </row>
    <row r="528" spans="1:28" ht="15.3">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c r="AA528" s="42"/>
      <c r="AB528" s="42"/>
    </row>
    <row r="529" spans="1:28" ht="15.3">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c r="AA529" s="42"/>
      <c r="AB529" s="42"/>
    </row>
    <row r="530" spans="1:28" ht="15.3">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c r="AA530" s="42"/>
      <c r="AB530" s="42"/>
    </row>
    <row r="531" spans="1:28" ht="15.3">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c r="AA531" s="42"/>
      <c r="AB531" s="42"/>
    </row>
    <row r="532" spans="1:28" ht="15.3">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c r="AA532" s="42"/>
      <c r="AB532" s="42"/>
    </row>
    <row r="533" spans="1:28" ht="15.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c r="AA533" s="42"/>
      <c r="AB533" s="42"/>
    </row>
    <row r="534" spans="1:28" ht="15.3">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c r="AA534" s="42"/>
      <c r="AB534" s="42"/>
    </row>
    <row r="535" spans="1:28" ht="15.3">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c r="AA535" s="42"/>
      <c r="AB535" s="42"/>
    </row>
    <row r="536" spans="1:28" ht="15.3">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c r="AA536" s="42"/>
      <c r="AB536" s="42"/>
    </row>
    <row r="537" spans="1:28" ht="15.3">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c r="AA537" s="42"/>
      <c r="AB537" s="42"/>
    </row>
    <row r="538" spans="1:28" ht="15.3">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c r="AA538" s="42"/>
      <c r="AB538" s="42"/>
    </row>
    <row r="539" spans="1:28" ht="15.3">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c r="AA539" s="42"/>
      <c r="AB539" s="42"/>
    </row>
    <row r="540" spans="1:28" ht="15.3">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c r="AA540" s="42"/>
      <c r="AB540" s="42"/>
    </row>
    <row r="541" spans="1:28" ht="15.3">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c r="AA541" s="42"/>
      <c r="AB541" s="42"/>
    </row>
    <row r="542" spans="1:28" ht="15.3">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c r="AA542" s="42"/>
      <c r="AB542" s="42"/>
    </row>
    <row r="543" spans="1:28" ht="15.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c r="AA543" s="42"/>
      <c r="AB543" s="42"/>
    </row>
    <row r="544" spans="1:28" ht="15.3">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c r="AA544" s="42"/>
      <c r="AB544" s="42"/>
    </row>
    <row r="545" spans="1:28" ht="15.3">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c r="AA545" s="42"/>
      <c r="AB545" s="42"/>
    </row>
    <row r="546" spans="1:28" ht="15.3">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c r="AA546" s="42"/>
      <c r="AB546" s="42"/>
    </row>
    <row r="547" spans="1:28" ht="15.3">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c r="AA547" s="42"/>
      <c r="AB547" s="42"/>
    </row>
    <row r="548" spans="1:28" ht="15.3">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c r="AA548" s="42"/>
      <c r="AB548" s="42"/>
    </row>
    <row r="549" spans="1:28" ht="15.3">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c r="AA549" s="42"/>
      <c r="AB549" s="42"/>
    </row>
    <row r="550" spans="1:28" ht="15.3">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c r="AA550" s="42"/>
      <c r="AB550" s="42"/>
    </row>
    <row r="551" spans="1:28" ht="15.3">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c r="AA551" s="42"/>
      <c r="AB551" s="42"/>
    </row>
    <row r="552" spans="1:28" ht="15.3">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c r="AA552" s="42"/>
      <c r="AB552" s="42"/>
    </row>
    <row r="553" spans="1:28" ht="1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c r="AA553" s="42"/>
      <c r="AB553" s="42"/>
    </row>
    <row r="554" spans="1:28" ht="15.3">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c r="AA554" s="42"/>
      <c r="AB554" s="42"/>
    </row>
    <row r="555" spans="1:28" ht="15.3">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c r="AA555" s="42"/>
      <c r="AB555" s="42"/>
    </row>
    <row r="556" spans="1:28" ht="15.3">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c r="AA556" s="42"/>
      <c r="AB556" s="42"/>
    </row>
    <row r="557" spans="1:28" ht="15.3">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c r="AA557" s="42"/>
      <c r="AB557" s="42"/>
    </row>
    <row r="558" spans="1:28" ht="15.3">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c r="AA558" s="42"/>
      <c r="AB558" s="42"/>
    </row>
    <row r="559" spans="1:28" ht="15.3">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c r="AA559" s="42"/>
      <c r="AB559" s="42"/>
    </row>
    <row r="560" spans="1:28" ht="15.3">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c r="AA560" s="42"/>
      <c r="AB560" s="42"/>
    </row>
    <row r="561" spans="1:28" ht="15.3">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c r="AA561" s="42"/>
      <c r="AB561" s="42"/>
    </row>
    <row r="562" spans="1:28" ht="15.3">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c r="AA562" s="42"/>
      <c r="AB562" s="42"/>
    </row>
    <row r="563" spans="1:28" ht="15.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c r="AA563" s="42"/>
      <c r="AB563" s="42"/>
    </row>
    <row r="564" spans="1:28" ht="15.3">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c r="AA564" s="42"/>
      <c r="AB564" s="42"/>
    </row>
    <row r="565" spans="1:28" ht="15.3">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c r="AA565" s="42"/>
      <c r="AB565" s="42"/>
    </row>
    <row r="566" spans="1:28" ht="15.3">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c r="AA566" s="42"/>
      <c r="AB566" s="42"/>
    </row>
    <row r="567" spans="1:28" ht="15.3">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c r="AA567" s="42"/>
      <c r="AB567" s="42"/>
    </row>
    <row r="568" spans="1:28" ht="15.3">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c r="AA568" s="42"/>
      <c r="AB568" s="42"/>
    </row>
    <row r="569" spans="1:28" ht="15.3">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c r="AA569" s="42"/>
      <c r="AB569" s="42"/>
    </row>
    <row r="570" spans="1:28" ht="15.3">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c r="AA570" s="42"/>
      <c r="AB570" s="42"/>
    </row>
    <row r="571" spans="1:28" ht="15.3">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c r="AA571" s="42"/>
      <c r="AB571" s="42"/>
    </row>
    <row r="572" spans="1:28" ht="15.3">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c r="AA572" s="42"/>
      <c r="AB572" s="42"/>
    </row>
    <row r="573" spans="1:28" ht="15.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c r="AA573" s="42"/>
      <c r="AB573" s="42"/>
    </row>
    <row r="574" spans="1:28" ht="15.3">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c r="AA574" s="42"/>
      <c r="AB574" s="42"/>
    </row>
    <row r="575" spans="1:28" ht="15.3">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c r="AA575" s="42"/>
      <c r="AB575" s="42"/>
    </row>
    <row r="576" spans="1:28" ht="15.3">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c r="AA576" s="42"/>
      <c r="AB576" s="42"/>
    </row>
    <row r="577" spans="1:28" ht="15.3">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c r="AA577" s="42"/>
      <c r="AB577" s="42"/>
    </row>
    <row r="578" spans="1:28" ht="15.3">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c r="AA578" s="42"/>
      <c r="AB578" s="42"/>
    </row>
    <row r="579" spans="1:28" ht="15.3">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c r="AA579" s="42"/>
      <c r="AB579" s="42"/>
    </row>
    <row r="580" spans="1:28" ht="15.3">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c r="AA580" s="42"/>
      <c r="AB580" s="42"/>
    </row>
    <row r="581" spans="1:28" ht="15.3">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c r="AA581" s="42"/>
      <c r="AB581" s="42"/>
    </row>
    <row r="582" spans="1:28" ht="15.3">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c r="AA582" s="42"/>
      <c r="AB582" s="42"/>
    </row>
    <row r="583" spans="1:28" ht="15.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c r="AA583" s="42"/>
      <c r="AB583" s="42"/>
    </row>
    <row r="584" spans="1:28" ht="15.3">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c r="AA584" s="42"/>
      <c r="AB584" s="42"/>
    </row>
    <row r="585" spans="1:28" ht="15.3">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c r="AA585" s="42"/>
      <c r="AB585" s="42"/>
    </row>
    <row r="586" spans="1:28" ht="15.3">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c r="AA586" s="42"/>
      <c r="AB586" s="42"/>
    </row>
    <row r="587" spans="1:28" ht="15.3">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c r="AA587" s="42"/>
      <c r="AB587" s="42"/>
    </row>
    <row r="588" spans="1:28" ht="15.3">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c r="AA588" s="42"/>
      <c r="AB588" s="42"/>
    </row>
    <row r="589" spans="1:28" ht="15.3">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c r="AA589" s="42"/>
      <c r="AB589" s="42"/>
    </row>
    <row r="590" spans="1:28" ht="15.3">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c r="AA590" s="42"/>
      <c r="AB590" s="42"/>
    </row>
    <row r="591" spans="1:28" ht="15.3">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c r="AA591" s="42"/>
      <c r="AB591" s="42"/>
    </row>
    <row r="592" spans="1:28" ht="15.3">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c r="AA592" s="42"/>
      <c r="AB592" s="42"/>
    </row>
    <row r="593" spans="1:28" ht="15.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c r="AA593" s="42"/>
      <c r="AB593" s="42"/>
    </row>
    <row r="594" spans="1:28" ht="15.3">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c r="AA594" s="42"/>
      <c r="AB594" s="42"/>
    </row>
    <row r="595" spans="1:28" ht="15.3">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c r="AA595" s="42"/>
      <c r="AB595" s="42"/>
    </row>
    <row r="596" spans="1:28" ht="15.3">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c r="AA596" s="42"/>
      <c r="AB596" s="42"/>
    </row>
    <row r="597" spans="1:28" ht="15.3">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c r="AA597" s="42"/>
      <c r="AB597" s="42"/>
    </row>
    <row r="598" spans="1:28" ht="15.3">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c r="AA598" s="42"/>
      <c r="AB598" s="42"/>
    </row>
    <row r="599" spans="1:28" ht="15.3">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c r="AA599" s="42"/>
      <c r="AB599" s="42"/>
    </row>
    <row r="600" spans="1:28" ht="15.3">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c r="AA600" s="42"/>
      <c r="AB600" s="42"/>
    </row>
    <row r="601" spans="1:28" ht="15.3">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c r="AA601" s="42"/>
      <c r="AB601" s="42"/>
    </row>
    <row r="602" spans="1:28" ht="15.3">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c r="AA602" s="42"/>
      <c r="AB602" s="42"/>
    </row>
    <row r="603" spans="1:28" ht="15.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c r="AA603" s="42"/>
      <c r="AB603" s="42"/>
    </row>
    <row r="604" spans="1:28" ht="15.3">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c r="AA604" s="42"/>
      <c r="AB604" s="42"/>
    </row>
    <row r="605" spans="1:28" ht="15.3">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c r="AA605" s="42"/>
      <c r="AB605" s="42"/>
    </row>
    <row r="606" spans="1:28" ht="15.3">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c r="AA606" s="42"/>
      <c r="AB606" s="42"/>
    </row>
    <row r="607" spans="1:28" ht="15.3">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c r="AA607" s="42"/>
      <c r="AB607" s="42"/>
    </row>
    <row r="608" spans="1:28" ht="15.3">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c r="AA608" s="42"/>
      <c r="AB608" s="42"/>
    </row>
    <row r="609" spans="1:28" ht="15.3">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c r="AA609" s="42"/>
      <c r="AB609" s="42"/>
    </row>
    <row r="610" spans="1:28" ht="15.3">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c r="AA610" s="42"/>
      <c r="AB610" s="42"/>
    </row>
    <row r="611" spans="1:28" ht="15.3">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c r="AA611" s="42"/>
      <c r="AB611" s="42"/>
    </row>
    <row r="612" spans="1:28" ht="15.3">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c r="AA612" s="42"/>
      <c r="AB612" s="42"/>
    </row>
    <row r="613" spans="1:28" ht="15.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c r="AA613" s="42"/>
      <c r="AB613" s="42"/>
    </row>
    <row r="614" spans="1:28" ht="15.3">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c r="AA614" s="42"/>
      <c r="AB614" s="42"/>
    </row>
    <row r="615" spans="1:28" ht="15.3">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c r="AA615" s="42"/>
      <c r="AB615" s="42"/>
    </row>
    <row r="616" spans="1:28" ht="15.3">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c r="AA616" s="42"/>
      <c r="AB616" s="42"/>
    </row>
    <row r="617" spans="1:28" ht="15.3">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c r="AA617" s="42"/>
      <c r="AB617" s="42"/>
    </row>
    <row r="618" spans="1:28" ht="15.3">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c r="AA618" s="42"/>
      <c r="AB618" s="42"/>
    </row>
    <row r="619" spans="1:28" ht="15.3">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c r="AA619" s="42"/>
      <c r="AB619" s="42"/>
    </row>
    <row r="620" spans="1:28" ht="15.3">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c r="AA620" s="42"/>
      <c r="AB620" s="42"/>
    </row>
    <row r="621" spans="1:28" ht="15.3">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c r="AA621" s="42"/>
      <c r="AB621" s="42"/>
    </row>
    <row r="622" spans="1:28" ht="15.3">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c r="AA622" s="42"/>
      <c r="AB622" s="42"/>
    </row>
    <row r="623" spans="1:28" ht="15.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c r="AA623" s="42"/>
      <c r="AB623" s="42"/>
    </row>
    <row r="624" spans="1:28" ht="15.3">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c r="AA624" s="42"/>
      <c r="AB624" s="42"/>
    </row>
    <row r="625" spans="1:28" ht="15.3">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c r="AA625" s="42"/>
      <c r="AB625" s="42"/>
    </row>
    <row r="626" spans="1:28" ht="15.3">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c r="AA626" s="42"/>
      <c r="AB626" s="42"/>
    </row>
    <row r="627" spans="1:28" ht="15.3">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c r="AA627" s="42"/>
      <c r="AB627" s="42"/>
    </row>
    <row r="628" spans="1:28" ht="15.3">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c r="AA628" s="42"/>
      <c r="AB628" s="42"/>
    </row>
    <row r="629" spans="1:28" ht="15.3">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c r="AA629" s="42"/>
      <c r="AB629" s="42"/>
    </row>
    <row r="630" spans="1:28" ht="15.3">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c r="AA630" s="42"/>
      <c r="AB630" s="42"/>
    </row>
    <row r="631" spans="1:28" ht="15.3">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c r="AA631" s="42"/>
      <c r="AB631" s="42"/>
    </row>
    <row r="632" spans="1:28" ht="15.3">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c r="AA632" s="42"/>
      <c r="AB632" s="42"/>
    </row>
    <row r="633" spans="1:28" ht="15.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c r="AA633" s="42"/>
      <c r="AB633" s="42"/>
    </row>
    <row r="634" spans="1:28" ht="15.3">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c r="AA634" s="42"/>
      <c r="AB634" s="42"/>
    </row>
    <row r="635" spans="1:28" ht="15.3">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c r="AA635" s="42"/>
      <c r="AB635" s="42"/>
    </row>
    <row r="636" spans="1:28" ht="15.3">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c r="AA636" s="42"/>
      <c r="AB636" s="42"/>
    </row>
    <row r="637" spans="1:28" ht="15.3">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c r="AA637" s="42"/>
      <c r="AB637" s="42"/>
    </row>
    <row r="638" spans="1:28" ht="15.3">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c r="AA638" s="42"/>
      <c r="AB638" s="42"/>
    </row>
    <row r="639" spans="1:28" ht="15.3">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c r="AA639" s="42"/>
      <c r="AB639" s="42"/>
    </row>
    <row r="640" spans="1:28" ht="15.3">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c r="AA640" s="42"/>
      <c r="AB640" s="42"/>
    </row>
    <row r="641" spans="1:28" ht="15.3">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c r="AA641" s="42"/>
      <c r="AB641" s="42"/>
    </row>
    <row r="642" spans="1:28" ht="15.3">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c r="AA642" s="42"/>
      <c r="AB642" s="42"/>
    </row>
    <row r="643" spans="1:28" ht="15.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c r="AA643" s="42"/>
      <c r="AB643" s="42"/>
    </row>
    <row r="644" spans="1:28" ht="15.3">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c r="AA644" s="42"/>
      <c r="AB644" s="42"/>
    </row>
    <row r="645" spans="1:28" ht="15.3">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c r="AA645" s="42"/>
      <c r="AB645" s="42"/>
    </row>
    <row r="646" spans="1:28" ht="15.3">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c r="AA646" s="42"/>
      <c r="AB646" s="42"/>
    </row>
    <row r="647" spans="1:28" ht="15.3">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c r="AA647" s="42"/>
      <c r="AB647" s="42"/>
    </row>
    <row r="648" spans="1:28" ht="15.3">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c r="AA648" s="42"/>
      <c r="AB648" s="42"/>
    </row>
    <row r="649" spans="1:28" ht="15.3">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c r="AA649" s="42"/>
      <c r="AB649" s="42"/>
    </row>
    <row r="650" spans="1:28" ht="15.3">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c r="AA650" s="42"/>
      <c r="AB650" s="42"/>
    </row>
    <row r="651" spans="1:28" ht="15.3">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c r="AA651" s="42"/>
      <c r="AB651" s="42"/>
    </row>
    <row r="652" spans="1:28" ht="15.3">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c r="AA652" s="42"/>
      <c r="AB652" s="42"/>
    </row>
    <row r="653" spans="1:28" ht="1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c r="AA653" s="42"/>
      <c r="AB653" s="42"/>
    </row>
    <row r="654" spans="1:28" ht="15.3">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c r="AA654" s="42"/>
      <c r="AB654" s="42"/>
    </row>
    <row r="655" spans="1:28" ht="15.3">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c r="AA655" s="42"/>
      <c r="AB655" s="42"/>
    </row>
    <row r="656" spans="1:28" ht="15.3">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c r="AA656" s="42"/>
      <c r="AB656" s="42"/>
    </row>
    <row r="657" spans="1:28" ht="15.3">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c r="AA657" s="42"/>
      <c r="AB657" s="42"/>
    </row>
    <row r="658" spans="1:28" ht="15.3">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c r="AA658" s="42"/>
      <c r="AB658" s="42"/>
    </row>
    <row r="659" spans="1:28" ht="15.3">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c r="AA659" s="42"/>
      <c r="AB659" s="42"/>
    </row>
    <row r="660" spans="1:28" ht="15.3">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c r="AA660" s="42"/>
      <c r="AB660" s="42"/>
    </row>
    <row r="661" spans="1:28" ht="15.3">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c r="AA661" s="42"/>
      <c r="AB661" s="42"/>
    </row>
    <row r="662" spans="1:28" ht="15.3">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c r="AA662" s="42"/>
      <c r="AB662" s="42"/>
    </row>
    <row r="663" spans="1:28" ht="15.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c r="AA663" s="42"/>
      <c r="AB663" s="42"/>
    </row>
    <row r="664" spans="1:28" ht="15.3">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c r="AA664" s="42"/>
      <c r="AB664" s="42"/>
    </row>
    <row r="665" spans="1:28" ht="15.3">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c r="AA665" s="42"/>
      <c r="AB665" s="42"/>
    </row>
    <row r="666" spans="1:28" ht="15.3">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c r="AA666" s="42"/>
      <c r="AB666" s="42"/>
    </row>
    <row r="667" spans="1:28" ht="15.3">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c r="AA667" s="42"/>
      <c r="AB667" s="42"/>
    </row>
    <row r="668" spans="1:28" ht="15.3">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c r="AA668" s="42"/>
      <c r="AB668" s="42"/>
    </row>
    <row r="669" spans="1:28" ht="15.3">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c r="AA669" s="42"/>
      <c r="AB669" s="42"/>
    </row>
    <row r="670" spans="1:28" ht="15.3">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c r="AA670" s="42"/>
      <c r="AB670" s="42"/>
    </row>
    <row r="671" spans="1:28" ht="15.3">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c r="AA671" s="42"/>
      <c r="AB671" s="42"/>
    </row>
    <row r="672" spans="1:28" ht="15.3">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c r="AA672" s="42"/>
      <c r="AB672" s="42"/>
    </row>
    <row r="673" spans="1:28" ht="15.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c r="AA673" s="42"/>
      <c r="AB673" s="42"/>
    </row>
    <row r="674" spans="1:28" ht="15.3">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c r="AA674" s="42"/>
      <c r="AB674" s="42"/>
    </row>
    <row r="675" spans="1:28" ht="15.3">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c r="AA675" s="42"/>
      <c r="AB675" s="42"/>
    </row>
    <row r="676" spans="1:28" ht="15.3">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c r="AA676" s="42"/>
      <c r="AB676" s="42"/>
    </row>
    <row r="677" spans="1:28" ht="15.3">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c r="AA677" s="42"/>
      <c r="AB677" s="42"/>
    </row>
    <row r="678" spans="1:28" ht="15.3">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c r="AA678" s="42"/>
      <c r="AB678" s="42"/>
    </row>
    <row r="679" spans="1:28" ht="15.3">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c r="AA679" s="42"/>
      <c r="AB679" s="42"/>
    </row>
    <row r="680" spans="1:28" ht="15.3">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c r="AA680" s="42"/>
      <c r="AB680" s="42"/>
    </row>
    <row r="681" spans="1:28" ht="15.3">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c r="AA681" s="42"/>
      <c r="AB681" s="42"/>
    </row>
    <row r="682" spans="1:28" ht="15.3">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c r="AA682" s="42"/>
      <c r="AB682" s="42"/>
    </row>
    <row r="683" spans="1:28" ht="15.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c r="AA683" s="42"/>
      <c r="AB683" s="42"/>
    </row>
    <row r="684" spans="1:28" ht="15.3">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c r="AA684" s="42"/>
      <c r="AB684" s="42"/>
    </row>
    <row r="685" spans="1:28" ht="15.3">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c r="AA685" s="42"/>
      <c r="AB685" s="42"/>
    </row>
    <row r="686" spans="1:28" ht="15.3">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c r="AA686" s="42"/>
      <c r="AB686" s="42"/>
    </row>
    <row r="687" spans="1:28" ht="15.3">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c r="AA687" s="42"/>
      <c r="AB687" s="42"/>
    </row>
    <row r="688" spans="1:28" ht="15.3">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c r="AA688" s="42"/>
      <c r="AB688" s="42"/>
    </row>
    <row r="689" spans="1:28" ht="15.3">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c r="AA689" s="42"/>
      <c r="AB689" s="42"/>
    </row>
    <row r="690" spans="1:28" ht="15.3">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c r="AA690" s="42"/>
      <c r="AB690" s="42"/>
    </row>
    <row r="691" spans="1:28" ht="15.3">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c r="AA691" s="42"/>
      <c r="AB691" s="42"/>
    </row>
    <row r="692" spans="1:28" ht="15.3">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c r="AA692" s="42"/>
      <c r="AB692" s="42"/>
    </row>
    <row r="693" spans="1:28" ht="15.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c r="AA693" s="42"/>
      <c r="AB693" s="42"/>
    </row>
    <row r="694" spans="1:28" ht="15.3">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c r="AA694" s="42"/>
      <c r="AB694" s="42"/>
    </row>
    <row r="695" spans="1:28" ht="15.3">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c r="AA695" s="42"/>
      <c r="AB695" s="42"/>
    </row>
    <row r="696" spans="1:28" ht="15.3">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c r="AA696" s="42"/>
      <c r="AB696" s="42"/>
    </row>
    <row r="697" spans="1:28" ht="15.3">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c r="AA697" s="42"/>
      <c r="AB697" s="42"/>
    </row>
    <row r="698" spans="1:28" ht="15.3">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c r="AA698" s="42"/>
      <c r="AB698" s="42"/>
    </row>
    <row r="699" spans="1:28" ht="15.3">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c r="AA699" s="42"/>
      <c r="AB699" s="42"/>
    </row>
    <row r="700" spans="1:28" ht="15.3">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c r="AA700" s="42"/>
      <c r="AB700" s="42"/>
    </row>
    <row r="701" spans="1:28" ht="15.3">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c r="AA701" s="42"/>
      <c r="AB701" s="42"/>
    </row>
    <row r="702" spans="1:28" ht="15.3">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c r="AA702" s="42"/>
      <c r="AB702" s="42"/>
    </row>
    <row r="703" spans="1:28" ht="15.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c r="AA703" s="42"/>
      <c r="AB703" s="42"/>
    </row>
    <row r="704" spans="1:28" ht="15.3">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c r="AA704" s="42"/>
      <c r="AB704" s="42"/>
    </row>
    <row r="705" spans="1:28" ht="15.3">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c r="AA705" s="42"/>
      <c r="AB705" s="42"/>
    </row>
    <row r="706" spans="1:28" ht="15.3">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c r="AA706" s="42"/>
      <c r="AB706" s="42"/>
    </row>
    <row r="707" spans="1:28" ht="15.3">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c r="AA707" s="42"/>
      <c r="AB707" s="42"/>
    </row>
    <row r="708" spans="1:28" ht="15.3">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c r="AB708" s="42"/>
    </row>
    <row r="709" spans="1:28" ht="15.3">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c r="AA709" s="42"/>
      <c r="AB709" s="42"/>
    </row>
    <row r="710" spans="1:28" ht="15.3">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c r="AA710" s="42"/>
      <c r="AB710" s="42"/>
    </row>
    <row r="711" spans="1:28" ht="15.3">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c r="AA711" s="42"/>
      <c r="AB711" s="42"/>
    </row>
    <row r="712" spans="1:28" ht="15.3">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c r="AA712" s="42"/>
      <c r="AB712" s="42"/>
    </row>
    <row r="713" spans="1:28" ht="15.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c r="AA713" s="42"/>
      <c r="AB713" s="42"/>
    </row>
    <row r="714" spans="1:28" ht="15.3">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c r="AA714" s="42"/>
      <c r="AB714" s="42"/>
    </row>
    <row r="715" spans="1:28" ht="15.3">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c r="AA715" s="42"/>
      <c r="AB715" s="42"/>
    </row>
    <row r="716" spans="1:28" ht="15.3">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c r="AA716" s="42"/>
      <c r="AB716" s="42"/>
    </row>
    <row r="717" spans="1:28" ht="15.3">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c r="AA717" s="42"/>
      <c r="AB717" s="42"/>
    </row>
    <row r="718" spans="1:28" ht="15.3">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c r="AA718" s="42"/>
      <c r="AB718" s="42"/>
    </row>
    <row r="719" spans="1:28" ht="15.3">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c r="AA719" s="42"/>
      <c r="AB719" s="42"/>
    </row>
    <row r="720" spans="1:28" ht="15.3">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c r="AA720" s="42"/>
      <c r="AB720" s="42"/>
    </row>
    <row r="721" spans="1:28" ht="15.3">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c r="AA721" s="42"/>
      <c r="AB721" s="42"/>
    </row>
    <row r="722" spans="1:28" ht="15.3">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c r="AA722" s="42"/>
      <c r="AB722" s="42"/>
    </row>
    <row r="723" spans="1:28" ht="15.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c r="AA723" s="42"/>
      <c r="AB723" s="42"/>
    </row>
    <row r="724" spans="1:28" ht="15.3">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c r="AA724" s="42"/>
      <c r="AB724" s="42"/>
    </row>
    <row r="725" spans="1:28" ht="15.3">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c r="AA725" s="42"/>
      <c r="AB725" s="42"/>
    </row>
    <row r="726" spans="1:28" ht="15.3">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c r="AA726" s="42"/>
      <c r="AB726" s="42"/>
    </row>
    <row r="727" spans="1:28" ht="15.3">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c r="AA727" s="42"/>
      <c r="AB727" s="42"/>
    </row>
    <row r="728" spans="1:28" ht="15.3">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c r="AA728" s="42"/>
      <c r="AB728" s="42"/>
    </row>
    <row r="729" spans="1:28" ht="15.3">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c r="AA729" s="42"/>
      <c r="AB729" s="42"/>
    </row>
    <row r="730" spans="1:28" ht="15.3">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c r="AA730" s="42"/>
      <c r="AB730" s="42"/>
    </row>
    <row r="731" spans="1:28" ht="15.3">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c r="AA731" s="42"/>
      <c r="AB731" s="42"/>
    </row>
    <row r="732" spans="1:28" ht="15.3">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c r="AA732" s="42"/>
      <c r="AB732" s="42"/>
    </row>
    <row r="733" spans="1:28" ht="15.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c r="AA733" s="42"/>
      <c r="AB733" s="42"/>
    </row>
    <row r="734" spans="1:28" ht="15.3">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c r="AA734" s="42"/>
      <c r="AB734" s="42"/>
    </row>
    <row r="735" spans="1:28" ht="15.3">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c r="AA735" s="42"/>
      <c r="AB735" s="42"/>
    </row>
    <row r="736" spans="1:28" ht="15.3">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c r="AA736" s="42"/>
      <c r="AB736" s="42"/>
    </row>
    <row r="737" spans="1:28" ht="15.3">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c r="AA737" s="42"/>
      <c r="AB737" s="42"/>
    </row>
    <row r="738" spans="1:28" ht="15.3">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c r="AA738" s="42"/>
      <c r="AB738" s="42"/>
    </row>
    <row r="739" spans="1:28" ht="15.3">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c r="AA739" s="42"/>
      <c r="AB739" s="42"/>
    </row>
    <row r="740" spans="1:28" ht="15.3">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c r="AA740" s="42"/>
      <c r="AB740" s="42"/>
    </row>
    <row r="741" spans="1:28" ht="15.3">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c r="AA741" s="42"/>
      <c r="AB741" s="42"/>
    </row>
    <row r="742" spans="1:28" ht="15.3">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c r="AA742" s="42"/>
      <c r="AB742" s="42"/>
    </row>
    <row r="743" spans="1:28" ht="15.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c r="AA743" s="42"/>
      <c r="AB743" s="42"/>
    </row>
    <row r="744" spans="1:28" ht="15.3">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c r="AA744" s="42"/>
      <c r="AB744" s="42"/>
    </row>
    <row r="745" spans="1:28" ht="15.3">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c r="AA745" s="42"/>
      <c r="AB745" s="42"/>
    </row>
    <row r="746" spans="1:28" ht="15.3">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c r="AA746" s="42"/>
      <c r="AB746" s="42"/>
    </row>
    <row r="747" spans="1:28" ht="15.3">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c r="AA747" s="42"/>
      <c r="AB747" s="42"/>
    </row>
    <row r="748" spans="1:28" ht="15.3">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c r="AA748" s="42"/>
      <c r="AB748" s="42"/>
    </row>
    <row r="749" spans="1:28" ht="15.3">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c r="AA749" s="42"/>
      <c r="AB749" s="42"/>
    </row>
    <row r="750" spans="1:28" ht="15.3">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c r="AA750" s="42"/>
      <c r="AB750" s="42"/>
    </row>
    <row r="751" spans="1:28" ht="15.3">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c r="AA751" s="42"/>
      <c r="AB751" s="42"/>
    </row>
    <row r="752" spans="1:28" ht="15.3">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c r="AA752" s="42"/>
      <c r="AB752" s="42"/>
    </row>
    <row r="753" spans="1:28" ht="1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c r="AA753" s="42"/>
      <c r="AB753" s="42"/>
    </row>
    <row r="754" spans="1:28" ht="15.3">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c r="AA754" s="42"/>
      <c r="AB754" s="42"/>
    </row>
    <row r="755" spans="1:28" ht="15.3">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c r="AA755" s="42"/>
      <c r="AB755" s="42"/>
    </row>
    <row r="756" spans="1:28" ht="15.3">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c r="AA756" s="42"/>
      <c r="AB756" s="42"/>
    </row>
    <row r="757" spans="1:28" ht="15.3">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c r="AA757" s="42"/>
      <c r="AB757" s="42"/>
    </row>
    <row r="758" spans="1:28" ht="15.3">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c r="AA758" s="42"/>
      <c r="AB758" s="42"/>
    </row>
    <row r="759" spans="1:28" ht="15.3">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c r="AA759" s="42"/>
      <c r="AB759" s="42"/>
    </row>
    <row r="760" spans="1:28" ht="15.3">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c r="AA760" s="42"/>
      <c r="AB760" s="42"/>
    </row>
    <row r="761" spans="1:28" ht="15.3">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c r="AA761" s="42"/>
      <c r="AB761" s="42"/>
    </row>
    <row r="762" spans="1:28" ht="15.3">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c r="AA762" s="42"/>
      <c r="AB762" s="42"/>
    </row>
    <row r="763" spans="1:28" ht="15.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c r="AA763" s="42"/>
      <c r="AB763" s="42"/>
    </row>
    <row r="764" spans="1:28" ht="15.3">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c r="AA764" s="42"/>
      <c r="AB764" s="42"/>
    </row>
    <row r="765" spans="1:28" ht="15.3">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c r="AA765" s="42"/>
      <c r="AB765" s="42"/>
    </row>
    <row r="766" spans="1:28" ht="15.3">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c r="AA766" s="42"/>
      <c r="AB766" s="42"/>
    </row>
    <row r="767" spans="1:28" ht="15.3">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c r="AA767" s="42"/>
      <c r="AB767" s="42"/>
    </row>
    <row r="768" spans="1:28" ht="15.3">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c r="AA768" s="42"/>
      <c r="AB768" s="42"/>
    </row>
    <row r="769" spans="1:28" ht="15.3">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c r="AA769" s="42"/>
      <c r="AB769" s="42"/>
    </row>
    <row r="770" spans="1:28" ht="15.3">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c r="AA770" s="42"/>
      <c r="AB770" s="42"/>
    </row>
    <row r="771" spans="1:28" ht="15.3">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c r="AA771" s="42"/>
      <c r="AB771" s="42"/>
    </row>
    <row r="772" spans="1:28" ht="15.3">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c r="AA772" s="42"/>
      <c r="AB772" s="42"/>
    </row>
    <row r="773" spans="1:28" ht="15.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c r="AA773" s="42"/>
      <c r="AB773" s="42"/>
    </row>
    <row r="774" spans="1:28" ht="15.3">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c r="AA774" s="42"/>
      <c r="AB774" s="42"/>
    </row>
    <row r="775" spans="1:28" ht="15.3">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c r="AA775" s="42"/>
      <c r="AB775" s="42"/>
    </row>
    <row r="776" spans="1:28" ht="15.3">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c r="AA776" s="42"/>
      <c r="AB776" s="42"/>
    </row>
    <row r="777" spans="1:28" ht="15.3">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c r="AA777" s="42"/>
      <c r="AB777" s="42"/>
    </row>
    <row r="778" spans="1:28" ht="15.3">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c r="AA778" s="42"/>
      <c r="AB778" s="42"/>
    </row>
    <row r="779" spans="1:28" ht="15.3">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c r="AA779" s="42"/>
      <c r="AB779" s="42"/>
    </row>
    <row r="780" spans="1:28" ht="15.3">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c r="AA780" s="42"/>
      <c r="AB780" s="42"/>
    </row>
    <row r="781" spans="1:28" ht="15.3">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c r="AA781" s="42"/>
      <c r="AB781" s="42"/>
    </row>
    <row r="782" spans="1:28" ht="15.3">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c r="AA782" s="42"/>
      <c r="AB782" s="42"/>
    </row>
    <row r="783" spans="1:28" ht="15.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c r="AA783" s="42"/>
      <c r="AB783" s="42"/>
    </row>
    <row r="784" spans="1:28" ht="15.3">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c r="AA784" s="42"/>
      <c r="AB784" s="42"/>
    </row>
    <row r="785" spans="1:28" ht="15.3">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c r="AA785" s="42"/>
      <c r="AB785" s="42"/>
    </row>
    <row r="786" spans="1:28" ht="15.3">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c r="AA786" s="42"/>
      <c r="AB786" s="42"/>
    </row>
    <row r="787" spans="1:28" ht="15.3">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c r="AA787" s="42"/>
      <c r="AB787" s="42"/>
    </row>
    <row r="788" spans="1:28" ht="15.3">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c r="AA788" s="42"/>
      <c r="AB788" s="42"/>
    </row>
    <row r="789" spans="1:28" ht="15.3">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c r="AA789" s="42"/>
      <c r="AB789" s="42"/>
    </row>
    <row r="790" spans="1:28" ht="15.3">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c r="AA790" s="42"/>
      <c r="AB790" s="42"/>
    </row>
    <row r="791" spans="1:28" ht="15.3">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c r="AA791" s="42"/>
      <c r="AB791" s="42"/>
    </row>
    <row r="792" spans="1:28" ht="15.3">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c r="AA792" s="42"/>
      <c r="AB792" s="42"/>
    </row>
    <row r="793" spans="1:28" ht="15.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c r="AA793" s="42"/>
      <c r="AB793" s="42"/>
    </row>
    <row r="794" spans="1:28" ht="15.3">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c r="AA794" s="42"/>
      <c r="AB794" s="42"/>
    </row>
    <row r="795" spans="1:28" ht="15.3">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c r="AA795" s="42"/>
      <c r="AB795" s="42"/>
    </row>
    <row r="796" spans="1:28" ht="15.3">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c r="AA796" s="42"/>
      <c r="AB796" s="42"/>
    </row>
    <row r="797" spans="1:28" ht="15.3">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c r="AA797" s="42"/>
      <c r="AB797" s="42"/>
    </row>
    <row r="798" spans="1:28" ht="15.3">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c r="AA798" s="42"/>
      <c r="AB798" s="42"/>
    </row>
    <row r="799" spans="1:28" ht="15.3">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c r="AA799" s="42"/>
      <c r="AB799" s="42"/>
    </row>
    <row r="800" spans="1:28" ht="15.3">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c r="AA800" s="42"/>
      <c r="AB800" s="42"/>
    </row>
    <row r="801" spans="1:28" ht="15.3">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c r="AA801" s="42"/>
      <c r="AB801" s="42"/>
    </row>
    <row r="802" spans="1:28" ht="15.3">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c r="AA802" s="42"/>
      <c r="AB802" s="42"/>
    </row>
    <row r="803" spans="1:28" ht="15.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c r="AA803" s="42"/>
      <c r="AB803" s="42"/>
    </row>
    <row r="804" spans="1:28" ht="15.3">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c r="AA804" s="42"/>
      <c r="AB804" s="42"/>
    </row>
    <row r="805" spans="1:28" ht="15.3">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c r="AA805" s="42"/>
      <c r="AB805" s="42"/>
    </row>
    <row r="806" spans="1:28" ht="15.3">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c r="AA806" s="42"/>
      <c r="AB806" s="42"/>
    </row>
    <row r="807" spans="1:28" ht="15.3">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c r="AA807" s="42"/>
      <c r="AB807" s="42"/>
    </row>
    <row r="808" spans="1:28" ht="15.3">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c r="AA808" s="42"/>
      <c r="AB808" s="42"/>
    </row>
    <row r="809" spans="1:28" ht="15.3">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c r="AA809" s="42"/>
      <c r="AB809" s="42"/>
    </row>
    <row r="810" spans="1:28" ht="15.3">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c r="AA810" s="42"/>
      <c r="AB810" s="42"/>
    </row>
    <row r="811" spans="1:28" ht="15.3">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c r="AA811" s="42"/>
      <c r="AB811" s="42"/>
    </row>
    <row r="812" spans="1:28" ht="15.3">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c r="AA812" s="42"/>
      <c r="AB812" s="42"/>
    </row>
    <row r="813" spans="1:28" ht="15.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c r="AA813" s="42"/>
      <c r="AB813" s="42"/>
    </row>
    <row r="814" spans="1:28" ht="15.3">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c r="AA814" s="42"/>
      <c r="AB814" s="42"/>
    </row>
    <row r="815" spans="1:28" ht="15.3">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c r="AA815" s="42"/>
      <c r="AB815" s="42"/>
    </row>
    <row r="816" spans="1:28" ht="15.3">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c r="AA816" s="42"/>
      <c r="AB816" s="42"/>
    </row>
    <row r="817" spans="1:28" ht="15.3">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c r="AA817" s="42"/>
      <c r="AB817" s="42"/>
    </row>
    <row r="818" spans="1:28" ht="15.3">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c r="AA818" s="42"/>
      <c r="AB818" s="42"/>
    </row>
    <row r="819" spans="1:28" ht="15.3">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c r="AA819" s="42"/>
      <c r="AB819" s="42"/>
    </row>
    <row r="820" spans="1:28" ht="15.3">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c r="AA820" s="42"/>
      <c r="AB820" s="42"/>
    </row>
    <row r="821" spans="1:28" ht="15.3">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c r="AA821" s="42"/>
      <c r="AB821" s="42"/>
    </row>
    <row r="822" spans="1:28" ht="15.3">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c r="AA822" s="42"/>
      <c r="AB822" s="42"/>
    </row>
    <row r="823" spans="1:28" ht="15.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c r="AA823" s="42"/>
      <c r="AB823" s="42"/>
    </row>
    <row r="824" spans="1:28" ht="15.3">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c r="AA824" s="42"/>
      <c r="AB824" s="42"/>
    </row>
    <row r="825" spans="1:28" ht="15.3">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c r="AA825" s="42"/>
      <c r="AB825" s="42"/>
    </row>
    <row r="826" spans="1:28" ht="15.3">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c r="AA826" s="42"/>
      <c r="AB826" s="42"/>
    </row>
    <row r="827" spans="1:28" ht="15.3">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c r="AA827" s="42"/>
      <c r="AB827" s="42"/>
    </row>
    <row r="828" spans="1:28" ht="15.3">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c r="AA828" s="42"/>
      <c r="AB828" s="42"/>
    </row>
    <row r="829" spans="1:28" ht="15.3">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c r="AA829" s="42"/>
      <c r="AB829" s="42"/>
    </row>
    <row r="830" spans="1:28" ht="15.3">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c r="AA830" s="42"/>
      <c r="AB830" s="42"/>
    </row>
    <row r="831" spans="1:28" ht="15.3">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c r="AA831" s="42"/>
      <c r="AB831" s="42"/>
    </row>
    <row r="832" spans="1:28" ht="15.3">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c r="AA832" s="42"/>
      <c r="AB832" s="42"/>
    </row>
    <row r="833" spans="1:28" ht="15.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c r="AA833" s="42"/>
      <c r="AB833" s="42"/>
    </row>
    <row r="834" spans="1:28" ht="15.3">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c r="AA834" s="42"/>
      <c r="AB834" s="42"/>
    </row>
    <row r="835" spans="1:28" ht="15.3">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c r="AA835" s="42"/>
      <c r="AB835" s="42"/>
    </row>
    <row r="836" spans="1:28" ht="15.3">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c r="AA836" s="42"/>
      <c r="AB836" s="42"/>
    </row>
    <row r="837" spans="1:28" ht="15.3">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c r="AA837" s="42"/>
      <c r="AB837" s="42"/>
    </row>
    <row r="838" spans="1:28" ht="15.3">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c r="AA838" s="42"/>
      <c r="AB838" s="42"/>
    </row>
    <row r="839" spans="1:28" ht="15.3">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c r="AA839" s="42"/>
      <c r="AB839" s="42"/>
    </row>
    <row r="840" spans="1:28" ht="15.3">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c r="AA840" s="42"/>
      <c r="AB840" s="42"/>
    </row>
    <row r="841" spans="1:28" ht="15.3">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c r="AA841" s="42"/>
      <c r="AB841" s="42"/>
    </row>
    <row r="842" spans="1:28" ht="15.3">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c r="AA842" s="42"/>
      <c r="AB842" s="42"/>
    </row>
    <row r="843" spans="1:28" ht="15.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c r="AA843" s="42"/>
      <c r="AB843" s="42"/>
    </row>
    <row r="844" spans="1:28" ht="15.3">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c r="AA844" s="42"/>
      <c r="AB844" s="42"/>
    </row>
    <row r="845" spans="1:28" ht="15.3">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c r="AA845" s="42"/>
      <c r="AB845" s="42"/>
    </row>
    <row r="846" spans="1:28" ht="15.3">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c r="AA846" s="42"/>
      <c r="AB846" s="42"/>
    </row>
    <row r="847" spans="1:28" ht="15.3">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c r="AA847" s="42"/>
      <c r="AB847" s="42"/>
    </row>
    <row r="848" spans="1:28" ht="15.3">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c r="AA848" s="42"/>
      <c r="AB848" s="42"/>
    </row>
    <row r="849" spans="1:28" ht="15.3">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c r="AA849" s="42"/>
      <c r="AB849" s="42"/>
    </row>
    <row r="850" spans="1:28" ht="15.3">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c r="AA850" s="42"/>
      <c r="AB850" s="42"/>
    </row>
    <row r="851" spans="1:28" ht="15.3">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c r="AA851" s="42"/>
      <c r="AB851" s="42"/>
    </row>
    <row r="852" spans="1:28" ht="15.3">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c r="AA852" s="42"/>
      <c r="AB852" s="42"/>
    </row>
    <row r="853" spans="1:28" ht="1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c r="AA853" s="42"/>
      <c r="AB853" s="42"/>
    </row>
    <row r="854" spans="1:28" ht="15.3">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c r="AA854" s="42"/>
      <c r="AB854" s="42"/>
    </row>
    <row r="855" spans="1:28" ht="15.3">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c r="AA855" s="42"/>
      <c r="AB855" s="42"/>
    </row>
    <row r="856" spans="1:28" ht="15.3">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c r="AA856" s="42"/>
      <c r="AB856" s="42"/>
    </row>
    <row r="857" spans="1:28" ht="15.3">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c r="AA857" s="42"/>
      <c r="AB857" s="42"/>
    </row>
    <row r="858" spans="1:28" ht="15.3">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c r="AA858" s="42"/>
      <c r="AB858" s="42"/>
    </row>
    <row r="859" spans="1:28" ht="15.3">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c r="AA859" s="42"/>
      <c r="AB859" s="42"/>
    </row>
    <row r="860" spans="1:28" ht="15.3">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c r="AA860" s="42"/>
      <c r="AB860" s="42"/>
    </row>
    <row r="861" spans="1:28" ht="15.3">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c r="AA861" s="42"/>
      <c r="AB861" s="42"/>
    </row>
    <row r="862" spans="1:28" ht="15.3">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c r="AA862" s="42"/>
      <c r="AB862" s="42"/>
    </row>
    <row r="863" spans="1:28" ht="15.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c r="AA863" s="42"/>
      <c r="AB863" s="42"/>
    </row>
    <row r="864" spans="1:28" ht="15.3">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c r="AA864" s="42"/>
      <c r="AB864" s="42"/>
    </row>
    <row r="865" spans="1:28" ht="15.3">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c r="AA865" s="42"/>
      <c r="AB865" s="42"/>
    </row>
    <row r="866" spans="1:28" ht="15.3">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c r="AA866" s="42"/>
      <c r="AB866" s="42"/>
    </row>
    <row r="867" spans="1:28" ht="15.3">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c r="AA867" s="42"/>
      <c r="AB867" s="42"/>
    </row>
    <row r="868" spans="1:28" ht="15.3">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c r="AA868" s="42"/>
      <c r="AB868" s="42"/>
    </row>
    <row r="869" spans="1:28" ht="15.3">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c r="AA869" s="42"/>
      <c r="AB869" s="42"/>
    </row>
    <row r="870" spans="1:28" ht="15.3">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c r="AA870" s="42"/>
      <c r="AB870" s="42"/>
    </row>
    <row r="871" spans="1:28" ht="15.3">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c r="AA871" s="42"/>
      <c r="AB871" s="42"/>
    </row>
    <row r="872" spans="1:28" ht="15.3">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c r="AA872" s="42"/>
      <c r="AB872" s="42"/>
    </row>
    <row r="873" spans="1:28" ht="15.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c r="AA873" s="42"/>
      <c r="AB873" s="42"/>
    </row>
    <row r="874" spans="1:28" ht="15.3">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c r="AA874" s="42"/>
      <c r="AB874" s="42"/>
    </row>
    <row r="875" spans="1:28" ht="15.3">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c r="AA875" s="42"/>
      <c r="AB875" s="42"/>
    </row>
    <row r="876" spans="1:28" ht="15.3">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c r="AA876" s="42"/>
      <c r="AB876" s="42"/>
    </row>
    <row r="877" spans="1:28" ht="15.3">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c r="AA877" s="42"/>
      <c r="AB877" s="42"/>
    </row>
    <row r="878" spans="1:28" ht="15.3">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c r="AA878" s="42"/>
      <c r="AB878" s="42"/>
    </row>
    <row r="879" spans="1:28" ht="15.3">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c r="AA879" s="42"/>
      <c r="AB879" s="42"/>
    </row>
    <row r="880" spans="1:28" ht="15.3">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c r="AA880" s="42"/>
      <c r="AB880" s="42"/>
    </row>
    <row r="881" spans="1:28" ht="15.3">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c r="AA881" s="42"/>
      <c r="AB881" s="42"/>
    </row>
    <row r="882" spans="1:28" ht="15.3">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c r="AA882" s="42"/>
      <c r="AB882" s="42"/>
    </row>
    <row r="883" spans="1:28" ht="15.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c r="AA883" s="42"/>
      <c r="AB883" s="42"/>
    </row>
    <row r="884" spans="1:28" ht="15.3">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c r="AA884" s="42"/>
      <c r="AB884" s="42"/>
    </row>
    <row r="885" spans="1:28" ht="15.3">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c r="AA885" s="42"/>
      <c r="AB885" s="42"/>
    </row>
    <row r="886" spans="1:28" ht="15.3">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c r="AA886" s="42"/>
      <c r="AB886" s="42"/>
    </row>
    <row r="887" spans="1:28" ht="15.3">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c r="AA887" s="42"/>
      <c r="AB887" s="42"/>
    </row>
    <row r="888" spans="1:28" ht="15.3">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c r="AA888" s="42"/>
      <c r="AB888" s="42"/>
    </row>
    <row r="889" spans="1:28" ht="15.3">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c r="AA889" s="42"/>
      <c r="AB889" s="42"/>
    </row>
    <row r="890" spans="1:28" ht="15.3">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c r="AA890" s="42"/>
      <c r="AB890" s="42"/>
    </row>
    <row r="891" spans="1:28" ht="15.3">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c r="AA891" s="42"/>
      <c r="AB891" s="42"/>
    </row>
    <row r="892" spans="1:28" ht="15.3">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c r="AA892" s="42"/>
      <c r="AB892" s="42"/>
    </row>
    <row r="893" spans="1:28" ht="15.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c r="AA893" s="42"/>
      <c r="AB893" s="42"/>
    </row>
    <row r="894" spans="1:28" ht="15.3">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c r="AA894" s="42"/>
      <c r="AB894" s="42"/>
    </row>
    <row r="895" spans="1:28" ht="15.3">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c r="AA895" s="42"/>
      <c r="AB895" s="42"/>
    </row>
    <row r="896" spans="1:28" ht="15.3">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c r="AA896" s="42"/>
      <c r="AB896" s="42"/>
    </row>
    <row r="897" spans="1:28" ht="15.3">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c r="AA897" s="42"/>
      <c r="AB897" s="42"/>
    </row>
    <row r="898" spans="1:28" ht="15.3">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c r="AA898" s="42"/>
      <c r="AB898" s="42"/>
    </row>
    <row r="899" spans="1:28" ht="15.3">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c r="AA899" s="42"/>
      <c r="AB899" s="42"/>
    </row>
    <row r="900" spans="1:28" ht="15.3">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c r="AA900" s="42"/>
      <c r="AB900" s="42"/>
    </row>
    <row r="901" spans="1:28" ht="15.3">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c r="AA901" s="42"/>
      <c r="AB901" s="42"/>
    </row>
    <row r="902" spans="1:28" ht="15.3">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c r="AA902" s="42"/>
      <c r="AB902" s="42"/>
    </row>
    <row r="903" spans="1:28" ht="15.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c r="AA903" s="42"/>
      <c r="AB903" s="42"/>
    </row>
    <row r="904" spans="1:28" ht="15.3">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c r="AA904" s="42"/>
      <c r="AB904" s="42"/>
    </row>
    <row r="905" spans="1:28" ht="15.3">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c r="AA905" s="42"/>
      <c r="AB905" s="42"/>
    </row>
    <row r="906" spans="1:28" ht="15.3">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c r="AA906" s="42"/>
      <c r="AB906" s="42"/>
    </row>
    <row r="907" spans="1:28" ht="15.3">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c r="AA907" s="42"/>
      <c r="AB907" s="42"/>
    </row>
    <row r="908" spans="1:28" ht="15.3">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c r="AA908" s="42"/>
      <c r="AB908" s="42"/>
    </row>
    <row r="909" spans="1:28" ht="15.3">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c r="AA909" s="42"/>
      <c r="AB909" s="42"/>
    </row>
    <row r="910" spans="1:28" ht="15.3">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c r="AA910" s="42"/>
      <c r="AB910" s="42"/>
    </row>
    <row r="911" spans="1:28" ht="15.3">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c r="AA911" s="42"/>
      <c r="AB911" s="42"/>
    </row>
    <row r="912" spans="1:28" ht="15.3">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c r="AA912" s="42"/>
      <c r="AB912" s="42"/>
    </row>
    <row r="913" spans="1:28" ht="15.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c r="AA913" s="42"/>
      <c r="AB913" s="42"/>
    </row>
    <row r="914" spans="1:28" ht="15.3">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c r="AA914" s="42"/>
      <c r="AB914" s="42"/>
    </row>
    <row r="915" spans="1:28" ht="15.3">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c r="AA915" s="42"/>
      <c r="AB915" s="42"/>
    </row>
    <row r="916" spans="1:28" ht="15.3">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c r="AA916" s="42"/>
      <c r="AB916" s="42"/>
    </row>
    <row r="917" spans="1:28" ht="15.3">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c r="AA917" s="42"/>
      <c r="AB917" s="42"/>
    </row>
    <row r="918" spans="1:28" ht="15.3">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c r="AA918" s="42"/>
      <c r="AB918" s="42"/>
    </row>
    <row r="919" spans="1:28" ht="15.3">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c r="AA919" s="42"/>
      <c r="AB919" s="42"/>
    </row>
    <row r="920" spans="1:28" ht="15.3">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c r="AA920" s="42"/>
      <c r="AB920" s="42"/>
    </row>
    <row r="921" spans="1:28" ht="15.3">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c r="AA921" s="42"/>
      <c r="AB921" s="42"/>
    </row>
    <row r="922" spans="1:28" ht="15.3">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c r="AA922" s="42"/>
      <c r="AB922" s="42"/>
    </row>
    <row r="923" spans="1:28" ht="15.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c r="AA923" s="42"/>
      <c r="AB923" s="42"/>
    </row>
    <row r="924" spans="1:28" ht="15.3">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c r="AA924" s="42"/>
      <c r="AB924" s="42"/>
    </row>
    <row r="925" spans="1:28" ht="15.3">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c r="AA925" s="42"/>
      <c r="AB925" s="42"/>
    </row>
    <row r="926" spans="1:28" ht="15.3">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c r="AA926" s="42"/>
      <c r="AB926" s="42"/>
    </row>
    <row r="927" spans="1:28" ht="15.3">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c r="AA927" s="42"/>
      <c r="AB927" s="42"/>
    </row>
    <row r="928" spans="1:28" ht="15.3">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c r="AA928" s="42"/>
      <c r="AB928" s="42"/>
    </row>
    <row r="929" spans="1:28" ht="15.3">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c r="AA929" s="42"/>
      <c r="AB929" s="42"/>
    </row>
    <row r="930" spans="1:28" ht="15.3">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c r="AA930" s="42"/>
      <c r="AB930" s="42"/>
    </row>
    <row r="931" spans="1:28" ht="15.3">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c r="AA931" s="42"/>
      <c r="AB931" s="42"/>
    </row>
    <row r="932" spans="1:28" ht="15.3">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c r="AA932" s="42"/>
      <c r="AB932" s="42"/>
    </row>
    <row r="933" spans="1:28" ht="15.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c r="AA933" s="42"/>
      <c r="AB933" s="42"/>
    </row>
    <row r="934" spans="1:28" ht="15.3">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c r="AA934" s="42"/>
      <c r="AB934" s="42"/>
    </row>
    <row r="935" spans="1:28" ht="15.3">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c r="AA935" s="42"/>
      <c r="AB935" s="42"/>
    </row>
    <row r="936" spans="1:28" ht="15.3">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c r="AA936" s="42"/>
      <c r="AB936" s="42"/>
    </row>
    <row r="937" spans="1:28" ht="15.3">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c r="AA937" s="42"/>
      <c r="AB937" s="42"/>
    </row>
    <row r="938" spans="1:28" ht="15.3">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c r="AA938" s="42"/>
      <c r="AB938" s="42"/>
    </row>
    <row r="939" spans="1:28" ht="15.3">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c r="AA939" s="42"/>
      <c r="AB939" s="42"/>
    </row>
    <row r="940" spans="1:28" ht="15.3">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c r="AA940" s="42"/>
      <c r="AB940" s="42"/>
    </row>
    <row r="941" spans="1:28" ht="15.3">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c r="AA941" s="42"/>
      <c r="AB941" s="42"/>
    </row>
    <row r="942" spans="1:28" ht="15.3">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c r="AA942" s="42"/>
      <c r="AB942" s="42"/>
    </row>
    <row r="943" spans="1:28" ht="15.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c r="AA943" s="42"/>
      <c r="AB943" s="42"/>
    </row>
    <row r="944" spans="1:28" ht="15.3">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c r="AA944" s="42"/>
      <c r="AB944" s="42"/>
    </row>
    <row r="945" spans="1:28" ht="15.3">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c r="AA945" s="42"/>
      <c r="AB945" s="42"/>
    </row>
    <row r="946" spans="1:28" ht="15.3">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c r="AA946" s="42"/>
      <c r="AB946" s="42"/>
    </row>
    <row r="947" spans="1:28" ht="15.3">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c r="AA947" s="42"/>
      <c r="AB947" s="42"/>
    </row>
    <row r="948" spans="1:28" ht="15.3">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c r="AA948" s="42"/>
      <c r="AB948" s="42"/>
    </row>
    <row r="949" spans="1:28" ht="15.3">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c r="AA949" s="42"/>
      <c r="AB949" s="42"/>
    </row>
    <row r="950" spans="1:28" ht="15.3">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c r="AA950" s="42"/>
      <c r="AB950" s="42"/>
    </row>
    <row r="951" spans="1:28" ht="15.3">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c r="AA951" s="42"/>
      <c r="AB951" s="42"/>
    </row>
    <row r="952" spans="1:28" ht="15.3">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c r="AA952" s="42"/>
      <c r="AB952" s="42"/>
    </row>
    <row r="953" spans="1:28" ht="15.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c r="AA953" s="42"/>
      <c r="AB953" s="42"/>
    </row>
    <row r="954" spans="1:28" ht="15.3">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c r="AA954" s="42"/>
      <c r="AB954" s="42"/>
    </row>
    <row r="955" spans="1:28" ht="15.3">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c r="AA955" s="42"/>
      <c r="AB955" s="42"/>
    </row>
    <row r="956" spans="1:28" ht="15.3">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c r="AA956" s="42"/>
      <c r="AB956" s="42"/>
    </row>
    <row r="957" spans="1:28" ht="15.3">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c r="AA957" s="42"/>
      <c r="AB957" s="42"/>
    </row>
    <row r="958" spans="1:28" ht="15.3">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c r="AA958" s="42"/>
      <c r="AB958" s="42"/>
    </row>
    <row r="959" spans="1:28" ht="15.3">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c r="AA959" s="42"/>
      <c r="AB959" s="42"/>
    </row>
    <row r="960" spans="1:28" ht="15.3">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c r="AA960" s="42"/>
      <c r="AB960" s="42"/>
    </row>
    <row r="961" spans="1:28" ht="15.3">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c r="AA961" s="42"/>
      <c r="AB961" s="42"/>
    </row>
    <row r="962" spans="1:28" ht="15.3">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c r="AA962" s="42"/>
      <c r="AB962" s="42"/>
    </row>
    <row r="963" spans="1:28" ht="15.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c r="AA963" s="42"/>
      <c r="AB963" s="42"/>
    </row>
    <row r="964" spans="1:28" ht="15.3">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c r="AA964" s="42"/>
      <c r="AB964" s="42"/>
    </row>
    <row r="965" spans="1:28" ht="15.3">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c r="AA965" s="42"/>
      <c r="AB965" s="42"/>
    </row>
    <row r="966" spans="1:28" ht="15.3">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c r="AA966" s="42"/>
      <c r="AB966" s="42"/>
    </row>
    <row r="967" spans="1:28" ht="15.3">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c r="AA967" s="42"/>
      <c r="AB967" s="42"/>
    </row>
    <row r="968" spans="1:28" ht="15.3">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c r="AA968" s="42"/>
      <c r="AB968" s="42"/>
    </row>
    <row r="969" spans="1:28" ht="15.3">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c r="AA969" s="42"/>
      <c r="AB969" s="42"/>
    </row>
    <row r="970" spans="1:28" ht="15.3">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c r="AA970" s="42"/>
      <c r="AB970" s="42"/>
    </row>
    <row r="971" spans="1:28" ht="15.3">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c r="AA971" s="42"/>
      <c r="AB971" s="42"/>
    </row>
    <row r="972" spans="1:28" ht="15.3">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c r="AA972" s="42"/>
      <c r="AB972" s="42"/>
    </row>
    <row r="973" spans="1:28" ht="15.3">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c r="AA973" s="42"/>
      <c r="AB973" s="42"/>
    </row>
    <row r="974" spans="1:28" ht="15.3">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c r="AA974" s="42"/>
      <c r="AB974" s="42"/>
    </row>
    <row r="975" spans="1:28" ht="15.3">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c r="AA975" s="42"/>
      <c r="AB975" s="42"/>
    </row>
    <row r="976" spans="1:28" ht="15.3">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c r="AA976" s="42"/>
      <c r="AB976" s="42"/>
    </row>
    <row r="977" spans="1:28" ht="15.3">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c r="AA977" s="42"/>
      <c r="AB977" s="42"/>
    </row>
    <row r="978" spans="1:28" ht="15.3">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c r="AA978" s="42"/>
      <c r="AB978" s="42"/>
    </row>
    <row r="979" spans="1:28" ht="15.3">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c r="AA979" s="42"/>
      <c r="AB979" s="42"/>
    </row>
    <row r="980" spans="1:28" ht="15.3">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c r="AA980" s="42"/>
      <c r="AB980" s="42"/>
    </row>
    <row r="981" spans="1:28" ht="15.3">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c r="AA981" s="42"/>
      <c r="AB981" s="42"/>
    </row>
    <row r="982" spans="1:28" ht="15.3">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c r="AA982" s="42"/>
      <c r="AB982" s="42"/>
    </row>
    <row r="983" spans="1:28" ht="15.3">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c r="AA983" s="42"/>
      <c r="AB983" s="42"/>
    </row>
    <row r="984" spans="1:28" ht="15.3">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c r="AA984" s="42"/>
      <c r="AB984" s="42"/>
    </row>
    <row r="985" spans="1:28" ht="15.3">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c r="AA985" s="42"/>
      <c r="AB985" s="42"/>
    </row>
    <row r="986" spans="1:28" ht="15.3">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c r="AA986" s="42"/>
      <c r="AB986" s="42"/>
    </row>
    <row r="987" spans="1:28" ht="15.3">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c r="AA987" s="42"/>
      <c r="AB987" s="42"/>
    </row>
    <row r="988" spans="1:28" ht="15.3">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c r="AA988" s="42"/>
      <c r="AB988" s="42"/>
    </row>
    <row r="989" spans="1:28" ht="15.3">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c r="AA989" s="42"/>
      <c r="AB989" s="42"/>
    </row>
    <row r="990" spans="1:28" ht="15.3">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c r="AA990" s="42"/>
      <c r="AB990" s="42"/>
    </row>
    <row r="991" spans="1:28" ht="15.3">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c r="AA991" s="42"/>
      <c r="AB991" s="42"/>
    </row>
    <row r="992" spans="1:28" ht="15.3">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c r="AA992" s="42"/>
      <c r="AB992" s="42"/>
    </row>
    <row r="993" spans="1:28" ht="15.3">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c r="AA993" s="42"/>
      <c r="AB993" s="42"/>
    </row>
    <row r="994" spans="1:28" ht="15.3">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c r="AA994" s="42"/>
      <c r="AB994" s="42"/>
    </row>
    <row r="995" spans="1:28" ht="15.3">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c r="AA995" s="42"/>
      <c r="AB995" s="42"/>
    </row>
  </sheetData>
  <autoFilter ref="A1:E995" xr:uid="{00000000-0009-0000-0000-000001000000}"/>
  <customSheetViews>
    <customSheetView guid="{280077E6-AAF8-44D4-AF2E-C05B91F83DD4}" filter="1" showAutoFilter="1">
      <pageMargins left="0.7" right="0.7" top="0.75" bottom="0.75" header="0.3" footer="0.3"/>
      <autoFilter ref="A1:E995" xr:uid="{00000000-0000-0000-0000-000000000000}"/>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pane ySplit="3" topLeftCell="A4" activePane="bottomLeft" state="frozen"/>
      <selection pane="bottomLeft" activeCell="B5" sqref="B5"/>
    </sheetView>
  </sheetViews>
  <sheetFormatPr defaultColWidth="14.44140625" defaultRowHeight="15.75" customHeight="1"/>
  <cols>
    <col min="1" max="1" width="153.44140625" customWidth="1"/>
    <col min="2" max="2" width="33.83203125" customWidth="1"/>
    <col min="3" max="3" width="16.71875" customWidth="1"/>
    <col min="5" max="5" width="31.109375" customWidth="1"/>
    <col min="6" max="6" width="38.27734375" customWidth="1"/>
    <col min="8" max="8" width="27.109375" customWidth="1"/>
  </cols>
  <sheetData>
    <row r="1" spans="1:26" ht="15.75" customHeight="1">
      <c r="A1" s="73" t="s">
        <v>1144</v>
      </c>
      <c r="B1" s="74"/>
      <c r="C1" s="47">
        <v>43969</v>
      </c>
      <c r="D1" s="42"/>
      <c r="E1" s="43" t="s">
        <v>1145</v>
      </c>
      <c r="F1" s="43" t="s">
        <v>1146</v>
      </c>
      <c r="G1" s="42"/>
      <c r="H1" s="42"/>
      <c r="I1" s="43" t="s">
        <v>1147</v>
      </c>
      <c r="J1" s="42"/>
      <c r="K1" s="42"/>
      <c r="L1" s="42"/>
      <c r="M1" s="42"/>
      <c r="N1" s="42"/>
      <c r="O1" s="42"/>
      <c r="P1" s="42"/>
      <c r="Q1" s="42"/>
      <c r="R1" s="42"/>
      <c r="S1" s="42"/>
      <c r="T1" s="42"/>
      <c r="U1" s="42"/>
      <c r="V1" s="42"/>
      <c r="W1" s="42"/>
      <c r="X1" s="42"/>
      <c r="Y1" s="42"/>
      <c r="Z1" s="42"/>
    </row>
    <row r="2" spans="1:26" ht="15.75" customHeight="1">
      <c r="A2" s="48" t="s">
        <v>1148</v>
      </c>
      <c r="B2" s="49"/>
      <c r="C2" s="50">
        <v>43969</v>
      </c>
      <c r="D2" s="42"/>
      <c r="E2" s="42"/>
      <c r="F2" s="43" t="s">
        <v>1149</v>
      </c>
      <c r="G2" s="43" t="s">
        <v>1150</v>
      </c>
      <c r="I2" s="43" t="s">
        <v>1151</v>
      </c>
      <c r="J2" s="42"/>
      <c r="K2" s="42"/>
      <c r="L2" s="42"/>
      <c r="M2" s="42"/>
      <c r="N2" s="42"/>
      <c r="O2" s="42"/>
      <c r="P2" s="42"/>
      <c r="Q2" s="42"/>
      <c r="R2" s="42"/>
      <c r="S2" s="42"/>
      <c r="T2" s="42"/>
      <c r="U2" s="42"/>
      <c r="V2" s="42"/>
      <c r="W2" s="42"/>
      <c r="X2" s="42"/>
      <c r="Y2" s="42"/>
      <c r="Z2" s="42"/>
    </row>
    <row r="3" spans="1:26" ht="15.75" customHeight="1">
      <c r="A3" s="41" t="s">
        <v>1152</v>
      </c>
      <c r="B3" s="41" t="s">
        <v>1153</v>
      </c>
      <c r="C3" s="43" t="s">
        <v>1154</v>
      </c>
      <c r="D3" s="43" t="s">
        <v>1155</v>
      </c>
      <c r="E3" s="41" t="s">
        <v>1156</v>
      </c>
      <c r="F3" s="43" t="s">
        <v>1157</v>
      </c>
      <c r="G3" s="43" t="s">
        <v>1155</v>
      </c>
      <c r="H3" s="43" t="s">
        <v>1158</v>
      </c>
      <c r="I3" s="43" t="s">
        <v>1159</v>
      </c>
      <c r="J3" s="42"/>
      <c r="K3" s="42"/>
      <c r="L3" s="42"/>
      <c r="M3" s="42"/>
      <c r="N3" s="42"/>
      <c r="O3" s="42"/>
      <c r="P3" s="42"/>
      <c r="Q3" s="42"/>
      <c r="R3" s="42"/>
      <c r="S3" s="42"/>
      <c r="T3" s="42"/>
      <c r="U3" s="42"/>
      <c r="V3" s="42"/>
      <c r="W3" s="42"/>
      <c r="X3" s="42"/>
      <c r="Y3" s="42"/>
      <c r="Z3" s="42"/>
    </row>
    <row r="4" spans="1:26" ht="15.75" customHeight="1">
      <c r="A4" s="51" t="s">
        <v>1160</v>
      </c>
      <c r="B4" s="43" t="s">
        <v>595</v>
      </c>
      <c r="C4" s="50">
        <v>43969</v>
      </c>
      <c r="D4" s="43" t="s">
        <v>1161</v>
      </c>
      <c r="E4" s="43" t="s">
        <v>31</v>
      </c>
      <c r="F4" s="50">
        <v>44014</v>
      </c>
      <c r="G4" s="43" t="s">
        <v>1162</v>
      </c>
      <c r="H4" s="43">
        <v>21</v>
      </c>
      <c r="I4" s="42">
        <f t="shared" ref="I4:I37" si="0">IF(EXACT(E4,"Yes"),H4,0)</f>
        <v>21</v>
      </c>
      <c r="J4" s="42"/>
      <c r="K4" s="42"/>
      <c r="L4" s="42"/>
      <c r="M4" s="42"/>
      <c r="N4" s="42"/>
      <c r="O4" s="42"/>
      <c r="P4" s="42"/>
      <c r="Q4" s="42"/>
      <c r="R4" s="42"/>
      <c r="S4" s="42"/>
      <c r="T4" s="42"/>
      <c r="U4" s="42"/>
      <c r="V4" s="42"/>
      <c r="W4" s="42"/>
      <c r="X4" s="42"/>
      <c r="Y4" s="42"/>
      <c r="Z4" s="42"/>
    </row>
    <row r="5" spans="1:26" ht="15.75" customHeight="1">
      <c r="A5" s="52" t="s">
        <v>38</v>
      </c>
      <c r="B5" s="43" t="s">
        <v>31</v>
      </c>
      <c r="C5" s="50">
        <v>43971</v>
      </c>
      <c r="D5" s="43" t="s">
        <v>1162</v>
      </c>
      <c r="E5" s="43" t="s">
        <v>595</v>
      </c>
      <c r="F5" s="50">
        <v>44014</v>
      </c>
      <c r="G5" s="43" t="s">
        <v>1162</v>
      </c>
      <c r="H5" s="43">
        <v>20</v>
      </c>
      <c r="I5" s="42">
        <f t="shared" si="0"/>
        <v>0</v>
      </c>
      <c r="J5" s="42"/>
      <c r="K5" s="42"/>
      <c r="L5" s="42"/>
      <c r="M5" s="42"/>
      <c r="N5" s="42"/>
      <c r="O5" s="42"/>
      <c r="P5" s="42"/>
      <c r="Q5" s="42"/>
      <c r="R5" s="42"/>
      <c r="S5" s="42"/>
      <c r="T5" s="42"/>
      <c r="U5" s="42"/>
      <c r="V5" s="42"/>
      <c r="W5" s="42"/>
      <c r="X5" s="42"/>
      <c r="Y5" s="42"/>
      <c r="Z5" s="42"/>
    </row>
    <row r="6" spans="1:26" ht="15.75" customHeight="1">
      <c r="A6" s="51" t="s">
        <v>50</v>
      </c>
      <c r="B6" s="43" t="s">
        <v>31</v>
      </c>
      <c r="C6" s="50">
        <v>43972</v>
      </c>
      <c r="D6" s="43" t="s">
        <v>1162</v>
      </c>
      <c r="E6" s="43" t="s">
        <v>31</v>
      </c>
      <c r="F6" s="50">
        <v>44014</v>
      </c>
      <c r="G6" s="43" t="s">
        <v>1162</v>
      </c>
      <c r="H6" s="43">
        <v>36</v>
      </c>
      <c r="I6" s="42">
        <f t="shared" si="0"/>
        <v>36</v>
      </c>
      <c r="J6" s="42"/>
      <c r="K6" s="42"/>
      <c r="L6" s="42"/>
      <c r="M6" s="42"/>
      <c r="N6" s="42"/>
      <c r="O6" s="42"/>
      <c r="P6" s="42"/>
      <c r="Q6" s="42"/>
      <c r="R6" s="42"/>
      <c r="S6" s="42"/>
      <c r="T6" s="42"/>
      <c r="U6" s="42"/>
      <c r="V6" s="42"/>
      <c r="W6" s="42"/>
      <c r="X6" s="42"/>
      <c r="Y6" s="42"/>
      <c r="Z6" s="42"/>
    </row>
    <row r="7" spans="1:26" ht="15.75" customHeight="1">
      <c r="A7" s="52" t="s">
        <v>63</v>
      </c>
      <c r="B7" s="43" t="s">
        <v>1163</v>
      </c>
      <c r="C7" s="50">
        <v>43972</v>
      </c>
      <c r="D7" s="43" t="s">
        <v>1162</v>
      </c>
      <c r="E7" s="43" t="s">
        <v>31</v>
      </c>
      <c r="F7" s="50">
        <v>44018</v>
      </c>
      <c r="G7" s="43" t="s">
        <v>1162</v>
      </c>
      <c r="H7" s="43">
        <v>81</v>
      </c>
      <c r="I7" s="42">
        <f t="shared" si="0"/>
        <v>81</v>
      </c>
      <c r="J7" s="42"/>
      <c r="K7" s="42"/>
      <c r="L7" s="42"/>
      <c r="M7" s="42"/>
      <c r="N7" s="42"/>
      <c r="O7" s="42"/>
      <c r="P7" s="42"/>
      <c r="Q7" s="42"/>
      <c r="R7" s="42"/>
      <c r="S7" s="42"/>
      <c r="T7" s="42"/>
      <c r="U7" s="42"/>
      <c r="V7" s="42"/>
      <c r="W7" s="42"/>
      <c r="X7" s="42"/>
      <c r="Y7" s="42"/>
      <c r="Z7" s="42"/>
    </row>
    <row r="8" spans="1:26" ht="15.75" customHeight="1">
      <c r="A8" s="51" t="s">
        <v>1164</v>
      </c>
      <c r="B8" s="43" t="s">
        <v>595</v>
      </c>
      <c r="C8" s="50">
        <v>43972</v>
      </c>
      <c r="D8" s="43" t="s">
        <v>1162</v>
      </c>
      <c r="E8" s="43" t="s">
        <v>31</v>
      </c>
      <c r="F8" s="50">
        <v>44018</v>
      </c>
      <c r="G8" s="43" t="s">
        <v>1162</v>
      </c>
      <c r="H8" s="43">
        <v>24</v>
      </c>
      <c r="I8" s="42">
        <f t="shared" si="0"/>
        <v>24</v>
      </c>
      <c r="J8" s="42"/>
      <c r="K8" s="42"/>
      <c r="L8" s="42"/>
      <c r="M8" s="42"/>
      <c r="N8" s="42"/>
      <c r="O8" s="42"/>
      <c r="P8" s="42"/>
      <c r="Q8" s="42"/>
      <c r="R8" s="42"/>
      <c r="S8" s="42"/>
      <c r="T8" s="42"/>
      <c r="U8" s="42"/>
      <c r="V8" s="42"/>
      <c r="W8" s="42"/>
      <c r="X8" s="42"/>
      <c r="Y8" s="42"/>
      <c r="Z8" s="42"/>
    </row>
    <row r="9" spans="1:26" ht="15.75" customHeight="1">
      <c r="A9" s="52" t="s">
        <v>86</v>
      </c>
      <c r="B9" s="43" t="s">
        <v>31</v>
      </c>
      <c r="C9" s="50">
        <v>43972</v>
      </c>
      <c r="D9" s="43" t="s">
        <v>1162</v>
      </c>
      <c r="E9" s="43" t="s">
        <v>595</v>
      </c>
      <c r="F9" s="50">
        <v>44018</v>
      </c>
      <c r="G9" s="43" t="s">
        <v>1162</v>
      </c>
      <c r="H9" s="43">
        <v>18</v>
      </c>
      <c r="I9" s="42">
        <f t="shared" si="0"/>
        <v>0</v>
      </c>
      <c r="J9" s="42"/>
      <c r="K9" s="42"/>
      <c r="L9" s="42"/>
      <c r="M9" s="42"/>
      <c r="N9" s="42"/>
      <c r="O9" s="42"/>
      <c r="P9" s="42"/>
      <c r="Q9" s="42"/>
      <c r="R9" s="42"/>
      <c r="S9" s="42"/>
      <c r="T9" s="42"/>
      <c r="U9" s="42"/>
      <c r="V9" s="42"/>
      <c r="W9" s="42"/>
      <c r="X9" s="42"/>
      <c r="Y9" s="42"/>
      <c r="Z9" s="42"/>
    </row>
    <row r="10" spans="1:26" ht="15.75" customHeight="1">
      <c r="A10" s="51" t="s">
        <v>100</v>
      </c>
      <c r="B10" s="43" t="s">
        <v>31</v>
      </c>
      <c r="C10" s="50">
        <v>43972</v>
      </c>
      <c r="D10" s="43" t="s">
        <v>1165</v>
      </c>
      <c r="E10" s="43" t="s">
        <v>31</v>
      </c>
      <c r="F10" s="50">
        <v>44020</v>
      </c>
      <c r="G10" s="43" t="s">
        <v>1165</v>
      </c>
      <c r="H10" s="43">
        <v>8</v>
      </c>
      <c r="I10" s="42">
        <f t="shared" si="0"/>
        <v>8</v>
      </c>
      <c r="J10" s="42"/>
      <c r="K10" s="42"/>
      <c r="L10" s="42"/>
      <c r="M10" s="42"/>
      <c r="N10" s="42"/>
      <c r="O10" s="42"/>
      <c r="P10" s="42"/>
      <c r="Q10" s="42"/>
      <c r="R10" s="42"/>
      <c r="S10" s="42"/>
      <c r="T10" s="42"/>
      <c r="U10" s="42"/>
      <c r="V10" s="42"/>
      <c r="W10" s="42"/>
      <c r="X10" s="42"/>
      <c r="Y10" s="42"/>
      <c r="Z10" s="42"/>
    </row>
    <row r="11" spans="1:26" ht="15.75" customHeight="1">
      <c r="A11" s="52" t="s">
        <v>1166</v>
      </c>
      <c r="B11" s="43" t="s">
        <v>595</v>
      </c>
      <c r="C11" s="43" t="s">
        <v>1167</v>
      </c>
      <c r="D11" s="43" t="s">
        <v>1165</v>
      </c>
      <c r="E11" s="43" t="s">
        <v>595</v>
      </c>
      <c r="F11" s="50">
        <v>44020</v>
      </c>
      <c r="G11" s="43" t="s">
        <v>1165</v>
      </c>
      <c r="H11" s="43">
        <v>176</v>
      </c>
      <c r="I11" s="42">
        <f t="shared" si="0"/>
        <v>0</v>
      </c>
      <c r="J11" s="42"/>
      <c r="K11" s="42"/>
      <c r="L11" s="42"/>
      <c r="M11" s="42"/>
      <c r="N11" s="42"/>
      <c r="O11" s="42"/>
      <c r="P11" s="42"/>
      <c r="Q11" s="42"/>
      <c r="R11" s="42"/>
      <c r="S11" s="42"/>
      <c r="T11" s="42"/>
      <c r="U11" s="42"/>
      <c r="V11" s="42"/>
      <c r="W11" s="42"/>
      <c r="X11" s="42"/>
      <c r="Y11" s="42"/>
      <c r="Z11" s="42"/>
    </row>
    <row r="12" spans="1:26" ht="15.75" customHeight="1">
      <c r="A12" s="51" t="s">
        <v>129</v>
      </c>
      <c r="B12" s="43" t="s">
        <v>595</v>
      </c>
      <c r="C12" s="50">
        <v>43975</v>
      </c>
      <c r="D12" s="43" t="s">
        <v>1165</v>
      </c>
      <c r="E12" s="43" t="s">
        <v>595</v>
      </c>
      <c r="F12" s="50">
        <v>44020</v>
      </c>
      <c r="G12" s="43" t="s">
        <v>1165</v>
      </c>
      <c r="H12" s="43">
        <v>30</v>
      </c>
      <c r="I12" s="42">
        <f t="shared" si="0"/>
        <v>0</v>
      </c>
      <c r="J12" s="42"/>
      <c r="K12" s="42"/>
      <c r="L12" s="42"/>
      <c r="M12" s="42"/>
      <c r="N12" s="42"/>
      <c r="O12" s="42"/>
      <c r="P12" s="42"/>
      <c r="Q12" s="42"/>
      <c r="R12" s="42"/>
      <c r="S12" s="42"/>
      <c r="T12" s="42"/>
      <c r="U12" s="42"/>
      <c r="V12" s="42"/>
      <c r="W12" s="42"/>
      <c r="X12" s="42"/>
      <c r="Y12" s="42"/>
      <c r="Z12" s="42"/>
    </row>
    <row r="13" spans="1:26" ht="15.75" customHeight="1">
      <c r="A13" s="52" t="s">
        <v>1168</v>
      </c>
      <c r="B13" s="43" t="s">
        <v>595</v>
      </c>
      <c r="C13" s="50">
        <v>43975</v>
      </c>
      <c r="D13" s="43" t="s">
        <v>1165</v>
      </c>
      <c r="E13" s="43" t="s">
        <v>595</v>
      </c>
      <c r="F13" s="50">
        <v>44020</v>
      </c>
      <c r="G13" s="43" t="s">
        <v>1165</v>
      </c>
      <c r="H13" s="43">
        <v>12</v>
      </c>
      <c r="I13" s="42">
        <f t="shared" si="0"/>
        <v>0</v>
      </c>
      <c r="J13" s="42"/>
      <c r="K13" s="42"/>
      <c r="L13" s="42"/>
      <c r="M13" s="42"/>
      <c r="N13" s="42"/>
      <c r="O13" s="42"/>
      <c r="P13" s="42"/>
      <c r="Q13" s="42"/>
      <c r="R13" s="42"/>
      <c r="S13" s="42"/>
      <c r="T13" s="42"/>
      <c r="U13" s="42"/>
      <c r="V13" s="42"/>
      <c r="W13" s="42"/>
      <c r="X13" s="42"/>
      <c r="Y13" s="42"/>
      <c r="Z13" s="42"/>
    </row>
    <row r="14" spans="1:26" ht="15.75" customHeight="1">
      <c r="A14" s="51" t="s">
        <v>157</v>
      </c>
      <c r="B14" s="43" t="s">
        <v>1169</v>
      </c>
      <c r="C14" s="50">
        <v>43975</v>
      </c>
      <c r="D14" s="43" t="s">
        <v>1165</v>
      </c>
      <c r="E14" s="43" t="s">
        <v>1170</v>
      </c>
      <c r="F14" s="50">
        <v>44020</v>
      </c>
      <c r="G14" s="43" t="s">
        <v>1165</v>
      </c>
      <c r="H14" s="43">
        <v>21</v>
      </c>
      <c r="I14" s="42">
        <f t="shared" si="0"/>
        <v>0</v>
      </c>
      <c r="J14" s="42"/>
      <c r="K14" s="42"/>
      <c r="L14" s="42"/>
      <c r="M14" s="42"/>
      <c r="N14" s="42"/>
      <c r="O14" s="42"/>
      <c r="P14" s="42"/>
      <c r="Q14" s="42"/>
      <c r="R14" s="42"/>
      <c r="S14" s="42"/>
      <c r="T14" s="42"/>
      <c r="U14" s="42"/>
      <c r="V14" s="42"/>
      <c r="W14" s="42"/>
      <c r="X14" s="42"/>
      <c r="Y14" s="42"/>
      <c r="Z14" s="42"/>
    </row>
    <row r="15" spans="1:26" ht="15.75" customHeight="1">
      <c r="A15" s="52" t="s">
        <v>167</v>
      </c>
      <c r="B15" s="43" t="s">
        <v>1163</v>
      </c>
      <c r="C15" s="50">
        <v>43982</v>
      </c>
      <c r="D15" s="43" t="s">
        <v>1162</v>
      </c>
      <c r="E15" s="43" t="s">
        <v>1171</v>
      </c>
      <c r="F15" s="50">
        <v>44018</v>
      </c>
      <c r="G15" s="43" t="s">
        <v>1162</v>
      </c>
      <c r="H15" s="43">
        <v>91</v>
      </c>
      <c r="I15" s="42">
        <f t="shared" si="0"/>
        <v>0</v>
      </c>
      <c r="J15" s="42"/>
      <c r="K15" s="42"/>
      <c r="L15" s="42"/>
      <c r="M15" s="42"/>
      <c r="N15" s="42"/>
      <c r="O15" s="42"/>
      <c r="P15" s="42"/>
      <c r="Q15" s="42"/>
      <c r="R15" s="42"/>
      <c r="S15" s="42"/>
      <c r="T15" s="42"/>
      <c r="U15" s="42"/>
      <c r="V15" s="42"/>
      <c r="W15" s="42"/>
      <c r="X15" s="42"/>
      <c r="Y15" s="42"/>
      <c r="Z15" s="42"/>
    </row>
    <row r="16" spans="1:26" ht="15.75" customHeight="1">
      <c r="A16" s="51" t="s">
        <v>181</v>
      </c>
      <c r="B16" s="43" t="s">
        <v>595</v>
      </c>
      <c r="C16" s="50">
        <v>43983</v>
      </c>
      <c r="D16" s="43" t="s">
        <v>1162</v>
      </c>
      <c r="E16" s="43" t="s">
        <v>1172</v>
      </c>
      <c r="F16" s="50">
        <v>44018</v>
      </c>
      <c r="G16" s="43" t="s">
        <v>1162</v>
      </c>
      <c r="H16" s="43">
        <v>148</v>
      </c>
      <c r="I16" s="42">
        <f t="shared" si="0"/>
        <v>0</v>
      </c>
      <c r="J16" s="42"/>
      <c r="K16" s="42"/>
      <c r="L16" s="42"/>
      <c r="M16" s="42"/>
      <c r="N16" s="42"/>
      <c r="O16" s="42"/>
      <c r="P16" s="42"/>
      <c r="Q16" s="42"/>
      <c r="R16" s="42"/>
      <c r="S16" s="42"/>
      <c r="T16" s="42"/>
      <c r="U16" s="42"/>
      <c r="V16" s="42"/>
      <c r="W16" s="42"/>
      <c r="X16" s="42"/>
      <c r="Y16" s="42"/>
      <c r="Z16" s="42"/>
    </row>
    <row r="17" spans="1:26" ht="15.75" customHeight="1">
      <c r="A17" s="52" t="s">
        <v>193</v>
      </c>
      <c r="B17" s="43" t="s">
        <v>595</v>
      </c>
      <c r="C17" s="50">
        <v>43983</v>
      </c>
      <c r="D17" s="43" t="s">
        <v>1162</v>
      </c>
      <c r="E17" s="43" t="s">
        <v>31</v>
      </c>
      <c r="F17" s="50">
        <v>44019</v>
      </c>
      <c r="G17" s="43" t="s">
        <v>1162</v>
      </c>
      <c r="H17" s="43">
        <v>21</v>
      </c>
      <c r="I17" s="42">
        <f t="shared" si="0"/>
        <v>21</v>
      </c>
      <c r="J17" s="42"/>
      <c r="K17" s="42"/>
      <c r="L17" s="42"/>
      <c r="M17" s="42"/>
      <c r="N17" s="42"/>
      <c r="O17" s="42"/>
      <c r="P17" s="42"/>
      <c r="Q17" s="42"/>
      <c r="R17" s="42"/>
      <c r="S17" s="42"/>
      <c r="T17" s="42"/>
      <c r="U17" s="42"/>
      <c r="V17" s="42"/>
      <c r="W17" s="42"/>
      <c r="X17" s="42"/>
      <c r="Y17" s="42"/>
      <c r="Z17" s="42"/>
    </row>
    <row r="18" spans="1:26" ht="15.75" customHeight="1">
      <c r="A18" s="51" t="s">
        <v>204</v>
      </c>
      <c r="B18" s="43" t="s">
        <v>31</v>
      </c>
      <c r="C18" s="50">
        <v>43984</v>
      </c>
      <c r="D18" s="43" t="s">
        <v>1162</v>
      </c>
      <c r="E18" s="43" t="s">
        <v>595</v>
      </c>
      <c r="F18" s="50">
        <v>44019</v>
      </c>
      <c r="G18" s="43" t="s">
        <v>1162</v>
      </c>
      <c r="H18" s="43">
        <v>20</v>
      </c>
      <c r="I18" s="42">
        <f t="shared" si="0"/>
        <v>0</v>
      </c>
      <c r="J18" s="42"/>
      <c r="K18" s="42"/>
      <c r="L18" s="42"/>
      <c r="M18" s="42"/>
      <c r="N18" s="42"/>
      <c r="O18" s="42"/>
      <c r="P18" s="42"/>
      <c r="Q18" s="42"/>
      <c r="R18" s="42"/>
      <c r="S18" s="42"/>
      <c r="T18" s="42"/>
      <c r="U18" s="42"/>
      <c r="V18" s="42"/>
      <c r="W18" s="42"/>
      <c r="X18" s="42"/>
      <c r="Y18" s="42"/>
      <c r="Z18" s="42"/>
    </row>
    <row r="19" spans="1:26" ht="15.75" customHeight="1">
      <c r="A19" s="52" t="s">
        <v>1173</v>
      </c>
      <c r="B19" s="43" t="s">
        <v>31</v>
      </c>
      <c r="C19" s="50">
        <v>43984</v>
      </c>
      <c r="D19" s="43" t="s">
        <v>1162</v>
      </c>
      <c r="E19" s="43" t="s">
        <v>31</v>
      </c>
      <c r="F19" s="50">
        <v>44019</v>
      </c>
      <c r="G19" s="43" t="s">
        <v>1162</v>
      </c>
      <c r="H19" s="43">
        <v>34</v>
      </c>
      <c r="I19" s="42">
        <f t="shared" si="0"/>
        <v>34</v>
      </c>
      <c r="J19" s="42"/>
      <c r="K19" s="42"/>
      <c r="L19" s="42"/>
      <c r="M19" s="42"/>
      <c r="N19" s="42"/>
      <c r="O19" s="42"/>
      <c r="P19" s="42"/>
      <c r="Q19" s="42"/>
      <c r="R19" s="42"/>
      <c r="S19" s="42"/>
      <c r="T19" s="42"/>
      <c r="U19" s="42"/>
      <c r="V19" s="42"/>
      <c r="W19" s="42"/>
      <c r="X19" s="42"/>
      <c r="Y19" s="42"/>
      <c r="Z19" s="42"/>
    </row>
    <row r="20" spans="1:26" ht="15.75" customHeight="1">
      <c r="A20" s="51" t="s">
        <v>1174</v>
      </c>
      <c r="B20" s="43" t="s">
        <v>31</v>
      </c>
      <c r="C20" s="53">
        <v>43984</v>
      </c>
      <c r="D20" s="43" t="s">
        <v>1165</v>
      </c>
      <c r="E20" s="54" t="s">
        <v>1175</v>
      </c>
      <c r="F20" s="50">
        <v>44021</v>
      </c>
      <c r="G20" s="43" t="s">
        <v>1165</v>
      </c>
      <c r="H20" s="43">
        <v>202</v>
      </c>
      <c r="I20" s="42">
        <f t="shared" si="0"/>
        <v>0</v>
      </c>
      <c r="J20" s="42"/>
      <c r="K20" s="42"/>
      <c r="L20" s="42"/>
      <c r="M20" s="42"/>
      <c r="N20" s="42"/>
      <c r="O20" s="42"/>
      <c r="P20" s="42"/>
      <c r="Q20" s="42"/>
      <c r="R20" s="42"/>
      <c r="S20" s="42"/>
      <c r="T20" s="42"/>
      <c r="U20" s="42"/>
      <c r="V20" s="42"/>
      <c r="W20" s="42"/>
      <c r="X20" s="42"/>
      <c r="Y20" s="42"/>
      <c r="Z20" s="42"/>
    </row>
    <row r="21" spans="1:26" ht="15.75" customHeight="1">
      <c r="A21" s="52" t="s">
        <v>244</v>
      </c>
      <c r="B21" s="43" t="s">
        <v>1176</v>
      </c>
      <c r="C21" s="50">
        <v>43984</v>
      </c>
      <c r="D21" s="43" t="s">
        <v>1165</v>
      </c>
      <c r="E21" s="43" t="s">
        <v>1177</v>
      </c>
      <c r="F21" s="50">
        <v>44021</v>
      </c>
      <c r="G21" s="43" t="s">
        <v>1165</v>
      </c>
      <c r="H21" s="43">
        <v>225</v>
      </c>
      <c r="I21" s="42">
        <f t="shared" si="0"/>
        <v>0</v>
      </c>
      <c r="J21" s="42"/>
      <c r="K21" s="42"/>
      <c r="L21" s="42"/>
      <c r="M21" s="42"/>
      <c r="N21" s="42"/>
      <c r="O21" s="42"/>
      <c r="P21" s="42"/>
      <c r="Q21" s="42"/>
      <c r="R21" s="42"/>
      <c r="S21" s="42"/>
      <c r="T21" s="42"/>
      <c r="U21" s="42"/>
      <c r="V21" s="42"/>
      <c r="W21" s="42"/>
      <c r="X21" s="42"/>
      <c r="Y21" s="42"/>
      <c r="Z21" s="42"/>
    </row>
    <row r="22" spans="1:26" ht="15.75" customHeight="1">
      <c r="A22" s="51" t="s">
        <v>253</v>
      </c>
      <c r="B22" s="43" t="s">
        <v>31</v>
      </c>
      <c r="C22" s="50">
        <v>43985</v>
      </c>
      <c r="D22" s="43" t="s">
        <v>1165</v>
      </c>
      <c r="E22" s="43" t="s">
        <v>31</v>
      </c>
      <c r="F22" s="50">
        <v>44021</v>
      </c>
      <c r="G22" s="43" t="s">
        <v>1165</v>
      </c>
      <c r="H22" s="43">
        <v>47</v>
      </c>
      <c r="I22" s="42">
        <f t="shared" si="0"/>
        <v>47</v>
      </c>
      <c r="J22" s="42"/>
      <c r="K22" s="42"/>
      <c r="L22" s="42"/>
      <c r="M22" s="42"/>
      <c r="N22" s="42"/>
      <c r="O22" s="42"/>
      <c r="P22" s="42"/>
      <c r="Q22" s="42"/>
      <c r="R22" s="42"/>
      <c r="S22" s="42"/>
      <c r="T22" s="42"/>
      <c r="U22" s="42"/>
      <c r="V22" s="42"/>
      <c r="W22" s="42"/>
      <c r="X22" s="42"/>
      <c r="Y22" s="42"/>
      <c r="Z22" s="42"/>
    </row>
    <row r="23" spans="1:26" ht="15.75" customHeight="1">
      <c r="A23" s="55" t="s">
        <v>267</v>
      </c>
      <c r="B23" s="43" t="s">
        <v>595</v>
      </c>
      <c r="C23" s="50">
        <v>43985</v>
      </c>
      <c r="D23" s="43" t="s">
        <v>1165</v>
      </c>
      <c r="E23" s="43" t="s">
        <v>31</v>
      </c>
      <c r="F23" s="50">
        <v>44021</v>
      </c>
      <c r="G23" s="43" t="s">
        <v>1165</v>
      </c>
      <c r="H23" s="43">
        <v>59</v>
      </c>
      <c r="I23" s="42">
        <f t="shared" si="0"/>
        <v>59</v>
      </c>
      <c r="J23" s="42"/>
      <c r="K23" s="42"/>
      <c r="L23" s="42"/>
      <c r="M23" s="42"/>
      <c r="N23" s="42"/>
      <c r="O23" s="42"/>
      <c r="P23" s="42"/>
      <c r="Q23" s="42"/>
      <c r="R23" s="42"/>
      <c r="S23" s="42"/>
      <c r="T23" s="42"/>
      <c r="U23" s="42"/>
      <c r="V23" s="42"/>
      <c r="W23" s="42"/>
      <c r="X23" s="42"/>
      <c r="Y23" s="42"/>
      <c r="Z23" s="42"/>
    </row>
    <row r="24" spans="1:26" ht="15.75" customHeight="1">
      <c r="A24" s="51" t="s">
        <v>280</v>
      </c>
      <c r="B24" s="43" t="s">
        <v>31</v>
      </c>
      <c r="C24" s="50">
        <v>43986</v>
      </c>
      <c r="D24" s="43" t="s">
        <v>1162</v>
      </c>
      <c r="E24" s="43" t="s">
        <v>595</v>
      </c>
      <c r="F24" s="50">
        <v>44019</v>
      </c>
      <c r="G24" s="43" t="s">
        <v>1162</v>
      </c>
      <c r="H24" s="43">
        <v>67</v>
      </c>
      <c r="I24" s="42">
        <f t="shared" si="0"/>
        <v>0</v>
      </c>
      <c r="J24" s="42"/>
      <c r="K24" s="42"/>
      <c r="L24" s="42"/>
      <c r="M24" s="42"/>
      <c r="N24" s="42"/>
      <c r="O24" s="42"/>
      <c r="P24" s="42"/>
      <c r="Q24" s="42"/>
      <c r="R24" s="42"/>
      <c r="S24" s="42"/>
      <c r="T24" s="42"/>
      <c r="U24" s="42"/>
      <c r="V24" s="42"/>
      <c r="W24" s="42"/>
      <c r="X24" s="42"/>
      <c r="Y24" s="42"/>
      <c r="Z24" s="42"/>
    </row>
    <row r="25" spans="1:26" ht="15.75" customHeight="1">
      <c r="A25" s="52" t="s">
        <v>291</v>
      </c>
      <c r="B25" s="43" t="s">
        <v>31</v>
      </c>
      <c r="C25" s="50">
        <v>43987</v>
      </c>
      <c r="D25" s="43" t="s">
        <v>1162</v>
      </c>
      <c r="E25" s="43" t="s">
        <v>31</v>
      </c>
      <c r="F25" s="50">
        <v>44019</v>
      </c>
      <c r="G25" s="43" t="s">
        <v>1162</v>
      </c>
      <c r="H25" s="43">
        <v>38</v>
      </c>
      <c r="I25" s="42">
        <f t="shared" si="0"/>
        <v>38</v>
      </c>
      <c r="J25" s="42"/>
      <c r="K25" s="42"/>
      <c r="L25" s="42"/>
      <c r="M25" s="42"/>
      <c r="N25" s="42"/>
      <c r="O25" s="42"/>
      <c r="P25" s="42"/>
      <c r="Q25" s="42"/>
      <c r="R25" s="42"/>
      <c r="S25" s="42"/>
      <c r="T25" s="42"/>
      <c r="U25" s="42"/>
      <c r="V25" s="42"/>
      <c r="W25" s="42"/>
      <c r="X25" s="42"/>
      <c r="Y25" s="42"/>
      <c r="Z25" s="42"/>
    </row>
    <row r="26" spans="1:26" ht="15.75" customHeight="1">
      <c r="A26" s="51" t="s">
        <v>304</v>
      </c>
      <c r="B26" s="43" t="s">
        <v>31</v>
      </c>
      <c r="C26" s="50">
        <v>43990</v>
      </c>
      <c r="D26" s="43" t="s">
        <v>1165</v>
      </c>
      <c r="E26" s="56" t="s">
        <v>31</v>
      </c>
      <c r="F26" s="50">
        <v>44031</v>
      </c>
      <c r="G26" s="43" t="s">
        <v>1165</v>
      </c>
      <c r="H26" s="43">
        <v>30</v>
      </c>
      <c r="I26" s="42">
        <f t="shared" si="0"/>
        <v>30</v>
      </c>
      <c r="J26" s="42"/>
      <c r="K26" s="42"/>
      <c r="L26" s="42"/>
      <c r="M26" s="42"/>
      <c r="N26" s="42"/>
      <c r="O26" s="42"/>
      <c r="P26" s="42"/>
      <c r="Q26" s="42"/>
      <c r="R26" s="42"/>
      <c r="S26" s="42"/>
      <c r="T26" s="42"/>
      <c r="U26" s="42"/>
      <c r="V26" s="42"/>
      <c r="W26" s="42"/>
      <c r="X26" s="42"/>
      <c r="Y26" s="42"/>
      <c r="Z26" s="42"/>
    </row>
    <row r="27" spans="1:26" ht="15.75" customHeight="1">
      <c r="A27" s="52" t="s">
        <v>1178</v>
      </c>
      <c r="B27" s="43" t="s">
        <v>31</v>
      </c>
      <c r="C27" s="50">
        <v>43990</v>
      </c>
      <c r="D27" s="43" t="s">
        <v>1165</v>
      </c>
      <c r="E27" s="43" t="s">
        <v>31</v>
      </c>
      <c r="F27" s="50">
        <v>44031</v>
      </c>
      <c r="G27" s="43" t="s">
        <v>1165</v>
      </c>
      <c r="H27" s="43">
        <v>18</v>
      </c>
      <c r="I27" s="42">
        <f t="shared" si="0"/>
        <v>18</v>
      </c>
      <c r="J27" s="42"/>
      <c r="K27" s="42"/>
      <c r="L27" s="42"/>
      <c r="M27" s="42"/>
      <c r="N27" s="42"/>
      <c r="O27" s="42"/>
      <c r="P27" s="42"/>
      <c r="Q27" s="42"/>
      <c r="R27" s="42"/>
      <c r="S27" s="42"/>
      <c r="T27" s="42"/>
      <c r="U27" s="42"/>
      <c r="V27" s="42"/>
      <c r="W27" s="42"/>
      <c r="X27" s="42"/>
      <c r="Y27" s="42"/>
      <c r="Z27" s="42"/>
    </row>
    <row r="28" spans="1:26" ht="15.75" customHeight="1">
      <c r="A28" s="51" t="s">
        <v>330</v>
      </c>
      <c r="B28" s="43" t="s">
        <v>1179</v>
      </c>
      <c r="C28" s="50">
        <v>43990</v>
      </c>
      <c r="D28" s="43" t="s">
        <v>1165</v>
      </c>
      <c r="E28" s="56" t="s">
        <v>595</v>
      </c>
      <c r="F28" s="50">
        <v>44031</v>
      </c>
      <c r="G28" s="43" t="s">
        <v>1165</v>
      </c>
      <c r="H28" s="43">
        <v>7</v>
      </c>
      <c r="I28" s="42">
        <f t="shared" si="0"/>
        <v>0</v>
      </c>
      <c r="J28" s="42"/>
      <c r="K28" s="42"/>
      <c r="L28" s="42"/>
      <c r="M28" s="42"/>
      <c r="N28" s="42"/>
      <c r="O28" s="42"/>
      <c r="P28" s="42"/>
      <c r="Q28" s="42"/>
      <c r="R28" s="42"/>
      <c r="S28" s="42"/>
      <c r="T28" s="42"/>
      <c r="U28" s="42"/>
      <c r="V28" s="42"/>
      <c r="W28" s="42"/>
      <c r="X28" s="42"/>
      <c r="Y28" s="42"/>
      <c r="Z28" s="42"/>
    </row>
    <row r="29" spans="1:26" ht="15.75" customHeight="1">
      <c r="A29" s="52" t="s">
        <v>1180</v>
      </c>
      <c r="B29" s="43" t="s">
        <v>1181</v>
      </c>
      <c r="C29" s="50">
        <v>43990</v>
      </c>
      <c r="D29" s="43" t="s">
        <v>1162</v>
      </c>
      <c r="E29" s="43" t="s">
        <v>1181</v>
      </c>
      <c r="F29" s="50">
        <v>44020</v>
      </c>
      <c r="G29" s="43" t="s">
        <v>1162</v>
      </c>
      <c r="H29" s="43">
        <v>644</v>
      </c>
      <c r="I29" s="42">
        <f t="shared" si="0"/>
        <v>0</v>
      </c>
      <c r="J29" s="42"/>
      <c r="K29" s="42"/>
      <c r="L29" s="42"/>
      <c r="M29" s="42"/>
      <c r="N29" s="42"/>
      <c r="O29" s="42"/>
      <c r="P29" s="42"/>
      <c r="Q29" s="42"/>
      <c r="R29" s="42"/>
      <c r="S29" s="42"/>
      <c r="T29" s="42"/>
      <c r="U29" s="42"/>
      <c r="V29" s="42"/>
      <c r="W29" s="42"/>
      <c r="X29" s="42"/>
      <c r="Y29" s="42"/>
      <c r="Z29" s="42"/>
    </row>
    <row r="30" spans="1:26" ht="15.75" customHeight="1">
      <c r="A30" s="51" t="s">
        <v>357</v>
      </c>
      <c r="B30" s="43" t="s">
        <v>31</v>
      </c>
      <c r="C30" s="50">
        <v>43990</v>
      </c>
      <c r="D30" s="43" t="s">
        <v>1162</v>
      </c>
      <c r="E30" s="43" t="s">
        <v>595</v>
      </c>
      <c r="F30" s="50">
        <v>44020</v>
      </c>
      <c r="G30" s="43" t="s">
        <v>1162</v>
      </c>
      <c r="H30" s="43">
        <v>26</v>
      </c>
      <c r="I30" s="42">
        <f t="shared" si="0"/>
        <v>0</v>
      </c>
      <c r="J30" s="42"/>
      <c r="K30" s="42"/>
      <c r="L30" s="42"/>
      <c r="M30" s="42"/>
      <c r="N30" s="42"/>
      <c r="O30" s="42"/>
      <c r="P30" s="42"/>
      <c r="Q30" s="42"/>
      <c r="R30" s="42"/>
      <c r="S30" s="42"/>
      <c r="T30" s="42"/>
      <c r="U30" s="42"/>
      <c r="V30" s="42"/>
      <c r="W30" s="42"/>
      <c r="X30" s="42"/>
      <c r="Y30" s="42"/>
      <c r="Z30" s="42"/>
    </row>
    <row r="31" spans="1:26" ht="15.3">
      <c r="A31" s="52" t="s">
        <v>369</v>
      </c>
      <c r="B31" s="43" t="s">
        <v>31</v>
      </c>
      <c r="C31" s="50">
        <v>43990</v>
      </c>
      <c r="D31" s="43" t="s">
        <v>1162</v>
      </c>
      <c r="E31" s="43" t="s">
        <v>595</v>
      </c>
      <c r="F31" s="50">
        <v>44020</v>
      </c>
      <c r="G31" s="43" t="s">
        <v>1162</v>
      </c>
      <c r="H31" s="43">
        <v>12</v>
      </c>
      <c r="I31" s="42">
        <f t="shared" si="0"/>
        <v>0</v>
      </c>
      <c r="J31" s="42"/>
      <c r="K31" s="42"/>
      <c r="L31" s="42"/>
      <c r="M31" s="42"/>
      <c r="N31" s="42"/>
      <c r="O31" s="42"/>
      <c r="P31" s="42"/>
      <c r="Q31" s="42"/>
      <c r="R31" s="42"/>
      <c r="S31" s="42"/>
      <c r="T31" s="42"/>
      <c r="U31" s="42"/>
      <c r="V31" s="42"/>
      <c r="W31" s="42"/>
      <c r="X31" s="42"/>
      <c r="Y31" s="42"/>
      <c r="Z31" s="42"/>
    </row>
    <row r="32" spans="1:26" ht="15.3">
      <c r="A32" s="51" t="s">
        <v>379</v>
      </c>
      <c r="B32" s="43" t="s">
        <v>31</v>
      </c>
      <c r="C32" s="50">
        <v>43991</v>
      </c>
      <c r="D32" s="43" t="s">
        <v>1165</v>
      </c>
      <c r="E32" s="43" t="s">
        <v>31</v>
      </c>
      <c r="F32" s="50">
        <v>44032</v>
      </c>
      <c r="G32" s="43" t="s">
        <v>1165</v>
      </c>
      <c r="H32" s="43">
        <v>240</v>
      </c>
      <c r="I32" s="42">
        <f t="shared" si="0"/>
        <v>240</v>
      </c>
      <c r="J32" s="42"/>
      <c r="K32" s="42"/>
      <c r="L32" s="42"/>
      <c r="M32" s="42"/>
      <c r="N32" s="42"/>
      <c r="O32" s="42"/>
      <c r="P32" s="42"/>
      <c r="Q32" s="42"/>
      <c r="R32" s="42"/>
      <c r="S32" s="42"/>
      <c r="T32" s="42"/>
      <c r="U32" s="42"/>
      <c r="V32" s="42"/>
      <c r="W32" s="42"/>
      <c r="X32" s="42"/>
      <c r="Y32" s="42"/>
      <c r="Z32" s="42"/>
    </row>
    <row r="33" spans="1:26" ht="15.3">
      <c r="A33" s="52" t="s">
        <v>391</v>
      </c>
      <c r="B33" s="43" t="s">
        <v>31</v>
      </c>
      <c r="C33" s="50">
        <v>43991</v>
      </c>
      <c r="D33" s="43" t="s">
        <v>1165</v>
      </c>
      <c r="E33" s="43" t="s">
        <v>31</v>
      </c>
      <c r="F33" s="50">
        <v>44032</v>
      </c>
      <c r="G33" s="43" t="s">
        <v>1165</v>
      </c>
      <c r="H33" s="43">
        <v>64</v>
      </c>
      <c r="I33" s="42">
        <f t="shared" si="0"/>
        <v>64</v>
      </c>
      <c r="J33" s="42"/>
      <c r="K33" s="42"/>
      <c r="L33" s="42"/>
      <c r="M33" s="42"/>
      <c r="N33" s="42"/>
      <c r="O33" s="42"/>
      <c r="P33" s="42"/>
      <c r="Q33" s="42"/>
      <c r="R33" s="42"/>
      <c r="S33" s="42"/>
      <c r="T33" s="42"/>
      <c r="U33" s="42"/>
      <c r="V33" s="42"/>
      <c r="W33" s="42"/>
      <c r="X33" s="42"/>
      <c r="Y33" s="42"/>
      <c r="Z33" s="42"/>
    </row>
    <row r="34" spans="1:26" ht="15.3">
      <c r="A34" s="57" t="s">
        <v>405</v>
      </c>
      <c r="B34" s="43" t="s">
        <v>31</v>
      </c>
      <c r="C34" s="50">
        <v>43991</v>
      </c>
      <c r="D34" s="43" t="s">
        <v>1165</v>
      </c>
      <c r="E34" s="43" t="s">
        <v>31</v>
      </c>
      <c r="F34" s="53">
        <v>44032</v>
      </c>
      <c r="G34" s="43" t="s">
        <v>1165</v>
      </c>
      <c r="H34" s="43">
        <v>73</v>
      </c>
      <c r="I34" s="42">
        <f t="shared" si="0"/>
        <v>73</v>
      </c>
      <c r="J34" s="42"/>
      <c r="K34" s="42"/>
      <c r="L34" s="42"/>
      <c r="M34" s="42"/>
      <c r="N34" s="42"/>
      <c r="O34" s="42"/>
      <c r="P34" s="42"/>
      <c r="Q34" s="42"/>
      <c r="R34" s="42"/>
      <c r="S34" s="42"/>
      <c r="T34" s="42"/>
      <c r="U34" s="42"/>
      <c r="V34" s="42"/>
      <c r="W34" s="42"/>
      <c r="X34" s="42"/>
      <c r="Y34" s="42"/>
      <c r="Z34" s="42"/>
    </row>
    <row r="35" spans="1:26" ht="15.3">
      <c r="A35" s="52" t="s">
        <v>418</v>
      </c>
      <c r="B35" s="43" t="s">
        <v>31</v>
      </c>
      <c r="C35" s="50">
        <v>43993</v>
      </c>
      <c r="D35" s="43" t="s">
        <v>1162</v>
      </c>
      <c r="E35" s="43" t="s">
        <v>595</v>
      </c>
      <c r="F35" s="50">
        <v>44020</v>
      </c>
      <c r="G35" s="43" t="s">
        <v>1162</v>
      </c>
      <c r="H35" s="43">
        <v>17</v>
      </c>
      <c r="I35" s="42">
        <f t="shared" si="0"/>
        <v>0</v>
      </c>
      <c r="J35" s="42"/>
      <c r="K35" s="42"/>
      <c r="L35" s="42"/>
      <c r="M35" s="42"/>
      <c r="N35" s="42"/>
      <c r="O35" s="42"/>
      <c r="P35" s="42"/>
      <c r="Q35" s="42"/>
      <c r="R35" s="42"/>
      <c r="S35" s="42"/>
      <c r="T35" s="42"/>
      <c r="U35" s="42"/>
      <c r="V35" s="42"/>
      <c r="W35" s="42"/>
      <c r="X35" s="42"/>
      <c r="Y35" s="42"/>
      <c r="Z35" s="42"/>
    </row>
    <row r="36" spans="1:26" ht="15.3">
      <c r="A36" s="51" t="s">
        <v>1182</v>
      </c>
      <c r="B36" s="43" t="s">
        <v>595</v>
      </c>
      <c r="C36" s="50">
        <v>43993</v>
      </c>
      <c r="D36" s="43" t="s">
        <v>1162</v>
      </c>
      <c r="E36" s="43" t="s">
        <v>1183</v>
      </c>
      <c r="F36" s="50">
        <v>44020</v>
      </c>
      <c r="G36" s="43" t="s">
        <v>1162</v>
      </c>
      <c r="H36" s="43">
        <v>50</v>
      </c>
      <c r="I36" s="42">
        <f t="shared" si="0"/>
        <v>0</v>
      </c>
      <c r="J36" s="42"/>
      <c r="K36" s="42"/>
      <c r="L36" s="42"/>
      <c r="M36" s="42"/>
      <c r="N36" s="42"/>
      <c r="O36" s="42"/>
      <c r="P36" s="42"/>
      <c r="Q36" s="42"/>
      <c r="R36" s="42"/>
      <c r="S36" s="42"/>
      <c r="T36" s="42"/>
      <c r="U36" s="42"/>
      <c r="V36" s="42"/>
      <c r="W36" s="42"/>
      <c r="X36" s="42"/>
      <c r="Y36" s="42"/>
      <c r="Z36" s="42"/>
    </row>
    <row r="37" spans="1:26" ht="15.3">
      <c r="A37" s="52" t="s">
        <v>441</v>
      </c>
      <c r="B37" s="43" t="s">
        <v>595</v>
      </c>
      <c r="C37" s="50">
        <v>43994</v>
      </c>
      <c r="D37" s="43" t="s">
        <v>1162</v>
      </c>
      <c r="E37" s="43" t="s">
        <v>595</v>
      </c>
      <c r="F37" s="50">
        <v>44020</v>
      </c>
      <c r="G37" s="43" t="s">
        <v>1162</v>
      </c>
      <c r="H37" s="43">
        <v>23</v>
      </c>
      <c r="I37" s="42">
        <f t="shared" si="0"/>
        <v>0</v>
      </c>
      <c r="J37" s="42"/>
      <c r="K37" s="42"/>
      <c r="L37" s="42"/>
      <c r="M37" s="42"/>
      <c r="N37" s="42"/>
      <c r="O37" s="42"/>
      <c r="P37" s="42"/>
      <c r="Q37" s="42"/>
      <c r="R37" s="42"/>
      <c r="S37" s="42"/>
      <c r="T37" s="42"/>
      <c r="U37" s="42"/>
      <c r="V37" s="42"/>
      <c r="W37" s="42"/>
      <c r="X37" s="42"/>
      <c r="Y37" s="42"/>
      <c r="Z37" s="42"/>
    </row>
    <row r="38" spans="1:26" ht="15.3">
      <c r="A38" s="51" t="s">
        <v>455</v>
      </c>
      <c r="B38" s="43" t="s">
        <v>1184</v>
      </c>
      <c r="C38" s="53">
        <v>43997</v>
      </c>
      <c r="D38" s="43" t="s">
        <v>1165</v>
      </c>
      <c r="E38" s="43" t="s">
        <v>1185</v>
      </c>
      <c r="F38" s="50">
        <v>44032</v>
      </c>
      <c r="G38" s="43" t="s">
        <v>1165</v>
      </c>
      <c r="H38" s="43">
        <v>23</v>
      </c>
      <c r="I38" s="42">
        <f>H38</f>
        <v>23</v>
      </c>
      <c r="J38" s="42"/>
      <c r="K38" s="42"/>
      <c r="L38" s="42"/>
      <c r="M38" s="42"/>
      <c r="N38" s="42"/>
      <c r="O38" s="42"/>
      <c r="P38" s="42"/>
      <c r="Q38" s="42"/>
      <c r="R38" s="42"/>
      <c r="S38" s="42"/>
      <c r="T38" s="42"/>
      <c r="U38" s="42"/>
      <c r="V38" s="42"/>
      <c r="W38" s="42"/>
      <c r="X38" s="42"/>
      <c r="Y38" s="42"/>
      <c r="Z38" s="42"/>
    </row>
    <row r="39" spans="1:26" ht="15.3">
      <c r="A39" s="52" t="s">
        <v>1186</v>
      </c>
      <c r="B39" s="43" t="s">
        <v>1187</v>
      </c>
      <c r="C39" s="50">
        <v>43997</v>
      </c>
      <c r="D39" s="43" t="s">
        <v>1165</v>
      </c>
      <c r="E39" s="43" t="s">
        <v>1188</v>
      </c>
      <c r="F39" s="50">
        <v>44032</v>
      </c>
      <c r="G39" s="43" t="s">
        <v>1165</v>
      </c>
      <c r="H39" s="43">
        <v>846</v>
      </c>
      <c r="I39" s="42">
        <f t="shared" ref="I39:I90" si="1">IF(EXACT(E39,"Yes"),H39,0)</f>
        <v>0</v>
      </c>
      <c r="J39" s="42"/>
      <c r="K39" s="42"/>
      <c r="L39" s="42"/>
      <c r="M39" s="42"/>
      <c r="N39" s="42"/>
      <c r="O39" s="42"/>
      <c r="P39" s="42"/>
      <c r="Q39" s="42"/>
      <c r="R39" s="42"/>
      <c r="S39" s="42"/>
      <c r="T39" s="42"/>
      <c r="U39" s="42"/>
      <c r="V39" s="42"/>
      <c r="W39" s="42"/>
      <c r="X39" s="42"/>
      <c r="Y39" s="42"/>
      <c r="Z39" s="42"/>
    </row>
    <row r="40" spans="1:26" ht="15.3">
      <c r="A40" s="51" t="s">
        <v>483</v>
      </c>
      <c r="B40" s="43" t="s">
        <v>1187</v>
      </c>
      <c r="C40" s="50">
        <v>43997</v>
      </c>
      <c r="D40" s="43" t="s">
        <v>1165</v>
      </c>
      <c r="E40" s="43" t="s">
        <v>1188</v>
      </c>
      <c r="F40" s="50">
        <v>44032</v>
      </c>
      <c r="G40" s="43" t="s">
        <v>1165</v>
      </c>
      <c r="H40" s="43">
        <v>502</v>
      </c>
      <c r="I40" s="42">
        <f t="shared" si="1"/>
        <v>0</v>
      </c>
      <c r="J40" s="42"/>
      <c r="K40" s="42"/>
      <c r="L40" s="42"/>
      <c r="M40" s="42"/>
      <c r="N40" s="42"/>
      <c r="O40" s="42"/>
      <c r="P40" s="42"/>
      <c r="Q40" s="42"/>
      <c r="R40" s="42"/>
      <c r="S40" s="42"/>
      <c r="T40" s="42"/>
      <c r="U40" s="42"/>
      <c r="V40" s="42"/>
      <c r="W40" s="42"/>
      <c r="X40" s="42"/>
      <c r="Y40" s="42"/>
      <c r="Z40" s="42"/>
    </row>
    <row r="41" spans="1:26" ht="15.3">
      <c r="A41" s="52" t="s">
        <v>494</v>
      </c>
      <c r="B41" s="43" t="s">
        <v>1163</v>
      </c>
      <c r="C41" s="50">
        <v>43997</v>
      </c>
      <c r="D41" s="43" t="s">
        <v>1162</v>
      </c>
      <c r="E41" s="43" t="s">
        <v>1163</v>
      </c>
      <c r="F41" s="50">
        <v>44020</v>
      </c>
      <c r="G41" s="43" t="s">
        <v>1162</v>
      </c>
      <c r="H41" s="43">
        <v>207</v>
      </c>
      <c r="I41" s="42">
        <f t="shared" si="1"/>
        <v>0</v>
      </c>
      <c r="J41" s="42"/>
      <c r="K41" s="42"/>
      <c r="L41" s="42"/>
      <c r="M41" s="42"/>
      <c r="N41" s="42"/>
      <c r="O41" s="42"/>
      <c r="P41" s="42"/>
      <c r="Q41" s="42"/>
      <c r="R41" s="42"/>
      <c r="S41" s="42"/>
      <c r="T41" s="42"/>
      <c r="U41" s="42"/>
      <c r="V41" s="42"/>
      <c r="W41" s="42"/>
      <c r="X41" s="42"/>
      <c r="Y41" s="42"/>
      <c r="Z41" s="42"/>
    </row>
    <row r="42" spans="1:26" ht="15.3">
      <c r="A42" s="51" t="s">
        <v>504</v>
      </c>
      <c r="B42" s="43" t="s">
        <v>1189</v>
      </c>
      <c r="C42" s="50">
        <v>43997</v>
      </c>
      <c r="D42" s="43" t="s">
        <v>1165</v>
      </c>
      <c r="E42" s="43" t="s">
        <v>595</v>
      </c>
      <c r="F42" s="50">
        <v>44032</v>
      </c>
      <c r="G42" s="43" t="s">
        <v>1165</v>
      </c>
      <c r="H42" s="43">
        <v>37</v>
      </c>
      <c r="I42" s="42">
        <f t="shared" si="1"/>
        <v>0</v>
      </c>
      <c r="J42" s="42"/>
      <c r="K42" s="42"/>
      <c r="L42" s="42"/>
      <c r="M42" s="42"/>
      <c r="N42" s="42"/>
      <c r="O42" s="42"/>
      <c r="P42" s="42"/>
      <c r="Q42" s="42"/>
      <c r="R42" s="42"/>
      <c r="S42" s="42"/>
      <c r="T42" s="42"/>
      <c r="U42" s="42"/>
      <c r="V42" s="42"/>
      <c r="W42" s="42"/>
      <c r="X42" s="42"/>
      <c r="Y42" s="42"/>
      <c r="Z42" s="42"/>
    </row>
    <row r="43" spans="1:26" ht="15.3">
      <c r="A43" s="52" t="s">
        <v>517</v>
      </c>
      <c r="B43" s="43" t="s">
        <v>1190</v>
      </c>
      <c r="C43" s="50">
        <v>43997</v>
      </c>
      <c r="D43" s="43" t="s">
        <v>1162</v>
      </c>
      <c r="E43" s="43" t="s">
        <v>1190</v>
      </c>
      <c r="F43" s="50">
        <v>44020</v>
      </c>
      <c r="G43" s="43" t="s">
        <v>1162</v>
      </c>
      <c r="H43" s="43">
        <v>1106</v>
      </c>
      <c r="I43" s="42">
        <f t="shared" si="1"/>
        <v>0</v>
      </c>
      <c r="J43" s="42"/>
      <c r="K43" s="42"/>
      <c r="L43" s="42"/>
      <c r="M43" s="42"/>
      <c r="N43" s="42"/>
      <c r="O43" s="42"/>
      <c r="P43" s="42"/>
      <c r="Q43" s="42"/>
      <c r="R43" s="42"/>
      <c r="S43" s="42"/>
      <c r="T43" s="42"/>
      <c r="U43" s="42"/>
      <c r="V43" s="42"/>
      <c r="W43" s="42"/>
      <c r="X43" s="42"/>
      <c r="Y43" s="42"/>
      <c r="Z43" s="42"/>
    </row>
    <row r="44" spans="1:26" ht="15.3">
      <c r="A44" s="51" t="s">
        <v>1191</v>
      </c>
      <c r="B44" s="43" t="s">
        <v>1192</v>
      </c>
      <c r="C44" s="50">
        <v>43997</v>
      </c>
      <c r="D44" s="43" t="s">
        <v>1165</v>
      </c>
      <c r="E44" s="43" t="s">
        <v>1193</v>
      </c>
      <c r="F44" s="50">
        <v>44032</v>
      </c>
      <c r="G44" s="43" t="s">
        <v>1165</v>
      </c>
      <c r="H44" s="43">
        <v>191</v>
      </c>
      <c r="I44" s="42">
        <f t="shared" si="1"/>
        <v>0</v>
      </c>
      <c r="J44" s="42"/>
      <c r="K44" s="42"/>
      <c r="L44" s="42"/>
      <c r="M44" s="42"/>
      <c r="N44" s="42"/>
      <c r="O44" s="42"/>
      <c r="P44" s="42"/>
      <c r="Q44" s="42"/>
      <c r="R44" s="42"/>
      <c r="S44" s="42"/>
      <c r="T44" s="42"/>
      <c r="U44" s="42"/>
      <c r="V44" s="42"/>
      <c r="W44" s="42"/>
      <c r="X44" s="42"/>
      <c r="Y44" s="42"/>
      <c r="Z44" s="42"/>
    </row>
    <row r="45" spans="1:26" ht="15.3">
      <c r="A45" s="52" t="s">
        <v>540</v>
      </c>
      <c r="B45" s="43" t="s">
        <v>31</v>
      </c>
      <c r="C45" s="50">
        <v>43999</v>
      </c>
      <c r="D45" s="43" t="s">
        <v>1162</v>
      </c>
      <c r="E45" s="43" t="s">
        <v>31</v>
      </c>
      <c r="F45" s="50">
        <v>44021</v>
      </c>
      <c r="G45" s="43" t="s">
        <v>1162</v>
      </c>
      <c r="H45" s="43">
        <v>17</v>
      </c>
      <c r="I45" s="42">
        <f t="shared" si="1"/>
        <v>17</v>
      </c>
      <c r="J45" s="42"/>
      <c r="K45" s="42"/>
      <c r="L45" s="42"/>
      <c r="M45" s="42"/>
      <c r="N45" s="42"/>
      <c r="O45" s="42"/>
      <c r="P45" s="42"/>
      <c r="Q45" s="42"/>
      <c r="R45" s="42"/>
      <c r="S45" s="42"/>
      <c r="T45" s="42"/>
      <c r="U45" s="42"/>
      <c r="V45" s="42"/>
      <c r="W45" s="42"/>
      <c r="X45" s="42"/>
      <c r="Y45" s="42"/>
      <c r="Z45" s="42"/>
    </row>
    <row r="46" spans="1:26" ht="15.3">
      <c r="A46" s="51" t="s">
        <v>555</v>
      </c>
      <c r="B46" s="43" t="s">
        <v>31</v>
      </c>
      <c r="C46" s="50">
        <v>43999</v>
      </c>
      <c r="D46" s="43" t="s">
        <v>1162</v>
      </c>
      <c r="E46" s="43" t="s">
        <v>595</v>
      </c>
      <c r="F46" s="50">
        <v>44021</v>
      </c>
      <c r="G46" s="43" t="s">
        <v>1162</v>
      </c>
      <c r="H46" s="43">
        <v>16</v>
      </c>
      <c r="I46" s="42">
        <f t="shared" si="1"/>
        <v>0</v>
      </c>
      <c r="J46" s="42"/>
      <c r="K46" s="42"/>
      <c r="L46" s="42"/>
      <c r="M46" s="42"/>
      <c r="N46" s="42"/>
      <c r="O46" s="42"/>
      <c r="P46" s="42"/>
      <c r="Q46" s="42"/>
      <c r="R46" s="42"/>
      <c r="S46" s="42"/>
      <c r="T46" s="42"/>
      <c r="U46" s="42"/>
      <c r="V46" s="42"/>
      <c r="W46" s="42"/>
      <c r="X46" s="42"/>
      <c r="Y46" s="42"/>
      <c r="Z46" s="42"/>
    </row>
    <row r="47" spans="1:26" ht="15.3">
      <c r="A47" s="52" t="s">
        <v>566</v>
      </c>
      <c r="B47" s="43" t="s">
        <v>31</v>
      </c>
      <c r="C47" s="50">
        <v>43999</v>
      </c>
      <c r="D47" s="43" t="s">
        <v>1162</v>
      </c>
      <c r="E47" s="43" t="s">
        <v>595</v>
      </c>
      <c r="F47" s="50">
        <v>44021</v>
      </c>
      <c r="G47" s="43" t="s">
        <v>1162</v>
      </c>
      <c r="H47" s="43">
        <v>72</v>
      </c>
      <c r="I47" s="42">
        <f t="shared" si="1"/>
        <v>0</v>
      </c>
      <c r="J47" s="42"/>
      <c r="K47" s="42"/>
      <c r="L47" s="42"/>
      <c r="M47" s="42"/>
      <c r="N47" s="42"/>
      <c r="O47" s="42"/>
      <c r="P47" s="42"/>
      <c r="Q47" s="42"/>
      <c r="R47" s="42"/>
      <c r="S47" s="42"/>
      <c r="T47" s="42"/>
      <c r="U47" s="42"/>
      <c r="V47" s="42"/>
      <c r="W47" s="42"/>
      <c r="X47" s="42"/>
      <c r="Y47" s="42"/>
      <c r="Z47" s="42"/>
    </row>
    <row r="48" spans="1:26" ht="15.3">
      <c r="A48" s="51" t="s">
        <v>578</v>
      </c>
      <c r="B48" s="43" t="s">
        <v>31</v>
      </c>
      <c r="C48" s="50">
        <v>44000</v>
      </c>
      <c r="D48" s="43" t="s">
        <v>1162</v>
      </c>
      <c r="E48" s="43" t="s">
        <v>31</v>
      </c>
      <c r="F48" s="50">
        <v>44021</v>
      </c>
      <c r="G48" s="43" t="s">
        <v>1162</v>
      </c>
      <c r="H48" s="43">
        <v>49</v>
      </c>
      <c r="I48" s="42">
        <f t="shared" si="1"/>
        <v>49</v>
      </c>
      <c r="J48" s="42"/>
      <c r="K48" s="42"/>
      <c r="L48" s="42"/>
      <c r="M48" s="42"/>
      <c r="N48" s="42"/>
      <c r="O48" s="42"/>
      <c r="P48" s="42"/>
      <c r="Q48" s="42"/>
      <c r="R48" s="42"/>
      <c r="S48" s="42"/>
      <c r="T48" s="42"/>
      <c r="U48" s="42"/>
      <c r="V48" s="42"/>
      <c r="W48" s="42"/>
      <c r="X48" s="42"/>
      <c r="Y48" s="42"/>
      <c r="Z48" s="42"/>
    </row>
    <row r="49" spans="1:26" ht="15.3">
      <c r="A49" s="52" t="s">
        <v>589</v>
      </c>
      <c r="B49" s="43" t="s">
        <v>31</v>
      </c>
      <c r="C49" s="50">
        <v>44000</v>
      </c>
      <c r="D49" s="43" t="s">
        <v>1162</v>
      </c>
      <c r="E49" s="43" t="s">
        <v>595</v>
      </c>
      <c r="F49" s="50">
        <v>44021</v>
      </c>
      <c r="G49" s="43" t="s">
        <v>1162</v>
      </c>
      <c r="H49" s="43">
        <v>30</v>
      </c>
      <c r="I49" s="42">
        <f t="shared" si="1"/>
        <v>0</v>
      </c>
      <c r="J49" s="42"/>
      <c r="K49" s="42"/>
      <c r="L49" s="42"/>
      <c r="M49" s="42"/>
      <c r="N49" s="42"/>
      <c r="O49" s="42"/>
      <c r="P49" s="42"/>
      <c r="Q49" s="42"/>
      <c r="R49" s="42"/>
      <c r="S49" s="42"/>
      <c r="T49" s="42"/>
      <c r="U49" s="42"/>
      <c r="V49" s="42"/>
      <c r="W49" s="42"/>
      <c r="X49" s="42"/>
      <c r="Y49" s="42"/>
      <c r="Z49" s="42"/>
    </row>
    <row r="50" spans="1:26" ht="15.3">
      <c r="A50" s="51" t="s">
        <v>600</v>
      </c>
      <c r="B50" s="43" t="s">
        <v>31</v>
      </c>
      <c r="C50" s="50">
        <v>44001</v>
      </c>
      <c r="D50" s="43" t="s">
        <v>1162</v>
      </c>
      <c r="E50" s="43" t="s">
        <v>31</v>
      </c>
      <c r="F50" s="50">
        <v>44021</v>
      </c>
      <c r="G50" s="43" t="s">
        <v>1162</v>
      </c>
      <c r="H50" s="43">
        <v>27</v>
      </c>
      <c r="I50" s="42">
        <f t="shared" si="1"/>
        <v>27</v>
      </c>
      <c r="J50" s="42"/>
      <c r="K50" s="42"/>
      <c r="L50" s="42"/>
      <c r="M50" s="42"/>
      <c r="N50" s="42"/>
      <c r="O50" s="42"/>
      <c r="P50" s="42"/>
      <c r="Q50" s="42"/>
      <c r="R50" s="42"/>
      <c r="S50" s="42"/>
      <c r="T50" s="42"/>
      <c r="U50" s="42"/>
      <c r="V50" s="42"/>
      <c r="W50" s="42"/>
      <c r="X50" s="42"/>
      <c r="Y50" s="42"/>
      <c r="Z50" s="42"/>
    </row>
    <row r="51" spans="1:26" ht="15.3">
      <c r="A51" s="52" t="s">
        <v>609</v>
      </c>
      <c r="B51" s="43" t="s">
        <v>31</v>
      </c>
      <c r="C51" s="50">
        <v>44002</v>
      </c>
      <c r="D51" s="43" t="s">
        <v>1165</v>
      </c>
      <c r="E51" s="43" t="s">
        <v>31</v>
      </c>
      <c r="F51" s="50">
        <v>44032</v>
      </c>
      <c r="G51" s="43" t="s">
        <v>1165</v>
      </c>
      <c r="H51" s="43">
        <v>9</v>
      </c>
      <c r="I51" s="42">
        <f t="shared" si="1"/>
        <v>9</v>
      </c>
      <c r="J51" s="42"/>
      <c r="K51" s="42"/>
      <c r="L51" s="42"/>
      <c r="M51" s="42"/>
      <c r="N51" s="42"/>
      <c r="O51" s="42"/>
      <c r="P51" s="42"/>
      <c r="Q51" s="42"/>
      <c r="R51" s="42"/>
      <c r="S51" s="42"/>
      <c r="T51" s="42"/>
      <c r="U51" s="42"/>
      <c r="V51" s="42"/>
      <c r="W51" s="42"/>
      <c r="X51" s="42"/>
      <c r="Y51" s="42"/>
      <c r="Z51" s="42"/>
    </row>
    <row r="52" spans="1:26" ht="15.3">
      <c r="A52" s="51" t="s">
        <v>620</v>
      </c>
      <c r="B52" s="43" t="s">
        <v>31</v>
      </c>
      <c r="C52" s="50">
        <v>44002</v>
      </c>
      <c r="D52" s="43" t="s">
        <v>1165</v>
      </c>
      <c r="E52" s="43" t="s">
        <v>31</v>
      </c>
      <c r="F52" s="53">
        <v>44032</v>
      </c>
      <c r="G52" s="43" t="s">
        <v>1165</v>
      </c>
      <c r="H52" s="43">
        <v>59</v>
      </c>
      <c r="I52" s="42">
        <f t="shared" si="1"/>
        <v>59</v>
      </c>
      <c r="J52" s="42"/>
      <c r="K52" s="42"/>
      <c r="L52" s="42"/>
      <c r="M52" s="42"/>
      <c r="N52" s="42"/>
      <c r="O52" s="42"/>
      <c r="P52" s="42"/>
      <c r="Q52" s="42"/>
      <c r="R52" s="42"/>
      <c r="S52" s="42"/>
      <c r="T52" s="42"/>
      <c r="U52" s="42"/>
      <c r="V52" s="42"/>
      <c r="W52" s="42"/>
      <c r="X52" s="42"/>
      <c r="Y52" s="42"/>
      <c r="Z52" s="42"/>
    </row>
    <row r="53" spans="1:26" ht="15.3">
      <c r="A53" s="52" t="s">
        <v>633</v>
      </c>
      <c r="B53" s="43" t="s">
        <v>1194</v>
      </c>
      <c r="C53" s="50">
        <v>44002</v>
      </c>
      <c r="D53" s="43" t="s">
        <v>1165</v>
      </c>
      <c r="E53" s="41" t="s">
        <v>1195</v>
      </c>
      <c r="F53" s="50">
        <v>44032</v>
      </c>
      <c r="G53" s="43" t="s">
        <v>1165</v>
      </c>
      <c r="H53" s="43">
        <v>63</v>
      </c>
      <c r="I53" s="42">
        <f t="shared" si="1"/>
        <v>0</v>
      </c>
      <c r="J53" s="42"/>
      <c r="K53" s="42"/>
      <c r="L53" s="42"/>
      <c r="M53" s="42"/>
      <c r="N53" s="42"/>
      <c r="O53" s="42"/>
      <c r="P53" s="42"/>
      <c r="Q53" s="42"/>
      <c r="R53" s="42"/>
      <c r="S53" s="42"/>
      <c r="T53" s="42"/>
      <c r="U53" s="42"/>
      <c r="V53" s="42"/>
      <c r="W53" s="42"/>
      <c r="X53" s="42"/>
      <c r="Y53" s="42"/>
      <c r="Z53" s="42"/>
    </row>
    <row r="54" spans="1:26" ht="15.3">
      <c r="A54" s="51" t="s">
        <v>644</v>
      </c>
      <c r="B54" s="43" t="s">
        <v>31</v>
      </c>
      <c r="C54" s="50">
        <v>44003</v>
      </c>
      <c r="D54" s="43" t="s">
        <v>1165</v>
      </c>
      <c r="E54" s="43" t="s">
        <v>31</v>
      </c>
      <c r="F54" s="50">
        <v>44032</v>
      </c>
      <c r="G54" s="43" t="s">
        <v>1165</v>
      </c>
      <c r="H54" s="43">
        <v>14</v>
      </c>
      <c r="I54" s="42">
        <f t="shared" si="1"/>
        <v>14</v>
      </c>
      <c r="J54" s="42"/>
      <c r="K54" s="42"/>
      <c r="L54" s="42"/>
      <c r="M54" s="42"/>
      <c r="N54" s="42"/>
      <c r="O54" s="42"/>
      <c r="P54" s="42"/>
      <c r="Q54" s="42"/>
      <c r="R54" s="42"/>
      <c r="S54" s="42"/>
      <c r="T54" s="42"/>
      <c r="U54" s="42"/>
      <c r="V54" s="42"/>
      <c r="W54" s="42"/>
      <c r="X54" s="42"/>
      <c r="Y54" s="42"/>
      <c r="Z54" s="42"/>
    </row>
    <row r="55" spans="1:26" ht="15.3">
      <c r="A55" s="52" t="s">
        <v>656</v>
      </c>
      <c r="B55" s="43" t="s">
        <v>595</v>
      </c>
      <c r="C55" s="50">
        <v>44003</v>
      </c>
      <c r="D55" s="43" t="s">
        <v>1165</v>
      </c>
      <c r="E55" s="43" t="s">
        <v>31</v>
      </c>
      <c r="F55" s="50">
        <v>44032</v>
      </c>
      <c r="G55" s="43" t="s">
        <v>1165</v>
      </c>
      <c r="H55" s="43">
        <v>54</v>
      </c>
      <c r="I55" s="42">
        <f t="shared" si="1"/>
        <v>54</v>
      </c>
      <c r="J55" s="42"/>
      <c r="K55" s="42"/>
      <c r="L55" s="42"/>
      <c r="M55" s="42"/>
      <c r="N55" s="42"/>
      <c r="O55" s="42"/>
      <c r="P55" s="42"/>
      <c r="Q55" s="42"/>
      <c r="R55" s="42"/>
      <c r="S55" s="42"/>
      <c r="T55" s="42"/>
      <c r="U55" s="42"/>
      <c r="V55" s="42"/>
      <c r="W55" s="42"/>
      <c r="X55" s="42"/>
      <c r="Y55" s="42"/>
      <c r="Z55" s="42"/>
    </row>
    <row r="56" spans="1:26" ht="15.3">
      <c r="A56" s="51" t="s">
        <v>1196</v>
      </c>
      <c r="B56" s="43" t="s">
        <v>1197</v>
      </c>
      <c r="C56" s="50">
        <v>44003</v>
      </c>
      <c r="D56" s="43" t="s">
        <v>1165</v>
      </c>
      <c r="E56" s="43" t="s">
        <v>31</v>
      </c>
      <c r="F56" s="50">
        <v>44032</v>
      </c>
      <c r="G56" s="43" t="s">
        <v>1165</v>
      </c>
      <c r="H56" s="43">
        <v>10</v>
      </c>
      <c r="I56" s="42">
        <f t="shared" si="1"/>
        <v>10</v>
      </c>
      <c r="J56" s="42"/>
      <c r="K56" s="42"/>
      <c r="L56" s="42"/>
      <c r="M56" s="42"/>
      <c r="N56" s="42"/>
      <c r="O56" s="42"/>
      <c r="P56" s="42"/>
      <c r="Q56" s="42"/>
      <c r="R56" s="42"/>
      <c r="S56" s="42"/>
      <c r="T56" s="42"/>
      <c r="U56" s="42"/>
      <c r="V56" s="42"/>
      <c r="W56" s="42"/>
      <c r="X56" s="42"/>
      <c r="Y56" s="42"/>
      <c r="Z56" s="42"/>
    </row>
    <row r="57" spans="1:26" ht="15.3">
      <c r="A57" s="52" t="s">
        <v>679</v>
      </c>
      <c r="B57" s="43" t="s">
        <v>1198</v>
      </c>
      <c r="C57" s="50">
        <v>44005</v>
      </c>
      <c r="D57" s="43" t="s">
        <v>1162</v>
      </c>
      <c r="E57" s="43" t="s">
        <v>31</v>
      </c>
      <c r="F57" s="50">
        <v>44021</v>
      </c>
      <c r="G57" s="43" t="s">
        <v>1162</v>
      </c>
      <c r="H57" s="43">
        <v>34</v>
      </c>
      <c r="I57" s="42">
        <f t="shared" si="1"/>
        <v>34</v>
      </c>
      <c r="J57" s="42"/>
      <c r="K57" s="42"/>
      <c r="L57" s="42"/>
      <c r="M57" s="42"/>
      <c r="N57" s="42"/>
      <c r="O57" s="42"/>
      <c r="P57" s="42"/>
      <c r="Q57" s="42"/>
      <c r="R57" s="42"/>
      <c r="S57" s="42"/>
      <c r="T57" s="42"/>
      <c r="U57" s="42"/>
      <c r="V57" s="42"/>
      <c r="W57" s="42"/>
      <c r="X57" s="42"/>
      <c r="Y57" s="42"/>
      <c r="Z57" s="42"/>
    </row>
    <row r="58" spans="1:26" ht="15.3">
      <c r="A58" s="51" t="s">
        <v>687</v>
      </c>
      <c r="B58" s="43" t="s">
        <v>1199</v>
      </c>
      <c r="C58" s="50">
        <v>44005</v>
      </c>
      <c r="D58" s="43" t="s">
        <v>1165</v>
      </c>
      <c r="E58" s="43" t="s">
        <v>1200</v>
      </c>
      <c r="F58" s="50">
        <v>44033</v>
      </c>
      <c r="G58" s="43" t="s">
        <v>1165</v>
      </c>
      <c r="H58" s="43">
        <v>94</v>
      </c>
      <c r="I58" s="42">
        <f t="shared" si="1"/>
        <v>0</v>
      </c>
      <c r="J58" s="42"/>
      <c r="K58" s="42"/>
      <c r="L58" s="42"/>
      <c r="M58" s="42"/>
      <c r="N58" s="42"/>
      <c r="O58" s="42"/>
      <c r="P58" s="42"/>
      <c r="Q58" s="42"/>
      <c r="R58" s="42"/>
      <c r="S58" s="42"/>
      <c r="T58" s="42"/>
      <c r="U58" s="42"/>
      <c r="V58" s="42"/>
      <c r="W58" s="42"/>
      <c r="X58" s="42"/>
      <c r="Y58" s="42"/>
      <c r="Z58" s="42"/>
    </row>
    <row r="59" spans="1:26" ht="15.3">
      <c r="A59" s="52" t="s">
        <v>700</v>
      </c>
      <c r="B59" s="43" t="s">
        <v>1201</v>
      </c>
      <c r="C59" s="50">
        <v>44005</v>
      </c>
      <c r="D59" s="43" t="s">
        <v>1165</v>
      </c>
      <c r="E59" s="43" t="s">
        <v>31</v>
      </c>
      <c r="F59" s="50">
        <v>44033</v>
      </c>
      <c r="G59" s="43" t="s">
        <v>1165</v>
      </c>
      <c r="H59" s="43">
        <v>39</v>
      </c>
      <c r="I59" s="42">
        <f t="shared" si="1"/>
        <v>39</v>
      </c>
      <c r="J59" s="42"/>
      <c r="K59" s="42"/>
      <c r="L59" s="42"/>
      <c r="M59" s="42"/>
      <c r="N59" s="42"/>
      <c r="O59" s="42"/>
      <c r="P59" s="42"/>
      <c r="Q59" s="42"/>
      <c r="R59" s="42"/>
      <c r="S59" s="42"/>
      <c r="T59" s="42"/>
      <c r="U59" s="42"/>
      <c r="V59" s="42"/>
      <c r="W59" s="42"/>
      <c r="X59" s="42"/>
      <c r="Y59" s="42"/>
      <c r="Z59" s="42"/>
    </row>
    <row r="60" spans="1:26" ht="15.3">
      <c r="A60" s="51" t="s">
        <v>711</v>
      </c>
      <c r="B60" s="43" t="s">
        <v>31</v>
      </c>
      <c r="C60" s="50">
        <v>44005</v>
      </c>
      <c r="D60" s="43" t="s">
        <v>1162</v>
      </c>
      <c r="E60" s="43" t="s">
        <v>31</v>
      </c>
      <c r="F60" s="50">
        <v>44025</v>
      </c>
      <c r="G60" s="43" t="s">
        <v>1162</v>
      </c>
      <c r="H60" s="43">
        <v>64</v>
      </c>
      <c r="I60" s="42">
        <f t="shared" si="1"/>
        <v>64</v>
      </c>
      <c r="J60" s="42"/>
      <c r="K60" s="42"/>
      <c r="L60" s="42"/>
      <c r="M60" s="42"/>
      <c r="N60" s="42"/>
      <c r="O60" s="42"/>
      <c r="P60" s="42"/>
      <c r="Q60" s="42"/>
      <c r="R60" s="42"/>
      <c r="S60" s="42"/>
      <c r="T60" s="42"/>
      <c r="U60" s="42"/>
      <c r="V60" s="42"/>
      <c r="W60" s="42"/>
      <c r="X60" s="42"/>
      <c r="Y60" s="42"/>
      <c r="Z60" s="42"/>
    </row>
    <row r="61" spans="1:26" ht="15.3">
      <c r="A61" s="58" t="s">
        <v>1202</v>
      </c>
      <c r="B61" s="59" t="s">
        <v>1203</v>
      </c>
      <c r="C61" s="50">
        <v>44005</v>
      </c>
      <c r="D61" s="43" t="s">
        <v>1162</v>
      </c>
      <c r="E61" s="43" t="s">
        <v>1181</v>
      </c>
      <c r="F61" s="50">
        <v>44025</v>
      </c>
      <c r="G61" s="43" t="s">
        <v>1162</v>
      </c>
      <c r="H61" s="43">
        <v>547</v>
      </c>
      <c r="I61" s="42">
        <f t="shared" si="1"/>
        <v>0</v>
      </c>
      <c r="J61" s="42"/>
      <c r="K61" s="42"/>
      <c r="L61" s="42"/>
      <c r="M61" s="42"/>
      <c r="N61" s="42"/>
      <c r="O61" s="42"/>
      <c r="P61" s="42"/>
      <c r="Q61" s="42"/>
      <c r="R61" s="42"/>
      <c r="S61" s="42"/>
      <c r="T61" s="42"/>
      <c r="U61" s="42"/>
      <c r="V61" s="42"/>
      <c r="W61" s="42"/>
      <c r="X61" s="42"/>
      <c r="Y61" s="42"/>
      <c r="Z61" s="42"/>
    </row>
    <row r="62" spans="1:26" ht="15.3">
      <c r="A62" s="51" t="s">
        <v>733</v>
      </c>
      <c r="B62" s="43" t="s">
        <v>1163</v>
      </c>
      <c r="C62" s="50">
        <v>44006</v>
      </c>
      <c r="D62" s="43" t="s">
        <v>1162</v>
      </c>
      <c r="E62" s="43" t="s">
        <v>1204</v>
      </c>
      <c r="F62" s="50">
        <v>44025</v>
      </c>
      <c r="G62" s="43" t="s">
        <v>1162</v>
      </c>
      <c r="H62" s="43">
        <v>267</v>
      </c>
      <c r="I62" s="42">
        <f t="shared" si="1"/>
        <v>0</v>
      </c>
      <c r="J62" s="42"/>
      <c r="K62" s="42"/>
      <c r="L62" s="42"/>
      <c r="M62" s="42"/>
      <c r="N62" s="42"/>
      <c r="O62" s="42"/>
      <c r="P62" s="42"/>
      <c r="Q62" s="42"/>
      <c r="R62" s="42"/>
      <c r="S62" s="42"/>
      <c r="T62" s="42"/>
      <c r="U62" s="42"/>
      <c r="V62" s="42"/>
      <c r="W62" s="42"/>
      <c r="X62" s="42"/>
      <c r="Y62" s="42"/>
      <c r="Z62" s="42"/>
    </row>
    <row r="63" spans="1:26" ht="15.3">
      <c r="A63" s="52" t="s">
        <v>744</v>
      </c>
      <c r="B63" s="43" t="s">
        <v>31</v>
      </c>
      <c r="C63" s="50">
        <v>44007</v>
      </c>
      <c r="D63" s="43" t="s">
        <v>1165</v>
      </c>
      <c r="E63" s="43" t="s">
        <v>31</v>
      </c>
      <c r="F63" s="50">
        <v>44033</v>
      </c>
      <c r="G63" s="43" t="s">
        <v>1165</v>
      </c>
      <c r="H63" s="43">
        <v>44</v>
      </c>
      <c r="I63" s="42">
        <f t="shared" si="1"/>
        <v>44</v>
      </c>
      <c r="J63" s="42"/>
      <c r="K63" s="42"/>
      <c r="L63" s="42"/>
      <c r="M63" s="42"/>
      <c r="N63" s="42"/>
      <c r="O63" s="42"/>
      <c r="P63" s="42"/>
      <c r="Q63" s="42"/>
      <c r="R63" s="42"/>
      <c r="S63" s="42"/>
      <c r="T63" s="42"/>
      <c r="U63" s="42"/>
      <c r="V63" s="42"/>
      <c r="W63" s="42"/>
      <c r="X63" s="42"/>
      <c r="Y63" s="42"/>
      <c r="Z63" s="42"/>
    </row>
    <row r="64" spans="1:26" ht="15.3">
      <c r="A64" s="51" t="s">
        <v>757</v>
      </c>
      <c r="B64" s="43" t="s">
        <v>1205</v>
      </c>
      <c r="C64" s="50">
        <v>44007</v>
      </c>
      <c r="D64" s="43" t="s">
        <v>1165</v>
      </c>
      <c r="E64" s="43" t="s">
        <v>31</v>
      </c>
      <c r="F64" s="50">
        <v>44033</v>
      </c>
      <c r="G64" s="43" t="s">
        <v>1165</v>
      </c>
      <c r="H64" s="43">
        <v>32</v>
      </c>
      <c r="I64" s="42">
        <f t="shared" si="1"/>
        <v>32</v>
      </c>
      <c r="J64" s="42"/>
      <c r="K64" s="42"/>
      <c r="L64" s="42"/>
      <c r="M64" s="42"/>
      <c r="N64" s="42"/>
      <c r="O64" s="42"/>
      <c r="P64" s="42"/>
      <c r="Q64" s="42"/>
      <c r="R64" s="42"/>
      <c r="S64" s="42"/>
      <c r="T64" s="42"/>
      <c r="U64" s="42"/>
      <c r="V64" s="42"/>
      <c r="W64" s="42"/>
      <c r="X64" s="42"/>
      <c r="Y64" s="42"/>
      <c r="Z64" s="42"/>
    </row>
    <row r="65" spans="1:26" ht="15.3">
      <c r="A65" s="52" t="s">
        <v>771</v>
      </c>
      <c r="B65" s="43" t="s">
        <v>1163</v>
      </c>
      <c r="C65" s="50">
        <v>44007</v>
      </c>
      <c r="D65" s="43" t="s">
        <v>1162</v>
      </c>
      <c r="E65" s="43" t="s">
        <v>1204</v>
      </c>
      <c r="F65" s="50">
        <v>44026</v>
      </c>
      <c r="G65" s="43" t="s">
        <v>1162</v>
      </c>
      <c r="H65" s="43">
        <v>40</v>
      </c>
      <c r="I65" s="42">
        <f t="shared" si="1"/>
        <v>0</v>
      </c>
      <c r="J65" s="42"/>
      <c r="K65" s="42"/>
      <c r="L65" s="42"/>
      <c r="M65" s="42"/>
      <c r="N65" s="42"/>
      <c r="O65" s="42"/>
      <c r="P65" s="42"/>
      <c r="Q65" s="42"/>
      <c r="R65" s="42"/>
      <c r="S65" s="42"/>
      <c r="T65" s="42"/>
      <c r="U65" s="42"/>
      <c r="V65" s="42"/>
      <c r="W65" s="42"/>
      <c r="X65" s="42"/>
      <c r="Y65" s="42"/>
      <c r="Z65" s="42"/>
    </row>
    <row r="66" spans="1:26" ht="15.3">
      <c r="A66" s="51" t="s">
        <v>781</v>
      </c>
      <c r="B66" s="43" t="s">
        <v>1163</v>
      </c>
      <c r="C66" s="50">
        <v>44007</v>
      </c>
      <c r="D66" s="43" t="s">
        <v>1162</v>
      </c>
      <c r="E66" s="43" t="s">
        <v>1204</v>
      </c>
      <c r="F66" s="50">
        <v>44026</v>
      </c>
      <c r="G66" s="43" t="s">
        <v>1162</v>
      </c>
      <c r="H66" s="43">
        <v>39</v>
      </c>
      <c r="I66" s="42">
        <f t="shared" si="1"/>
        <v>0</v>
      </c>
      <c r="J66" s="42"/>
      <c r="K66" s="42"/>
      <c r="L66" s="42"/>
      <c r="M66" s="42"/>
      <c r="N66" s="42"/>
      <c r="O66" s="42"/>
      <c r="P66" s="42"/>
      <c r="Q66" s="42"/>
      <c r="R66" s="42"/>
      <c r="S66" s="42"/>
      <c r="T66" s="42"/>
      <c r="U66" s="42"/>
      <c r="V66" s="42"/>
      <c r="W66" s="42"/>
      <c r="X66" s="42"/>
      <c r="Y66" s="42"/>
      <c r="Z66" s="42"/>
    </row>
    <row r="67" spans="1:26" ht="15.3">
      <c r="A67" s="52" t="s">
        <v>791</v>
      </c>
      <c r="B67" s="43" t="s">
        <v>31</v>
      </c>
      <c r="C67" s="50">
        <v>44009</v>
      </c>
      <c r="D67" s="43" t="s">
        <v>1165</v>
      </c>
      <c r="E67" s="56" t="s">
        <v>31</v>
      </c>
      <c r="F67" s="50">
        <v>44033</v>
      </c>
      <c r="G67" s="43" t="s">
        <v>1165</v>
      </c>
      <c r="H67" s="43">
        <v>40</v>
      </c>
      <c r="I67" s="42">
        <f t="shared" si="1"/>
        <v>40</v>
      </c>
      <c r="J67" s="42"/>
      <c r="K67" s="42"/>
      <c r="L67" s="42"/>
      <c r="M67" s="42"/>
      <c r="N67" s="42"/>
      <c r="O67" s="42"/>
      <c r="P67" s="42"/>
      <c r="Q67" s="42"/>
      <c r="R67" s="42"/>
      <c r="S67" s="42"/>
      <c r="T67" s="42"/>
      <c r="U67" s="42"/>
      <c r="V67" s="42"/>
      <c r="W67" s="42"/>
      <c r="X67" s="42"/>
      <c r="Y67" s="42"/>
      <c r="Z67" s="42"/>
    </row>
    <row r="68" spans="1:26" ht="15.3">
      <c r="A68" s="51" t="s">
        <v>806</v>
      </c>
      <c r="B68" s="43" t="s">
        <v>1206</v>
      </c>
      <c r="C68" s="50">
        <v>44009</v>
      </c>
      <c r="D68" s="43" t="s">
        <v>1165</v>
      </c>
      <c r="E68" s="43" t="s">
        <v>1207</v>
      </c>
      <c r="F68" s="50">
        <v>44033</v>
      </c>
      <c r="G68" s="43" t="s">
        <v>1165</v>
      </c>
      <c r="H68" s="43">
        <v>58</v>
      </c>
      <c r="I68" s="42">
        <f t="shared" si="1"/>
        <v>0</v>
      </c>
      <c r="J68" s="42"/>
      <c r="K68" s="42"/>
      <c r="L68" s="42"/>
      <c r="M68" s="42"/>
      <c r="N68" s="42"/>
      <c r="O68" s="42"/>
      <c r="P68" s="42"/>
      <c r="Q68" s="42"/>
      <c r="R68" s="42"/>
      <c r="S68" s="42"/>
      <c r="T68" s="42"/>
      <c r="U68" s="42"/>
      <c r="V68" s="42"/>
      <c r="W68" s="42"/>
      <c r="X68" s="42"/>
      <c r="Y68" s="42"/>
      <c r="Z68" s="42"/>
    </row>
    <row r="69" spans="1:26" ht="15.3">
      <c r="A69" s="52" t="s">
        <v>818</v>
      </c>
      <c r="B69" s="43" t="s">
        <v>1208</v>
      </c>
      <c r="C69" s="50">
        <v>44011</v>
      </c>
      <c r="D69" s="43" t="s">
        <v>1165</v>
      </c>
      <c r="E69" s="43" t="s">
        <v>1193</v>
      </c>
      <c r="F69" s="50">
        <v>44033</v>
      </c>
      <c r="G69" s="43" t="s">
        <v>1165</v>
      </c>
      <c r="H69" s="43">
        <v>150</v>
      </c>
      <c r="I69" s="42">
        <f t="shared" si="1"/>
        <v>0</v>
      </c>
      <c r="J69" s="42"/>
      <c r="K69" s="42"/>
      <c r="L69" s="42"/>
      <c r="M69" s="42"/>
      <c r="N69" s="42"/>
      <c r="O69" s="42"/>
      <c r="P69" s="42"/>
      <c r="Q69" s="42"/>
      <c r="R69" s="42"/>
      <c r="S69" s="42"/>
      <c r="T69" s="42"/>
      <c r="U69" s="42"/>
      <c r="V69" s="42"/>
      <c r="W69" s="42"/>
      <c r="X69" s="42"/>
      <c r="Y69" s="42"/>
      <c r="Z69" s="42"/>
    </row>
    <row r="70" spans="1:26" ht="15.3">
      <c r="A70" s="51" t="s">
        <v>1209</v>
      </c>
      <c r="B70" s="43" t="s">
        <v>1210</v>
      </c>
      <c r="C70" s="50">
        <v>44011</v>
      </c>
      <c r="D70" s="43" t="s">
        <v>1165</v>
      </c>
      <c r="E70" s="43" t="s">
        <v>1211</v>
      </c>
      <c r="F70" s="50">
        <v>44033</v>
      </c>
      <c r="G70" s="43" t="s">
        <v>1165</v>
      </c>
      <c r="H70" s="43">
        <v>248</v>
      </c>
      <c r="I70" s="42">
        <f t="shared" si="1"/>
        <v>0</v>
      </c>
      <c r="J70" s="42"/>
      <c r="K70" s="42"/>
      <c r="L70" s="42"/>
      <c r="M70" s="42"/>
      <c r="N70" s="42"/>
      <c r="O70" s="42"/>
      <c r="P70" s="42"/>
      <c r="Q70" s="42"/>
      <c r="R70" s="42"/>
      <c r="S70" s="42"/>
      <c r="T70" s="42"/>
      <c r="U70" s="42"/>
      <c r="V70" s="42"/>
      <c r="W70" s="42"/>
      <c r="X70" s="42"/>
      <c r="Y70" s="42"/>
      <c r="Z70" s="42"/>
    </row>
    <row r="71" spans="1:26" ht="15.3">
      <c r="A71" s="52" t="s">
        <v>838</v>
      </c>
      <c r="B71" s="43" t="s">
        <v>1163</v>
      </c>
      <c r="C71" s="50">
        <v>44011</v>
      </c>
      <c r="D71" s="43" t="s">
        <v>1162</v>
      </c>
      <c r="E71" s="43" t="s">
        <v>1204</v>
      </c>
      <c r="F71" s="50">
        <v>44026</v>
      </c>
      <c r="G71" s="43" t="s">
        <v>1162</v>
      </c>
      <c r="H71" s="43">
        <v>387</v>
      </c>
      <c r="I71" s="42">
        <f t="shared" si="1"/>
        <v>0</v>
      </c>
      <c r="J71" s="42"/>
      <c r="K71" s="42"/>
      <c r="L71" s="42"/>
      <c r="M71" s="42"/>
      <c r="N71" s="42"/>
      <c r="O71" s="42"/>
      <c r="P71" s="42"/>
      <c r="Q71" s="42"/>
      <c r="R71" s="42"/>
      <c r="S71" s="42"/>
      <c r="T71" s="42"/>
      <c r="U71" s="42"/>
      <c r="V71" s="42"/>
      <c r="W71" s="42"/>
      <c r="X71" s="42"/>
      <c r="Y71" s="42"/>
      <c r="Z71" s="42"/>
    </row>
    <row r="72" spans="1:26" ht="15.3">
      <c r="A72" s="51" t="s">
        <v>1212</v>
      </c>
      <c r="B72" s="43" t="s">
        <v>1163</v>
      </c>
      <c r="C72" s="50">
        <v>44011</v>
      </c>
      <c r="D72" s="43" t="s">
        <v>1162</v>
      </c>
      <c r="E72" s="43" t="s">
        <v>1204</v>
      </c>
      <c r="F72" s="50">
        <v>44026</v>
      </c>
      <c r="G72" s="43" t="s">
        <v>1162</v>
      </c>
      <c r="H72" s="43">
        <v>238</v>
      </c>
      <c r="I72" s="42">
        <f t="shared" si="1"/>
        <v>0</v>
      </c>
      <c r="J72" s="42"/>
      <c r="K72" s="42"/>
      <c r="L72" s="42"/>
      <c r="M72" s="42"/>
      <c r="N72" s="42"/>
      <c r="O72" s="42"/>
      <c r="P72" s="42"/>
      <c r="Q72" s="42"/>
      <c r="R72" s="42"/>
      <c r="S72" s="42"/>
      <c r="T72" s="42"/>
      <c r="U72" s="42"/>
      <c r="V72" s="42"/>
      <c r="W72" s="42"/>
      <c r="X72" s="42"/>
      <c r="Y72" s="42"/>
      <c r="Z72" s="42"/>
    </row>
    <row r="73" spans="1:26" ht="15.3">
      <c r="A73" s="52" t="s">
        <v>1213</v>
      </c>
      <c r="B73" s="43" t="s">
        <v>31</v>
      </c>
      <c r="C73" s="50">
        <v>44012</v>
      </c>
      <c r="D73" s="43" t="s">
        <v>1165</v>
      </c>
      <c r="E73" s="43" t="s">
        <v>31</v>
      </c>
      <c r="F73" s="50">
        <v>44033</v>
      </c>
      <c r="G73" s="43" t="s">
        <v>1165</v>
      </c>
      <c r="H73" s="43">
        <v>67</v>
      </c>
      <c r="I73" s="42">
        <f t="shared" si="1"/>
        <v>67</v>
      </c>
      <c r="J73" s="42"/>
      <c r="K73" s="42"/>
      <c r="L73" s="42"/>
      <c r="M73" s="42"/>
      <c r="N73" s="42"/>
      <c r="O73" s="42"/>
      <c r="P73" s="42"/>
      <c r="Q73" s="42"/>
      <c r="R73" s="42"/>
      <c r="S73" s="42"/>
      <c r="T73" s="42"/>
      <c r="U73" s="42"/>
      <c r="V73" s="42"/>
      <c r="W73" s="42"/>
      <c r="X73" s="42"/>
      <c r="Y73" s="42"/>
      <c r="Z73" s="42"/>
    </row>
    <row r="74" spans="1:26" ht="15.3">
      <c r="A74" s="51" t="s">
        <v>870</v>
      </c>
      <c r="B74" s="43" t="s">
        <v>1214</v>
      </c>
      <c r="C74" s="50">
        <v>44012</v>
      </c>
      <c r="D74" s="43" t="s">
        <v>1165</v>
      </c>
      <c r="E74" s="43" t="s">
        <v>1215</v>
      </c>
      <c r="F74" s="50">
        <v>44033</v>
      </c>
      <c r="G74" s="43" t="s">
        <v>1165</v>
      </c>
      <c r="H74" s="43">
        <v>23</v>
      </c>
      <c r="I74" s="42">
        <f t="shared" si="1"/>
        <v>0</v>
      </c>
      <c r="J74" s="42"/>
      <c r="K74" s="42"/>
      <c r="L74" s="42"/>
      <c r="M74" s="42"/>
      <c r="N74" s="42"/>
      <c r="O74" s="42"/>
      <c r="P74" s="42"/>
      <c r="Q74" s="42"/>
      <c r="R74" s="42"/>
      <c r="S74" s="42"/>
      <c r="T74" s="42"/>
      <c r="U74" s="42"/>
      <c r="V74" s="42"/>
      <c r="W74" s="42"/>
      <c r="X74" s="42"/>
      <c r="Y74" s="42"/>
      <c r="Z74" s="42"/>
    </row>
    <row r="75" spans="1:26" ht="15.3">
      <c r="A75" s="52" t="s">
        <v>878</v>
      </c>
      <c r="B75" s="43" t="s">
        <v>1216</v>
      </c>
      <c r="C75" s="50">
        <v>44012</v>
      </c>
      <c r="D75" s="43" t="s">
        <v>1162</v>
      </c>
      <c r="E75" s="43" t="s">
        <v>1204</v>
      </c>
      <c r="F75" s="50">
        <v>44026</v>
      </c>
      <c r="G75" s="43" t="s">
        <v>1162</v>
      </c>
      <c r="H75" s="43">
        <v>11</v>
      </c>
      <c r="I75" s="42">
        <f t="shared" si="1"/>
        <v>0</v>
      </c>
      <c r="J75" s="42"/>
      <c r="K75" s="42"/>
      <c r="L75" s="42"/>
      <c r="M75" s="42"/>
      <c r="N75" s="42"/>
      <c r="O75" s="42"/>
      <c r="P75" s="42"/>
      <c r="Q75" s="42"/>
      <c r="R75" s="42"/>
      <c r="S75" s="42"/>
      <c r="T75" s="42"/>
      <c r="U75" s="42"/>
      <c r="V75" s="42"/>
      <c r="W75" s="42"/>
      <c r="X75" s="42"/>
      <c r="Y75" s="42"/>
      <c r="Z75" s="42"/>
    </row>
    <row r="76" spans="1:26" ht="15.3">
      <c r="A76" s="51" t="s">
        <v>890</v>
      </c>
      <c r="B76" s="43" t="s">
        <v>1216</v>
      </c>
      <c r="C76" s="50">
        <v>44012</v>
      </c>
      <c r="D76" s="43" t="s">
        <v>1162</v>
      </c>
      <c r="E76" s="43" t="s">
        <v>1204</v>
      </c>
      <c r="F76" s="50">
        <v>44026</v>
      </c>
      <c r="G76" s="43" t="s">
        <v>1162</v>
      </c>
      <c r="H76" s="43">
        <v>8</v>
      </c>
      <c r="I76" s="42">
        <f t="shared" si="1"/>
        <v>0</v>
      </c>
      <c r="J76" s="42"/>
      <c r="K76" s="42"/>
      <c r="L76" s="42"/>
      <c r="M76" s="42"/>
      <c r="N76" s="42"/>
      <c r="O76" s="42"/>
      <c r="P76" s="42"/>
      <c r="Q76" s="42"/>
      <c r="R76" s="42"/>
      <c r="S76" s="42"/>
      <c r="T76" s="42"/>
      <c r="U76" s="42"/>
      <c r="V76" s="42"/>
      <c r="W76" s="42"/>
      <c r="X76" s="42"/>
      <c r="Y76" s="42"/>
      <c r="Z76" s="42"/>
    </row>
    <row r="77" spans="1:26" ht="15.3">
      <c r="A77" s="52" t="s">
        <v>1217</v>
      </c>
      <c r="B77" s="43" t="s">
        <v>1216</v>
      </c>
      <c r="C77" s="50">
        <v>44012</v>
      </c>
      <c r="D77" s="43" t="s">
        <v>1162</v>
      </c>
      <c r="E77" s="43" t="s">
        <v>1216</v>
      </c>
      <c r="F77" s="50">
        <v>44026</v>
      </c>
      <c r="G77" s="43" t="s">
        <v>1162</v>
      </c>
      <c r="H77" s="43">
        <v>470</v>
      </c>
      <c r="I77" s="42">
        <f t="shared" si="1"/>
        <v>0</v>
      </c>
      <c r="J77" s="42"/>
      <c r="K77" s="42"/>
      <c r="L77" s="42"/>
      <c r="M77" s="42"/>
      <c r="N77" s="42"/>
      <c r="O77" s="42"/>
      <c r="P77" s="42"/>
      <c r="Q77" s="42"/>
      <c r="R77" s="42"/>
      <c r="S77" s="42"/>
      <c r="T77" s="42"/>
      <c r="U77" s="42"/>
      <c r="V77" s="42"/>
      <c r="W77" s="42"/>
      <c r="X77" s="42"/>
      <c r="Y77" s="42"/>
      <c r="Z77" s="42"/>
    </row>
    <row r="78" spans="1:26" ht="15.3">
      <c r="A78" s="51" t="s">
        <v>906</v>
      </c>
      <c r="B78" s="43" t="s">
        <v>1187</v>
      </c>
      <c r="C78" s="50">
        <v>44013</v>
      </c>
      <c r="D78" s="43" t="s">
        <v>1165</v>
      </c>
      <c r="E78" s="60" t="s">
        <v>1215</v>
      </c>
      <c r="F78" s="50">
        <v>44033</v>
      </c>
      <c r="G78" s="43" t="s">
        <v>1165</v>
      </c>
      <c r="H78" s="43">
        <v>125</v>
      </c>
      <c r="I78" s="42">
        <f t="shared" si="1"/>
        <v>0</v>
      </c>
      <c r="J78" s="42"/>
      <c r="K78" s="42"/>
      <c r="L78" s="42"/>
      <c r="M78" s="42"/>
      <c r="N78" s="42"/>
      <c r="O78" s="42"/>
      <c r="P78" s="42"/>
      <c r="Q78" s="42"/>
      <c r="R78" s="42"/>
      <c r="S78" s="42"/>
      <c r="T78" s="42"/>
      <c r="U78" s="42"/>
      <c r="V78" s="42"/>
      <c r="W78" s="42"/>
      <c r="X78" s="42"/>
      <c r="Y78" s="42"/>
      <c r="Z78" s="42"/>
    </row>
    <row r="79" spans="1:26" ht="15.3">
      <c r="A79" s="52" t="s">
        <v>1218</v>
      </c>
      <c r="B79" s="43" t="s">
        <v>1187</v>
      </c>
      <c r="C79" s="50">
        <v>44013</v>
      </c>
      <c r="D79" s="43" t="s">
        <v>1165</v>
      </c>
      <c r="E79" s="60" t="s">
        <v>1215</v>
      </c>
      <c r="F79" s="50">
        <v>44033</v>
      </c>
      <c r="G79" s="43" t="s">
        <v>1165</v>
      </c>
      <c r="H79" s="43">
        <v>60</v>
      </c>
      <c r="I79" s="42">
        <f t="shared" si="1"/>
        <v>0</v>
      </c>
      <c r="J79" s="42"/>
      <c r="K79" s="42"/>
      <c r="L79" s="42"/>
      <c r="M79" s="42"/>
      <c r="N79" s="42"/>
      <c r="O79" s="42"/>
      <c r="P79" s="42"/>
      <c r="Q79" s="42"/>
      <c r="R79" s="42"/>
      <c r="S79" s="42"/>
      <c r="T79" s="42"/>
      <c r="U79" s="42"/>
      <c r="V79" s="42"/>
      <c r="W79" s="42"/>
      <c r="X79" s="42"/>
      <c r="Y79" s="42"/>
      <c r="Z79" s="42"/>
    </row>
    <row r="80" spans="1:26" ht="15.3">
      <c r="A80" s="51" t="s">
        <v>920</v>
      </c>
      <c r="B80" s="43" t="s">
        <v>1203</v>
      </c>
      <c r="C80" s="50">
        <v>44013</v>
      </c>
      <c r="D80" s="43" t="s">
        <v>1162</v>
      </c>
      <c r="E80" s="43" t="s">
        <v>1204</v>
      </c>
      <c r="F80" s="50">
        <v>44026</v>
      </c>
      <c r="G80" s="43" t="s">
        <v>1162</v>
      </c>
      <c r="H80" s="43">
        <v>30</v>
      </c>
      <c r="I80" s="42">
        <f t="shared" si="1"/>
        <v>0</v>
      </c>
      <c r="J80" s="42"/>
      <c r="K80" s="42"/>
      <c r="L80" s="42"/>
      <c r="M80" s="42"/>
      <c r="N80" s="42"/>
      <c r="O80" s="42"/>
      <c r="P80" s="42"/>
      <c r="Q80" s="42"/>
      <c r="R80" s="42"/>
      <c r="S80" s="42"/>
      <c r="T80" s="42"/>
      <c r="U80" s="42"/>
      <c r="V80" s="42"/>
      <c r="W80" s="42"/>
      <c r="X80" s="42"/>
      <c r="Y80" s="42"/>
      <c r="Z80" s="42"/>
    </row>
    <row r="81" spans="1:26" ht="15.3">
      <c r="A81" s="52" t="s">
        <v>930</v>
      </c>
      <c r="B81" s="43" t="s">
        <v>1203</v>
      </c>
      <c r="C81" s="50">
        <v>44013</v>
      </c>
      <c r="D81" s="43" t="s">
        <v>1162</v>
      </c>
      <c r="E81" s="43" t="s">
        <v>1204</v>
      </c>
      <c r="F81" s="50">
        <v>44026</v>
      </c>
      <c r="G81" s="43" t="s">
        <v>1162</v>
      </c>
      <c r="H81" s="43">
        <v>124</v>
      </c>
      <c r="I81" s="42">
        <f t="shared" si="1"/>
        <v>0</v>
      </c>
      <c r="J81" s="42"/>
      <c r="K81" s="42"/>
      <c r="L81" s="42"/>
      <c r="M81" s="42"/>
      <c r="N81" s="42"/>
      <c r="O81" s="42"/>
      <c r="P81" s="42"/>
      <c r="Q81" s="42"/>
      <c r="R81" s="42"/>
      <c r="S81" s="42"/>
      <c r="T81" s="42"/>
      <c r="U81" s="42"/>
      <c r="V81" s="42"/>
      <c r="W81" s="42"/>
      <c r="X81" s="42"/>
      <c r="Y81" s="42"/>
      <c r="Z81" s="42"/>
    </row>
    <row r="82" spans="1:26" ht="15.3">
      <c r="A82" s="51" t="s">
        <v>938</v>
      </c>
      <c r="B82" s="43" t="s">
        <v>1163</v>
      </c>
      <c r="C82" s="50">
        <v>44014</v>
      </c>
      <c r="D82" s="43" t="s">
        <v>1162</v>
      </c>
      <c r="E82" s="43" t="s">
        <v>1204</v>
      </c>
      <c r="F82" s="50">
        <v>44026</v>
      </c>
      <c r="G82" s="43" t="s">
        <v>1162</v>
      </c>
      <c r="H82" s="43">
        <v>39</v>
      </c>
      <c r="I82" s="42">
        <f t="shared" si="1"/>
        <v>0</v>
      </c>
      <c r="J82" s="42"/>
      <c r="K82" s="42"/>
      <c r="L82" s="42"/>
      <c r="M82" s="42"/>
      <c r="N82" s="42"/>
      <c r="O82" s="42"/>
      <c r="P82" s="42"/>
      <c r="Q82" s="42"/>
      <c r="R82" s="42"/>
      <c r="S82" s="42"/>
      <c r="T82" s="42"/>
      <c r="U82" s="42"/>
      <c r="V82" s="42"/>
      <c r="W82" s="42"/>
      <c r="X82" s="42"/>
      <c r="Y82" s="42"/>
      <c r="Z82" s="42"/>
    </row>
    <row r="83" spans="1:26" ht="15.3">
      <c r="A83" s="52" t="s">
        <v>1219</v>
      </c>
      <c r="B83" s="43" t="s">
        <v>1163</v>
      </c>
      <c r="C83" s="50">
        <v>44014</v>
      </c>
      <c r="D83" s="43" t="s">
        <v>1162</v>
      </c>
      <c r="E83" s="43" t="s">
        <v>1204</v>
      </c>
      <c r="F83" s="50">
        <v>44026</v>
      </c>
      <c r="G83" s="43" t="s">
        <v>1162</v>
      </c>
      <c r="H83" s="43">
        <v>45</v>
      </c>
      <c r="I83" s="42">
        <f t="shared" si="1"/>
        <v>0</v>
      </c>
      <c r="J83" s="42"/>
      <c r="K83" s="42"/>
      <c r="L83" s="42"/>
      <c r="M83" s="42"/>
      <c r="N83" s="42"/>
      <c r="O83" s="42"/>
      <c r="P83" s="42"/>
      <c r="Q83" s="42"/>
      <c r="R83" s="42"/>
      <c r="S83" s="42"/>
      <c r="T83" s="42"/>
      <c r="U83" s="42"/>
      <c r="V83" s="42"/>
      <c r="W83" s="42"/>
      <c r="X83" s="42"/>
      <c r="Y83" s="42"/>
      <c r="Z83" s="42"/>
    </row>
    <row r="84" spans="1:26" ht="15.3">
      <c r="A84" s="51" t="s">
        <v>955</v>
      </c>
      <c r="B84" s="43" t="s">
        <v>1163</v>
      </c>
      <c r="C84" s="50">
        <v>44014</v>
      </c>
      <c r="D84" s="43" t="s">
        <v>1165</v>
      </c>
      <c r="E84" s="60" t="s">
        <v>1220</v>
      </c>
      <c r="F84" s="50">
        <v>44033</v>
      </c>
      <c r="G84" s="43" t="s">
        <v>1165</v>
      </c>
      <c r="H84" s="43">
        <v>15</v>
      </c>
      <c r="I84" s="42">
        <f t="shared" si="1"/>
        <v>0</v>
      </c>
      <c r="J84" s="42"/>
      <c r="K84" s="42"/>
      <c r="L84" s="42"/>
      <c r="M84" s="42"/>
      <c r="N84" s="42"/>
      <c r="O84" s="42"/>
      <c r="P84" s="42"/>
      <c r="Q84" s="42"/>
      <c r="R84" s="42"/>
      <c r="S84" s="42"/>
      <c r="T84" s="42"/>
      <c r="U84" s="42"/>
      <c r="V84" s="42"/>
      <c r="W84" s="42"/>
      <c r="X84" s="42"/>
      <c r="Y84" s="42"/>
      <c r="Z84" s="42"/>
    </row>
    <row r="85" spans="1:26" ht="15.3">
      <c r="A85" s="52" t="s">
        <v>963</v>
      </c>
      <c r="B85" s="43" t="s">
        <v>1163</v>
      </c>
      <c r="C85" s="50">
        <v>44014</v>
      </c>
      <c r="D85" s="43" t="s">
        <v>1165</v>
      </c>
      <c r="E85" s="60" t="s">
        <v>1221</v>
      </c>
      <c r="F85" s="50">
        <v>44033</v>
      </c>
      <c r="G85" s="43" t="s">
        <v>1165</v>
      </c>
      <c r="H85" s="43">
        <v>724</v>
      </c>
      <c r="I85" s="42">
        <f t="shared" si="1"/>
        <v>0</v>
      </c>
      <c r="J85" s="42"/>
      <c r="K85" s="42"/>
      <c r="L85" s="42"/>
      <c r="M85" s="42"/>
      <c r="N85" s="42"/>
      <c r="O85" s="42"/>
      <c r="P85" s="42"/>
      <c r="Q85" s="42"/>
      <c r="R85" s="42"/>
      <c r="S85" s="42"/>
      <c r="T85" s="42"/>
      <c r="U85" s="42"/>
      <c r="V85" s="42"/>
      <c r="W85" s="42"/>
      <c r="X85" s="42"/>
      <c r="Y85" s="42"/>
      <c r="Z85" s="42"/>
    </row>
    <row r="86" spans="1:26" ht="15.3">
      <c r="A86" s="51" t="s">
        <v>972</v>
      </c>
      <c r="B86" s="43" t="s">
        <v>1163</v>
      </c>
      <c r="C86" s="50">
        <v>44014</v>
      </c>
      <c r="D86" s="43" t="s">
        <v>1165</v>
      </c>
      <c r="E86" s="60" t="s">
        <v>1222</v>
      </c>
      <c r="F86" s="50">
        <v>44033</v>
      </c>
      <c r="G86" s="43" t="s">
        <v>1165</v>
      </c>
      <c r="H86" s="43">
        <v>28</v>
      </c>
      <c r="I86" s="42">
        <f t="shared" si="1"/>
        <v>0</v>
      </c>
      <c r="J86" s="42"/>
      <c r="K86" s="42"/>
      <c r="L86" s="42"/>
      <c r="M86" s="42"/>
      <c r="N86" s="42"/>
      <c r="O86" s="42"/>
      <c r="P86" s="42"/>
      <c r="Q86" s="42"/>
      <c r="R86" s="42"/>
      <c r="S86" s="42"/>
      <c r="T86" s="42"/>
      <c r="U86" s="42"/>
      <c r="V86" s="42"/>
      <c r="W86" s="42"/>
      <c r="X86" s="42"/>
      <c r="Y86" s="42"/>
      <c r="Z86" s="42"/>
    </row>
    <row r="87" spans="1:26" ht="15.3">
      <c r="A87" s="52" t="s">
        <v>982</v>
      </c>
      <c r="B87" s="43" t="s">
        <v>1216</v>
      </c>
      <c r="C87" s="50">
        <v>44014</v>
      </c>
      <c r="D87" s="43" t="s">
        <v>1162</v>
      </c>
      <c r="E87" s="43" t="s">
        <v>1204</v>
      </c>
      <c r="F87" s="50">
        <v>44027</v>
      </c>
      <c r="G87" s="43" t="s">
        <v>1162</v>
      </c>
      <c r="H87" s="43">
        <v>197</v>
      </c>
      <c r="I87" s="42">
        <f t="shared" si="1"/>
        <v>0</v>
      </c>
      <c r="J87" s="42"/>
      <c r="K87" s="42"/>
      <c r="L87" s="42"/>
      <c r="M87" s="42"/>
      <c r="N87" s="42"/>
      <c r="O87" s="42"/>
      <c r="P87" s="42"/>
      <c r="Q87" s="42"/>
      <c r="R87" s="42"/>
      <c r="S87" s="42"/>
      <c r="T87" s="42"/>
      <c r="U87" s="42"/>
      <c r="V87" s="42"/>
      <c r="W87" s="42"/>
      <c r="X87" s="42"/>
      <c r="Y87" s="42"/>
      <c r="Z87" s="42"/>
    </row>
    <row r="88" spans="1:26" ht="15.3">
      <c r="A88" s="51" t="s">
        <v>1223</v>
      </c>
      <c r="B88" s="43" t="s">
        <v>1163</v>
      </c>
      <c r="C88" s="50">
        <v>44014</v>
      </c>
      <c r="D88" s="43" t="s">
        <v>1162</v>
      </c>
      <c r="E88" s="43" t="s">
        <v>1204</v>
      </c>
      <c r="F88" s="50">
        <v>44027</v>
      </c>
      <c r="G88" s="43" t="s">
        <v>1162</v>
      </c>
      <c r="H88" s="43">
        <v>59</v>
      </c>
      <c r="I88" s="42">
        <f t="shared" si="1"/>
        <v>0</v>
      </c>
      <c r="J88" s="42"/>
      <c r="K88" s="42"/>
      <c r="L88" s="42"/>
      <c r="M88" s="42"/>
      <c r="N88" s="42"/>
      <c r="O88" s="42"/>
      <c r="P88" s="42"/>
      <c r="Q88" s="42"/>
      <c r="R88" s="42"/>
      <c r="S88" s="42"/>
      <c r="T88" s="42"/>
      <c r="U88" s="42"/>
      <c r="V88" s="42"/>
      <c r="W88" s="42"/>
      <c r="X88" s="42"/>
      <c r="Y88" s="42"/>
      <c r="Z88" s="42"/>
    </row>
    <row r="89" spans="1:26" ht="15.3">
      <c r="A89" s="52" t="s">
        <v>998</v>
      </c>
      <c r="B89" s="43" t="s">
        <v>1163</v>
      </c>
      <c r="C89" s="50">
        <v>44015</v>
      </c>
      <c r="D89" s="43" t="s">
        <v>1165</v>
      </c>
      <c r="E89" s="43" t="s">
        <v>1221</v>
      </c>
      <c r="F89" s="50">
        <v>44033</v>
      </c>
      <c r="G89" s="43" t="s">
        <v>1165</v>
      </c>
      <c r="H89" s="43">
        <v>638</v>
      </c>
      <c r="I89" s="42">
        <f t="shared" si="1"/>
        <v>0</v>
      </c>
      <c r="J89" s="42"/>
      <c r="K89" s="42"/>
      <c r="L89" s="42"/>
      <c r="M89" s="42"/>
      <c r="N89" s="42"/>
      <c r="O89" s="42"/>
      <c r="P89" s="42"/>
      <c r="Q89" s="42"/>
      <c r="R89" s="42"/>
      <c r="S89" s="42"/>
      <c r="T89" s="42"/>
      <c r="U89" s="42"/>
      <c r="V89" s="42"/>
      <c r="W89" s="42"/>
      <c r="X89" s="42"/>
      <c r="Y89" s="42"/>
      <c r="Z89" s="42"/>
    </row>
    <row r="90" spans="1:26" ht="15.3">
      <c r="A90" s="51" t="s">
        <v>1006</v>
      </c>
      <c r="B90" s="43" t="s">
        <v>1163</v>
      </c>
      <c r="C90" s="50">
        <v>44015</v>
      </c>
      <c r="D90" s="43" t="s">
        <v>1165</v>
      </c>
      <c r="E90" s="43" t="s">
        <v>1221</v>
      </c>
      <c r="F90" s="50">
        <v>44033</v>
      </c>
      <c r="G90" s="43" t="s">
        <v>1165</v>
      </c>
      <c r="H90" s="43">
        <v>361</v>
      </c>
      <c r="I90" s="42">
        <f t="shared" si="1"/>
        <v>0</v>
      </c>
      <c r="J90" s="42"/>
      <c r="K90" s="42"/>
      <c r="L90" s="42"/>
      <c r="M90" s="42"/>
      <c r="N90" s="42"/>
      <c r="O90" s="42"/>
      <c r="P90" s="42"/>
      <c r="Q90" s="42"/>
      <c r="R90" s="42"/>
      <c r="S90" s="42"/>
      <c r="T90" s="42"/>
      <c r="U90" s="42"/>
      <c r="V90" s="42"/>
      <c r="W90" s="42"/>
      <c r="X90" s="42"/>
      <c r="Y90" s="42"/>
      <c r="Z90" s="42"/>
    </row>
    <row r="91" spans="1:26" ht="15.3">
      <c r="A91" s="42"/>
      <c r="B91" s="42"/>
      <c r="C91" s="42"/>
      <c r="D91" s="42"/>
      <c r="E91" s="42"/>
      <c r="F91" s="42"/>
      <c r="G91" s="42"/>
      <c r="H91" s="42"/>
      <c r="I91" s="42">
        <f>SUM(I4:I90)</f>
        <v>1376</v>
      </c>
      <c r="J91" s="42"/>
      <c r="K91" s="42"/>
      <c r="L91" s="42"/>
      <c r="M91" s="42"/>
      <c r="N91" s="42"/>
      <c r="O91" s="42"/>
      <c r="P91" s="42"/>
      <c r="Q91" s="42"/>
      <c r="R91" s="42"/>
      <c r="S91" s="42"/>
      <c r="T91" s="42"/>
      <c r="U91" s="42"/>
      <c r="V91" s="42"/>
      <c r="W91" s="42"/>
      <c r="X91" s="42"/>
      <c r="Y91" s="42"/>
      <c r="Z91" s="42"/>
    </row>
    <row r="92" spans="1:26" ht="15.3">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spans="1:26" ht="15.3">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spans="1:26" ht="15.3">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spans="1:26" ht="15.3">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spans="1:26" ht="15.3">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spans="1:26" ht="15.3">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spans="1:26" ht="15.3">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spans="1:26" ht="15.3">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spans="1:26" ht="15.3">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spans="1:26" ht="15.3">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spans="1:26" ht="15.3">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spans="1:26" ht="15.3">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spans="1:26" ht="15.3">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spans="1:26" ht="15.3">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spans="1:26" ht="15.3">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spans="1:26" ht="15.3">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spans="1:26" ht="15.3">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spans="1:26" ht="15.3">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spans="1:26" ht="15.3">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spans="1:26" ht="15.3">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spans="1:26" ht="15.3">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spans="1:26" ht="15.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spans="1:26" ht="15.3">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spans="1:26" ht="15.3">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spans="1:26" ht="15.3">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spans="1:26" ht="15.3">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spans="1:26" ht="15.3">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spans="1:26" ht="15.3">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spans="1:26" ht="15.3">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spans="1:26" ht="15.3">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spans="1:26" ht="15.3">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spans="1:26" ht="15.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spans="1:26" ht="15.3">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spans="1:26" ht="15.3">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spans="1:26" ht="15.3">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spans="1:26" ht="15.3">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spans="1:26" ht="15.3">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spans="1:26" ht="15.3">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spans="1:26" ht="15.3">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spans="1:26" ht="15.3">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spans="1:26" ht="15.3">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spans="1:26" ht="15.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spans="1:26" ht="15.3">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spans="1:26" ht="15.3">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spans="1:26" ht="15.3">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spans="1:26" ht="15.3">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spans="1:26" ht="15.3">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spans="1:26" ht="15.3">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spans="1:26" ht="15.3">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spans="1:26" ht="15.3">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spans="1:26" ht="15.3">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spans="1:26" ht="15.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spans="1:26" ht="15.3">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spans="1:26" ht="15.3">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spans="1:26" ht="15.3">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spans="1:26" ht="15.3">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spans="1:26" ht="15.3">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spans="1:26" ht="15.3">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spans="1:26" ht="15.3">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spans="1:26" ht="15.3">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spans="1:26" ht="15.3">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spans="1:26" ht="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spans="1:26" ht="15.3">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spans="1:26" ht="15.3">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spans="1:26" ht="15.3">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spans="1:26" ht="15.3">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spans="1:26" ht="15.3">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spans="1:26" ht="15.3">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spans="1:26" ht="15.3">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spans="1:26" ht="15.3">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spans="1:26" ht="15.3">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spans="1:26" ht="15.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spans="1:26" ht="15.3">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spans="1:26" ht="15.3">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spans="1:26" ht="15.3">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spans="1:26" ht="15.3">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spans="1:26" ht="15.3">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spans="1:26" ht="15.3">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spans="1:26" ht="15.3">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spans="1:26" ht="15.3">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spans="1:26" ht="15.3">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spans="1:26" ht="15.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spans="1:26" ht="15.3">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spans="1:26" ht="15.3">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spans="1:26" ht="15.3">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spans="1:26" ht="15.3">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spans="1:26" ht="15.3">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spans="1:26" ht="15.3">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spans="1:26" ht="15.3">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spans="1:26" ht="15.3">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spans="1:26" ht="15.3">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spans="1:26" ht="15.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spans="1:26" ht="15.3">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spans="1:26" ht="15.3">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spans="1:26" ht="15.3">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spans="1:26" ht="15.3">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spans="1:26" ht="15.3">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spans="1:26" ht="15.3">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spans="1:26" ht="15.3">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spans="1:26" ht="15.3">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spans="1:26" ht="15.3">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spans="1:26" ht="15.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spans="1:26" ht="15.3">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spans="1:26" ht="15.3">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spans="1:26" ht="15.3">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spans="1:26" ht="15.3">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spans="1:26" ht="15.3">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spans="1:26" ht="15.3">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spans="1:26" ht="15.3">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spans="1:26" ht="15.3">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spans="1:26" ht="15.3">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spans="1:26" ht="15.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spans="1:26" ht="15.3">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spans="1:26" ht="15.3">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spans="1:26" ht="15.3">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spans="1:26" ht="15.3">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spans="1:26" ht="15.3">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spans="1:26" ht="15.3">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spans="1:26" ht="15.3">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spans="1:26" ht="15.3">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spans="1:26" ht="15.3">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spans="1:26" ht="15.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spans="1:26" ht="15.3">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spans="1:26" ht="15.3">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spans="1:26" ht="15.3">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spans="1:26" ht="15.3">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spans="1:26" ht="15.3">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spans="1:26" ht="15.3">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spans="1:26" ht="15.3">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spans="1:26" ht="15.3">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spans="1:26" ht="15.3">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spans="1:26" ht="15.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spans="1:26" ht="15.3">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spans="1:26" ht="15.3">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spans="1:26" ht="15.3">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spans="1:26" ht="15.3">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spans="1:26" ht="15.3">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spans="1:26" ht="15.3">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spans="1:26" ht="15.3">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spans="1:26" ht="15.3">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spans="1:26" ht="15.3">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spans="1:26" ht="15.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spans="1:26" ht="15.3">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spans="1:26" ht="15.3">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spans="1:26" ht="15.3">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spans="1:26" ht="15.3">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spans="1:26" ht="15.3">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spans="1:26" ht="15.3">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spans="1:26" ht="15.3">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spans="1:26" ht="15.3">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spans="1:26" ht="15.3">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spans="1:26" ht="15.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spans="1:26" ht="15.3">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spans="1:26" ht="15.3">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spans="1:26" ht="15.3">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spans="1:26" ht="15.3">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spans="1:26" ht="15.3">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spans="1:26" ht="15.3">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spans="1:26" ht="15.3">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spans="1:26" ht="15.3">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spans="1:26" ht="15.3">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spans="1:26" ht="1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spans="1:26" ht="15.3">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spans="1:26" ht="15.3">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spans="1:26" ht="15.3">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spans="1:26" ht="15.3">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spans="1:26" ht="15.3">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spans="1:26" ht="15.3">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spans="1:26" ht="15.3">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spans="1:26" ht="15.3">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spans="1:26" ht="15.3">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spans="1:26" ht="15.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spans="1:26" ht="15.3">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spans="1:26" ht="15.3">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spans="1:26" ht="15.3">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spans="1:26" ht="15.3">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spans="1:26" ht="15.3">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spans="1:26" ht="15.3">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spans="1:26" ht="15.3">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spans="1:26" ht="15.3">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spans="1:26" ht="15.3">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spans="1:26" ht="15.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spans="1:26" ht="15.3">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spans="1:26" ht="15.3">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spans="1:26" ht="15.3">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spans="1:26" ht="15.3">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spans="1:26" ht="15.3">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spans="1:26" ht="15.3">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spans="1:26" ht="15.3">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spans="1:26" ht="15.3">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spans="1:26" ht="15.3">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spans="1:26" ht="15.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spans="1:26" ht="15.3">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spans="1:26" ht="15.3">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spans="1:26" ht="15.3">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spans="1:26" ht="15.3">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spans="1:26" ht="15.3">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spans="1:26" ht="15.3">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spans="1:26" ht="15.3">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spans="1:26" ht="15.3">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spans="1:26" ht="15.3">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spans="1:26" ht="15.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spans="1:26" ht="15.3">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spans="1:26" ht="15.3">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spans="1:26" ht="15.3">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spans="1:26" ht="15.3">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spans="1:26" ht="15.3">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spans="1:26" ht="15.3">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spans="1:26" ht="15.3">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spans="1:26" ht="15.3">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spans="1:26" ht="15.3">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spans="1:26" ht="15.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spans="1:26" ht="15.3">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spans="1:26" ht="15.3">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spans="1:26" ht="15.3">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spans="1:26" ht="15.3">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spans="1:26" ht="15.3">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spans="1:26" ht="15.3">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spans="1:26" ht="15.3">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spans="1:26" ht="15.3">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spans="1:26" ht="15.3">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spans="1:26" ht="15.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spans="1:26" ht="15.3">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spans="1:26" ht="15.3">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spans="1:26" ht="15.3">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spans="1:26" ht="15.3">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spans="1:26" ht="15.3">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spans="1:26" ht="15.3">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spans="1:26" ht="15.3">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spans="1:26" ht="15.3">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spans="1:26" ht="15.3">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spans="1:26" ht="15.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spans="1:26" ht="15.3">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spans="1:26" ht="15.3">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spans="1:26" ht="15.3">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spans="1:26" ht="15.3">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spans="1:26" ht="15.3">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spans="1:26" ht="15.3">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spans="1:26" ht="15.3">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spans="1:26" ht="15.3">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spans="1:26" ht="15.3">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spans="1:26" ht="15.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spans="1:26" ht="15.3">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spans="1:26" ht="15.3">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spans="1:26" ht="15.3">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spans="1:26" ht="15.3">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spans="1:26" ht="15.3">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spans="1:26" ht="15.3">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spans="1:26" ht="15.3">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spans="1:26" ht="15.3">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spans="1:26" ht="15.3">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spans="1:26" ht="15.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spans="1:26" ht="15.3">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spans="1:26" ht="15.3">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spans="1:26" ht="15.3">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spans="1:26" ht="15.3">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spans="1:26" ht="15.3">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spans="1:26" ht="15.3">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spans="1:26" ht="15.3">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spans="1:26" ht="15.3">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spans="1:26" ht="15.3">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spans="1:26" ht="1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spans="1:26" ht="15.3">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spans="1:26" ht="15.3">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spans="1:26" ht="15.3">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spans="1:26" ht="15.3">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spans="1:26" ht="15.3">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spans="1:26" ht="15.3">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spans="1:26" ht="15.3">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spans="1:26" ht="15.3">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spans="1:26" ht="15.3">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spans="1:26" ht="15.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spans="1:26" ht="15.3">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spans="1:26" ht="15.3">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spans="1:26" ht="15.3">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spans="1:26" ht="15.3">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spans="1:26" ht="15.3">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spans="1:26" ht="15.3">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spans="1:26" ht="15.3">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spans="1:26" ht="15.3">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spans="1:26" ht="15.3">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spans="1:26" ht="15.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spans="1:26" ht="15.3">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spans="1:26" ht="15.3">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spans="1:26" ht="15.3">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spans="1:26" ht="15.3">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spans="1:26" ht="15.3">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spans="1:26" ht="15.3">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spans="1:26" ht="15.3">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spans="1:26" ht="15.3">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spans="1:26" ht="15.3">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spans="1:26" ht="15.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spans="1:26" ht="15.3">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spans="1:26" ht="15.3">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spans="1:26" ht="15.3">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spans="1:26" ht="15.3">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spans="1:26" ht="15.3">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spans="1:26" ht="15.3">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spans="1:26" ht="15.3">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spans="1:26" ht="15.3">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spans="1:26" ht="15.3">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spans="1:26" ht="15.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spans="1:26" ht="15.3">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spans="1:26" ht="15.3">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spans="1:26" ht="15.3">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spans="1:26" ht="15.3">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spans="1:26" ht="15.3">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spans="1:26" ht="15.3">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spans="1:26" ht="15.3">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spans="1:26" ht="15.3">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spans="1:26" ht="15.3">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spans="1:26" ht="15.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spans="1:26" ht="15.3">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spans="1:26" ht="15.3">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spans="1:26" ht="15.3">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spans="1:26" ht="15.3">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spans="1:26" ht="15.3">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spans="1:26" ht="15.3">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spans="1:26" ht="15.3">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spans="1:26" ht="15.3">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spans="1:26" ht="15.3">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spans="1:26" ht="15.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spans="1:26" ht="15.3">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spans="1:26" ht="15.3">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spans="1:26" ht="15.3">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spans="1:26" ht="15.3">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spans="1:26" ht="15.3">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spans="1:26" ht="15.3">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spans="1:26" ht="15.3">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spans="1:26" ht="15.3">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spans="1:26" ht="15.3">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spans="1:26" ht="15.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spans="1:26" ht="15.3">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spans="1:26" ht="15.3">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spans="1:26" ht="15.3">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spans="1:26" ht="15.3">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spans="1:26" ht="15.3">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spans="1:26" ht="15.3">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spans="1:26" ht="15.3">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spans="1:26" ht="15.3">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spans="1:26" ht="15.3">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spans="1:26" ht="15.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spans="1:26" ht="15.3">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spans="1:26" ht="15.3">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spans="1:26" ht="15.3">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spans="1:26" ht="15.3">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spans="1:26" ht="15.3">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spans="1:26" ht="15.3">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spans="1:26" ht="15.3">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spans="1:26" ht="15.3">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spans="1:26" ht="15.3">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spans="1:26" ht="15.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spans="1:26" ht="15.3">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spans="1:26" ht="15.3">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spans="1:26" ht="15.3">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spans="1:26" ht="15.3">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spans="1:26" ht="15.3">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spans="1:26" ht="15.3">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spans="1:26" ht="15.3">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spans="1:26" ht="15.3">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spans="1:26" ht="15.3">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spans="1:26" ht="1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spans="1:26" ht="15.3">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spans="1:26" ht="15.3">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spans="1:26" ht="15.3">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spans="1:26" ht="15.3">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spans="1:26" ht="15.3">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spans="1:26" ht="15.3">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spans="1:26" ht="15.3">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spans="1:26" ht="15.3">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spans="1:26" ht="15.3">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spans="1:26" ht="15.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spans="1:26" ht="15.3">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spans="1:26" ht="15.3">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spans="1:26" ht="15.3">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spans="1:26" ht="15.3">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spans="1:26" ht="15.3">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spans="1:26" ht="15.3">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spans="1:26" ht="15.3">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spans="1:26" ht="15.3">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spans="1:26" ht="15.3">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spans="1:26" ht="15.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spans="1:26" ht="15.3">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spans="1:26" ht="15.3">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spans="1:26" ht="15.3">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spans="1:26" ht="15.3">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spans="1:26" ht="15.3">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spans="1:26" ht="15.3">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spans="1:26" ht="15.3">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spans="1:26" ht="15.3">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spans="1:26" ht="15.3">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spans="1:26" ht="15.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spans="1:26" ht="15.3">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spans="1:26" ht="15.3">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spans="1:26" ht="15.3">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spans="1:26" ht="15.3">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spans="1:26" ht="15.3">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spans="1:26" ht="15.3">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spans="1:26" ht="15.3">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spans="1:26" ht="15.3">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spans="1:26" ht="15.3">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spans="1:26" ht="15.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spans="1:26" ht="15.3">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spans="1:26" ht="15.3">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spans="1:26" ht="15.3">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spans="1:26" ht="15.3">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spans="1:26" ht="15.3">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spans="1:26" ht="15.3">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spans="1:26" ht="15.3">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spans="1:26" ht="15.3">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spans="1:26" ht="15.3">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spans="1:26" ht="15.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spans="1:26" ht="15.3">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spans="1:26" ht="15.3">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spans="1:26" ht="15.3">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spans="1:26" ht="15.3">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spans="1:26" ht="15.3">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spans="1:26" ht="15.3">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spans="1:26" ht="15.3">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spans="1:26" ht="15.3">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spans="1:26" ht="15.3">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spans="1:26" ht="15.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spans="1:26" ht="15.3">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spans="1:26" ht="15.3">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spans="1:26" ht="15.3">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spans="1:26" ht="15.3">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spans="1:26" ht="15.3">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spans="1:26" ht="15.3">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spans="1:26" ht="15.3">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spans="1:26" ht="15.3">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spans="1:26" ht="15.3">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spans="1:26" ht="15.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spans="1:26" ht="15.3">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spans="1:26" ht="15.3">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spans="1:26" ht="15.3">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spans="1:26" ht="15.3">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spans="1:26" ht="15.3">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spans="1:26" ht="15.3">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spans="1:26" ht="15.3">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spans="1:26" ht="15.3">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spans="1:26" ht="15.3">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spans="1:26" ht="15.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spans="1:26" ht="15.3">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spans="1:26" ht="15.3">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spans="1:26" ht="15.3">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spans="1:26" ht="15.3">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spans="1:26" ht="15.3">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spans="1:26" ht="15.3">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spans="1:26" ht="15.3">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spans="1:26" ht="15.3">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spans="1:26" ht="15.3">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spans="1:26" ht="15.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spans="1:26" ht="15.3">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spans="1:26" ht="15.3">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spans="1:26" ht="15.3">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spans="1:26" ht="15.3">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spans="1:26" ht="15.3">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spans="1:26" ht="15.3">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spans="1:26" ht="15.3">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spans="1:26" ht="15.3">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spans="1:26" ht="15.3">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spans="1:26" ht="1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spans="1:26" ht="15.3">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spans="1:26" ht="15.3">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spans="1:26" ht="15.3">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spans="1:26" ht="15.3">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spans="1:26" ht="15.3">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spans="1:26" ht="15.3">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spans="1:26" ht="15.3">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spans="1:26" ht="15.3">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spans="1:26" ht="15.3">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spans="1:26" ht="15.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spans="1:26" ht="15.3">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spans="1:26" ht="15.3">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spans="1:26" ht="15.3">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spans="1:26" ht="15.3">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spans="1:26" ht="15.3">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spans="1:26" ht="15.3">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spans="1:26" ht="15.3">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spans="1:26" ht="15.3">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spans="1:26" ht="15.3">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spans="1:26" ht="15.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spans="1:26" ht="15.3">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spans="1:26" ht="15.3">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spans="1:26" ht="15.3">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spans="1:26" ht="15.3">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spans="1:26" ht="15.3">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spans="1:26" ht="15.3">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spans="1:26" ht="15.3">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spans="1:26" ht="15.3">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spans="1:26" ht="15.3">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spans="1:26" ht="15.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spans="1:26" ht="15.3">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spans="1:26" ht="15.3">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spans="1:26" ht="15.3">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spans="1:26" ht="15.3">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spans="1:26" ht="15.3">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spans="1:26" ht="15.3">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spans="1:26" ht="15.3">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spans="1:26" ht="15.3">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spans="1:26" ht="15.3">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spans="1:26" ht="15.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spans="1:26" ht="15.3">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spans="1:26" ht="15.3">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spans="1:26" ht="15.3">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spans="1:26" ht="15.3">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spans="1:26" ht="15.3">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spans="1:26" ht="15.3">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spans="1:26" ht="15.3">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spans="1:26" ht="15.3">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spans="1:26" ht="15.3">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spans="1:26" ht="15.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spans="1:26" ht="15.3">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spans="1:26" ht="15.3">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spans="1:26" ht="15.3">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spans="1:26" ht="15.3">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spans="1:26" ht="15.3">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spans="1:26" ht="15.3">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spans="1:26" ht="15.3">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spans="1:26" ht="15.3">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spans="1:26" ht="15.3">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spans="1:26" ht="15.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spans="1:26" ht="15.3">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spans="1:26" ht="15.3">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spans="1:26" ht="15.3">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spans="1:26" ht="15.3">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spans="1:26" ht="15.3">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spans="1:26" ht="15.3">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spans="1:26" ht="15.3">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spans="1:26" ht="15.3">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spans="1:26" ht="15.3">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spans="1:26" ht="15.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spans="1:26" ht="15.3">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spans="1:26" ht="15.3">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spans="1:26" ht="15.3">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spans="1:26" ht="15.3">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spans="1:26" ht="15.3">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spans="1:26" ht="15.3">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spans="1:26" ht="15.3">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spans="1:26" ht="15.3">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spans="1:26" ht="15.3">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spans="1:26" ht="15.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spans="1:26" ht="15.3">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spans="1:26" ht="15.3">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spans="1:26" ht="15.3">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spans="1:26" ht="15.3">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spans="1:26" ht="15.3">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spans="1:26" ht="15.3">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spans="1:26" ht="15.3">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spans="1:26" ht="15.3">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spans="1:26" ht="15.3">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spans="1:26" ht="15.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spans="1:26" ht="15.3">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spans="1:26" ht="15.3">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spans="1:26" ht="15.3">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spans="1:26" ht="15.3">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spans="1:26" ht="15.3">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spans="1:26" ht="15.3">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spans="1:26" ht="15.3">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spans="1:26" ht="15.3">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spans="1:26" ht="15.3">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spans="1:26" ht="1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spans="1:26" ht="15.3">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spans="1:26" ht="15.3">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spans="1:26" ht="15.3">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spans="1:26" ht="15.3">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spans="1:26" ht="15.3">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spans="1:26" ht="15.3">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spans="1:26" ht="15.3">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spans="1:26" ht="15.3">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spans="1:26" ht="15.3">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spans="1:26" ht="15.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spans="1:26" ht="15.3">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spans="1:26" ht="15.3">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spans="1:26" ht="15.3">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spans="1:26" ht="15.3">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spans="1:26" ht="15.3">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spans="1:26" ht="15.3">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spans="1:26" ht="15.3">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spans="1:26" ht="15.3">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spans="1:26" ht="15.3">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spans="1:26" ht="15.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spans="1:26" ht="15.3">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spans="1:26" ht="15.3">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spans="1:26" ht="15.3">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spans="1:26" ht="15.3">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spans="1:26" ht="15.3">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spans="1:26" ht="15.3">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spans="1:26" ht="15.3">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spans="1:26" ht="15.3">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spans="1:26" ht="15.3">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spans="1:26" ht="15.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spans="1:26" ht="15.3">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spans="1:26" ht="15.3">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spans="1:26" ht="15.3">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spans="1:26" ht="15.3">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spans="1:26" ht="15.3">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spans="1:26" ht="15.3">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spans="1:26" ht="15.3">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spans="1:26" ht="15.3">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spans="1:26" ht="15.3">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spans="1:26" ht="15.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spans="1:26" ht="15.3">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spans="1:26" ht="15.3">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spans="1:26" ht="15.3">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spans="1:26" ht="15.3">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spans="1:26" ht="15.3">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spans="1:26" ht="15.3">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spans="1:26" ht="15.3">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spans="1:26" ht="15.3">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spans="1:26" ht="15.3">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spans="1:26" ht="15.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spans="1:26" ht="15.3">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spans="1:26" ht="15.3">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spans="1:26" ht="15.3">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spans="1:26" ht="15.3">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spans="1:26" ht="15.3">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spans="1:26" ht="15.3">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spans="1:26" ht="15.3">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spans="1:26" ht="15.3">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spans="1:26" ht="15.3">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spans="1:26" ht="15.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spans="1:26" ht="15.3">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spans="1:26" ht="15.3">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spans="1:26" ht="15.3">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spans="1:26" ht="15.3">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spans="1:26" ht="15.3">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spans="1:26" ht="15.3">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spans="1:26" ht="15.3">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spans="1:26" ht="15.3">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spans="1:26" ht="15.3">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spans="1:26" ht="15.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spans="1:26" ht="15.3">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spans="1:26" ht="15.3">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spans="1:26" ht="15.3">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spans="1:26" ht="15.3">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spans="1:26" ht="15.3">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spans="1:26" ht="15.3">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spans="1:26" ht="15.3">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spans="1:26" ht="15.3">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spans="1:26" ht="15.3">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spans="1:26" ht="15.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spans="1:26" ht="15.3">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spans="1:26" ht="15.3">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spans="1:26" ht="15.3">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spans="1:26" ht="15.3">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spans="1:26" ht="15.3">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spans="1:26" ht="15.3">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spans="1:26" ht="15.3">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spans="1:26" ht="15.3">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spans="1:26" ht="15.3">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spans="1:26" ht="15.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spans="1:26" ht="15.3">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spans="1:26" ht="15.3">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spans="1:26" ht="15.3">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spans="1:26" ht="15.3">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spans="1:26" ht="15.3">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spans="1:26" ht="15.3">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spans="1:26" ht="15.3">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spans="1:26" ht="15.3">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spans="1:26" ht="15.3">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spans="1:26" ht="1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spans="1:26" ht="15.3">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spans="1:26" ht="15.3">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spans="1:26" ht="15.3">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spans="1:26" ht="15.3">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spans="1:26" ht="15.3">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spans="1:26" ht="15.3">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spans="1:26" ht="15.3">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spans="1:26" ht="15.3">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spans="1:26" ht="15.3">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spans="1:26" ht="15.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spans="1:26" ht="15.3">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spans="1:26" ht="15.3">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spans="1:26" ht="15.3">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spans="1:26" ht="15.3">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spans="1:26" ht="15.3">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spans="1:26" ht="15.3">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spans="1:26" ht="15.3">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spans="1:26" ht="15.3">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spans="1:26" ht="15.3">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spans="1:26" ht="15.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spans="1:26" ht="15.3">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spans="1:26" ht="15.3">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spans="1:26" ht="15.3">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spans="1:26" ht="15.3">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spans="1:26" ht="15.3">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spans="1:26" ht="15.3">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spans="1:26" ht="15.3">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spans="1:26" ht="15.3">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spans="1:26" ht="15.3">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spans="1:26" ht="15.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spans="1:26" ht="15.3">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spans="1:26" ht="15.3">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spans="1:26" ht="15.3">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spans="1:26" ht="15.3">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spans="1:26" ht="15.3">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spans="1:26" ht="15.3">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spans="1:26" ht="15.3">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spans="1:26" ht="15.3">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spans="1:26" ht="15.3">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spans="1:26" ht="15.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spans="1:26" ht="15.3">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spans="1:26" ht="15.3">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spans="1:26" ht="15.3">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spans="1:26" ht="15.3">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spans="1:26" ht="15.3">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spans="1:26" ht="15.3">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spans="1:26" ht="15.3">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spans="1:26" ht="15.3">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spans="1:26" ht="15.3">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spans="1:26" ht="15.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spans="1:26" ht="15.3">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spans="1:26" ht="15.3">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spans="1:26" ht="15.3">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spans="1:26" ht="15.3">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spans="1:26" ht="15.3">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spans="1:26" ht="15.3">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spans="1:26" ht="15.3">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spans="1:26" ht="15.3">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spans="1:26" ht="15.3">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spans="1:26" ht="15.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spans="1:26" ht="15.3">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spans="1:26" ht="15.3">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spans="1:26" ht="15.3">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spans="1:26" ht="15.3">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spans="1:26" ht="15.3">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spans="1:26" ht="15.3">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spans="1:26" ht="15.3">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spans="1:26" ht="15.3">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spans="1:26" ht="15.3">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spans="1:26" ht="15.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spans="1:26" ht="15.3">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spans="1:26" ht="15.3">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spans="1:26" ht="15.3">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spans="1:26" ht="15.3">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spans="1:26" ht="15.3">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spans="1:26" ht="15.3">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spans="1:26" ht="15.3">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spans="1:26" ht="15.3">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spans="1:26" ht="15.3">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spans="1:26" ht="15.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spans="1:26" ht="15.3">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spans="1:26" ht="15.3">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spans="1:26" ht="15.3">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spans="1:26" ht="15.3">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spans="1:26" ht="15.3">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spans="1:26" ht="15.3">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spans="1:26" ht="15.3">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spans="1:26" ht="15.3">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spans="1:26" ht="15.3">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spans="1:26" ht="15.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spans="1:26" ht="15.3">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spans="1:26" ht="15.3">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spans="1:26" ht="15.3">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spans="1:26" ht="15.3">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spans="1:26" ht="15.3">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spans="1:26" ht="15.3">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spans="1:26" ht="15.3">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spans="1:26" ht="15.3">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spans="1:26" ht="15.3">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spans="1:26" ht="1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spans="1:26" ht="15.3">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spans="1:26" ht="15.3">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spans="1:26" ht="15.3">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spans="1:26" ht="15.3">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spans="1:26" ht="15.3">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spans="1:26" ht="15.3">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spans="1:26" ht="15.3">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spans="1:26" ht="15.3">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spans="1:26" ht="15.3">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spans="1:26" ht="15.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spans="1:26" ht="15.3">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spans="1:26" ht="15.3">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spans="1:26" ht="15.3">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spans="1:26" ht="15.3">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spans="1:26" ht="15.3">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spans="1:26" ht="15.3">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spans="1:26" ht="15.3">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spans="1:26" ht="15.3">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spans="1:26" ht="15.3">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spans="1:26" ht="15.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spans="1:26" ht="15.3">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spans="1:26" ht="15.3">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spans="1:26" ht="15.3">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spans="1:26" ht="15.3">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spans="1:26" ht="15.3">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spans="1:26" ht="15.3">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spans="1:26" ht="15.3">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spans="1:26" ht="15.3">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spans="1:26" ht="15.3">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spans="1:26" ht="15.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spans="1:26" ht="15.3">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spans="1:26" ht="15.3">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spans="1:26" ht="15.3">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spans="1:26" ht="15.3">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spans="1:26" ht="15.3">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spans="1:26" ht="15.3">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spans="1:26" ht="15.3">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spans="1:26" ht="15.3">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spans="1:26" ht="15.3">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spans="1:26" ht="15.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spans="1:26" ht="15.3">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spans="1:26" ht="15.3">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spans="1:26" ht="15.3">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spans="1:26" ht="15.3">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spans="1:26" ht="15.3">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spans="1:26" ht="15.3">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spans="1:26" ht="15.3">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spans="1:26" ht="15.3">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spans="1:26" ht="15.3">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spans="1:26" ht="15.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spans="1:26" ht="15.3">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spans="1:26" ht="15.3">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spans="1:26" ht="15.3">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spans="1:26" ht="15.3">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spans="1:26" ht="15.3">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spans="1:26" ht="15.3">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spans="1:26" ht="15.3">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spans="1:26" ht="15.3">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spans="1:26" ht="15.3">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spans="1:26" ht="15.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spans="1:26" ht="15.3">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spans="1:26" ht="15.3">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spans="1:26" ht="15.3">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spans="1:26" ht="15.3">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spans="1:26" ht="15.3">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spans="1:26" ht="15.3">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spans="1:26" ht="15.3">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spans="1:26" ht="15.3">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spans="1:26" ht="15.3">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spans="1:26" ht="15.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spans="1:26" ht="15.3">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spans="1:26" ht="15.3">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spans="1:26" ht="15.3">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spans="1:26" ht="15.3">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spans="1:26" ht="15.3">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spans="1:26" ht="15.3">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spans="1:26" ht="15.3">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spans="1:26" ht="15.3">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spans="1:26" ht="15.3">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spans="1:26" ht="15.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spans="1:26" ht="15.3">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spans="1:26" ht="15.3">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spans="1:26" ht="15.3">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spans="1:26" ht="15.3">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spans="1:26" ht="15.3">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spans="1:26" ht="15.3">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spans="1:26" ht="15.3">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spans="1:26" ht="15.3">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spans="1:26" ht="15.3">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spans="1:26" ht="15.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spans="1:26" ht="15.3">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spans="1:26" ht="15.3">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spans="1:26" ht="15.3">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spans="1:26" ht="15.3">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spans="1:26" ht="15.3">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spans="1:26" ht="15.3">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spans="1:26" ht="15.3">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spans="1:26" ht="15.3">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spans="1:26" ht="15.3">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spans="1:26" ht="15.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spans="1:26" ht="15.3">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spans="1:26" ht="15.3">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spans="1:26" ht="15.3">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spans="1:26" ht="15.3">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spans="1:26" ht="15.3">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spans="1:26" ht="15.3">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spans="1:26" ht="15.3">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spans="1:26" ht="15.3">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spans="1:26" ht="15.3">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spans="1:26" ht="15.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spans="1:26" ht="15.3">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spans="1:26" ht="15.3">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spans="1:26" ht="15.3">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spans="1:26" ht="15.3">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spans="1:26" ht="15.3">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spans="1:26" ht="15.3">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spans="1:26" ht="15.3">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spans="1:26" ht="15.3">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spans="1:26" ht="15.3">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spans="1:26" ht="15.3">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spans="1:26" ht="15.3">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spans="1:26" ht="15.3">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spans="1:26" ht="15.3">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spans="1:26" ht="15.3">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spans="1:26" ht="15.3">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spans="1:26" ht="15.3">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spans="1:26" ht="15.3">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spans="1:26" ht="15.3">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spans="1:26" ht="15.3">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spans="1:26" ht="15.3">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spans="1:26" ht="15.3">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spans="1:26" ht="15.3">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spans="1:26" ht="15.3">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spans="1:26" ht="15.3">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spans="1:26" ht="15.3">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spans="1:26" ht="15.3">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spans="1:26" ht="15.3">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spans="1:26" ht="15.3">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spans="1:26" ht="15.3">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spans="1:26" ht="15.3">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spans="1:26" ht="15.3">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spans="1:26" ht="15.3">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spans="1:26" ht="15.3">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spans="1:26" ht="15.3">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spans="1:26" ht="15.3">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spans="1:26" ht="15.3">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spans="1:26" ht="15.3">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mergeCells count="1">
    <mergeCell ref="A1:B1"/>
  </mergeCells>
  <hyperlinks>
    <hyperlink ref="A1" r:id="rId1" location="rowId0" xr:uid="{00000000-0004-0000-0200-000000000000}"/>
    <hyperlink ref="A2" r:id="rId2" xr:uid="{00000000-0004-0000-0200-000001000000}"/>
    <hyperlink ref="A4" r:id="rId3" xr:uid="{00000000-0004-0000-0200-000002000000}"/>
    <hyperlink ref="A5" r:id="rId4" xr:uid="{00000000-0004-0000-0200-000003000000}"/>
    <hyperlink ref="A6" r:id="rId5" xr:uid="{00000000-0004-0000-0200-000004000000}"/>
    <hyperlink ref="A7" r:id="rId6" xr:uid="{00000000-0004-0000-0200-000005000000}"/>
    <hyperlink ref="A8" r:id="rId7" xr:uid="{00000000-0004-0000-0200-000006000000}"/>
    <hyperlink ref="A9" r:id="rId8" xr:uid="{00000000-0004-0000-0200-000007000000}"/>
    <hyperlink ref="A10" r:id="rId9" xr:uid="{00000000-0004-0000-0200-000008000000}"/>
    <hyperlink ref="A11" r:id="rId10" xr:uid="{00000000-0004-0000-0200-000009000000}"/>
    <hyperlink ref="A12" r:id="rId11" xr:uid="{00000000-0004-0000-0200-00000A000000}"/>
    <hyperlink ref="A13" r:id="rId12" xr:uid="{00000000-0004-0000-0200-00000B000000}"/>
    <hyperlink ref="A14" r:id="rId13" xr:uid="{00000000-0004-0000-0200-00000C000000}"/>
    <hyperlink ref="A15" r:id="rId14" xr:uid="{00000000-0004-0000-0200-00000D000000}"/>
    <hyperlink ref="A16" r:id="rId15" xr:uid="{00000000-0004-0000-0200-00000E000000}"/>
    <hyperlink ref="A17" r:id="rId16" xr:uid="{00000000-0004-0000-0200-00000F000000}"/>
    <hyperlink ref="A18" r:id="rId17" xr:uid="{00000000-0004-0000-0200-000010000000}"/>
    <hyperlink ref="A19" r:id="rId18" xr:uid="{00000000-0004-0000-0200-000011000000}"/>
    <hyperlink ref="A20" r:id="rId19" xr:uid="{00000000-0004-0000-0200-000012000000}"/>
    <hyperlink ref="A21" r:id="rId20" xr:uid="{00000000-0004-0000-0200-000013000000}"/>
    <hyperlink ref="A22" r:id="rId21" xr:uid="{00000000-0004-0000-0200-000014000000}"/>
    <hyperlink ref="A23" r:id="rId22" xr:uid="{00000000-0004-0000-0200-000015000000}"/>
    <hyperlink ref="A24" r:id="rId23" xr:uid="{00000000-0004-0000-0200-000016000000}"/>
    <hyperlink ref="A25" r:id="rId24" xr:uid="{00000000-0004-0000-0200-000017000000}"/>
    <hyperlink ref="A26" r:id="rId25" xr:uid="{00000000-0004-0000-0200-000018000000}"/>
    <hyperlink ref="A27" r:id="rId26" xr:uid="{00000000-0004-0000-0200-000019000000}"/>
    <hyperlink ref="A28" r:id="rId27" xr:uid="{00000000-0004-0000-0200-00001A000000}"/>
    <hyperlink ref="A29" r:id="rId28" xr:uid="{00000000-0004-0000-0200-00001B000000}"/>
    <hyperlink ref="A30" r:id="rId29" xr:uid="{00000000-0004-0000-0200-00001C000000}"/>
    <hyperlink ref="A31" r:id="rId30" xr:uid="{00000000-0004-0000-0200-00001D000000}"/>
    <hyperlink ref="A32" r:id="rId31" xr:uid="{00000000-0004-0000-0200-00001E000000}"/>
    <hyperlink ref="A33" r:id="rId32" xr:uid="{00000000-0004-0000-0200-00001F000000}"/>
    <hyperlink ref="A34" r:id="rId33" xr:uid="{00000000-0004-0000-0200-000020000000}"/>
    <hyperlink ref="A35" r:id="rId34" xr:uid="{00000000-0004-0000-0200-000021000000}"/>
    <hyperlink ref="A36" r:id="rId35" xr:uid="{00000000-0004-0000-0200-000022000000}"/>
    <hyperlink ref="A37" r:id="rId36" xr:uid="{00000000-0004-0000-0200-000023000000}"/>
    <hyperlink ref="A38" r:id="rId37" xr:uid="{00000000-0004-0000-0200-000024000000}"/>
    <hyperlink ref="A39" r:id="rId38" xr:uid="{00000000-0004-0000-0200-000025000000}"/>
    <hyperlink ref="A40" r:id="rId39" xr:uid="{00000000-0004-0000-0200-000026000000}"/>
    <hyperlink ref="A41" r:id="rId40" xr:uid="{00000000-0004-0000-0200-000027000000}"/>
    <hyperlink ref="A42" r:id="rId41" xr:uid="{00000000-0004-0000-0200-000028000000}"/>
    <hyperlink ref="A43" r:id="rId42" xr:uid="{00000000-0004-0000-0200-000029000000}"/>
    <hyperlink ref="A44" r:id="rId43" xr:uid="{00000000-0004-0000-0200-00002A000000}"/>
    <hyperlink ref="A45" r:id="rId44" xr:uid="{00000000-0004-0000-0200-00002B000000}"/>
    <hyperlink ref="A46" r:id="rId45" xr:uid="{00000000-0004-0000-0200-00002C000000}"/>
    <hyperlink ref="A47" r:id="rId46" xr:uid="{00000000-0004-0000-0200-00002D000000}"/>
    <hyperlink ref="A48" r:id="rId47" xr:uid="{00000000-0004-0000-0200-00002E000000}"/>
    <hyperlink ref="A49" r:id="rId48" xr:uid="{00000000-0004-0000-0200-00002F000000}"/>
    <hyperlink ref="A50" r:id="rId49" xr:uid="{00000000-0004-0000-0200-000030000000}"/>
    <hyperlink ref="A51" r:id="rId50" xr:uid="{00000000-0004-0000-0200-000031000000}"/>
    <hyperlink ref="A52" r:id="rId51" xr:uid="{00000000-0004-0000-0200-000032000000}"/>
    <hyperlink ref="A53" r:id="rId52" xr:uid="{00000000-0004-0000-0200-000033000000}"/>
    <hyperlink ref="A54" r:id="rId53" xr:uid="{00000000-0004-0000-0200-000034000000}"/>
    <hyperlink ref="A55" r:id="rId54" xr:uid="{00000000-0004-0000-0200-000035000000}"/>
    <hyperlink ref="A56" r:id="rId55" xr:uid="{00000000-0004-0000-0200-000036000000}"/>
    <hyperlink ref="A57" r:id="rId56" xr:uid="{00000000-0004-0000-0200-000037000000}"/>
    <hyperlink ref="A58" r:id="rId57" xr:uid="{00000000-0004-0000-0200-000038000000}"/>
    <hyperlink ref="A59" r:id="rId58" xr:uid="{00000000-0004-0000-0200-000039000000}"/>
    <hyperlink ref="A60" r:id="rId59" xr:uid="{00000000-0004-0000-0200-00003A000000}"/>
    <hyperlink ref="A61" r:id="rId60" xr:uid="{00000000-0004-0000-0200-00003B000000}"/>
    <hyperlink ref="A62" r:id="rId61" xr:uid="{00000000-0004-0000-0200-00003C000000}"/>
    <hyperlink ref="A63" r:id="rId62" xr:uid="{00000000-0004-0000-0200-00003D000000}"/>
    <hyperlink ref="A64" r:id="rId63" xr:uid="{00000000-0004-0000-0200-00003E000000}"/>
    <hyperlink ref="A65" r:id="rId64" xr:uid="{00000000-0004-0000-0200-00003F000000}"/>
    <hyperlink ref="A66" r:id="rId65" xr:uid="{00000000-0004-0000-0200-000040000000}"/>
    <hyperlink ref="A67" r:id="rId66" xr:uid="{00000000-0004-0000-0200-000041000000}"/>
    <hyperlink ref="A68" r:id="rId67" xr:uid="{00000000-0004-0000-0200-000042000000}"/>
    <hyperlink ref="A69" r:id="rId68" xr:uid="{00000000-0004-0000-0200-000043000000}"/>
    <hyperlink ref="A70" r:id="rId69" xr:uid="{00000000-0004-0000-0200-000044000000}"/>
    <hyperlink ref="A71" r:id="rId70" xr:uid="{00000000-0004-0000-0200-000045000000}"/>
    <hyperlink ref="A72" r:id="rId71" xr:uid="{00000000-0004-0000-0200-000046000000}"/>
    <hyperlink ref="A73" r:id="rId72" xr:uid="{00000000-0004-0000-0200-000047000000}"/>
    <hyperlink ref="A74" r:id="rId73" xr:uid="{00000000-0004-0000-0200-000048000000}"/>
    <hyperlink ref="A75" r:id="rId74" xr:uid="{00000000-0004-0000-0200-000049000000}"/>
    <hyperlink ref="A76" r:id="rId75" xr:uid="{00000000-0004-0000-0200-00004A000000}"/>
    <hyperlink ref="A77" r:id="rId76" xr:uid="{00000000-0004-0000-0200-00004B000000}"/>
    <hyperlink ref="A78" r:id="rId77" xr:uid="{00000000-0004-0000-0200-00004C000000}"/>
    <hyperlink ref="A79" r:id="rId78" xr:uid="{00000000-0004-0000-0200-00004D000000}"/>
    <hyperlink ref="A80" r:id="rId79" xr:uid="{00000000-0004-0000-0200-00004E000000}"/>
    <hyperlink ref="A81" r:id="rId80" xr:uid="{00000000-0004-0000-0200-00004F000000}"/>
    <hyperlink ref="A82" r:id="rId81" xr:uid="{00000000-0004-0000-0200-000050000000}"/>
    <hyperlink ref="A83" r:id="rId82" xr:uid="{00000000-0004-0000-0200-000051000000}"/>
    <hyperlink ref="A84" r:id="rId83" xr:uid="{00000000-0004-0000-0200-000052000000}"/>
    <hyperlink ref="A85" r:id="rId84" xr:uid="{00000000-0004-0000-0200-000053000000}"/>
    <hyperlink ref="A86" r:id="rId85" xr:uid="{00000000-0004-0000-0200-000054000000}"/>
    <hyperlink ref="A87" r:id="rId86" xr:uid="{00000000-0004-0000-0200-000055000000}"/>
    <hyperlink ref="A88" r:id="rId87" xr:uid="{00000000-0004-0000-0200-000056000000}"/>
    <hyperlink ref="A89" r:id="rId88" xr:uid="{00000000-0004-0000-0200-000057000000}"/>
    <hyperlink ref="A90" r:id="rId89" xr:uid="{00000000-0004-0000-0200-000058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69"/>
  <sheetViews>
    <sheetView workbookViewId="0"/>
  </sheetViews>
  <sheetFormatPr defaultColWidth="14.44140625" defaultRowHeight="15.75" customHeight="1"/>
  <cols>
    <col min="2" max="2" width="23.83203125" customWidth="1"/>
    <col min="4" max="4" width="19.83203125" customWidth="1"/>
    <col min="6" max="6" width="18.5546875" customWidth="1"/>
    <col min="9" max="9" width="18.5546875" customWidth="1"/>
  </cols>
  <sheetData>
    <row r="1" spans="1:11" ht="15.75" customHeight="1">
      <c r="A1" s="75" t="s">
        <v>1224</v>
      </c>
      <c r="B1" s="76"/>
      <c r="C1" s="77"/>
      <c r="D1" s="75" t="s">
        <v>1225</v>
      </c>
      <c r="E1" s="76"/>
      <c r="F1" s="77"/>
      <c r="G1" s="75" t="s">
        <v>1226</v>
      </c>
      <c r="H1" s="76"/>
      <c r="I1" s="77"/>
      <c r="J1" s="79" t="s">
        <v>1227</v>
      </c>
    </row>
    <row r="2" spans="1:11" ht="15.75" customHeight="1">
      <c r="A2" s="61" t="s">
        <v>1228</v>
      </c>
      <c r="B2" s="61" t="s">
        <v>1229</v>
      </c>
      <c r="C2" s="61" t="s">
        <v>1230</v>
      </c>
      <c r="D2" s="61" t="s">
        <v>1228</v>
      </c>
      <c r="E2" s="61" t="s">
        <v>1229</v>
      </c>
      <c r="F2" s="61" t="s">
        <v>1230</v>
      </c>
      <c r="G2" s="61" t="s">
        <v>1228</v>
      </c>
      <c r="H2" s="61" t="s">
        <v>1229</v>
      </c>
      <c r="I2" s="61" t="s">
        <v>1230</v>
      </c>
      <c r="J2" s="80"/>
    </row>
    <row r="3" spans="1:11" ht="15.75" customHeight="1">
      <c r="A3" s="62">
        <v>31</v>
      </c>
      <c r="B3" s="62">
        <v>51</v>
      </c>
      <c r="C3" s="62">
        <v>11</v>
      </c>
      <c r="D3" s="62">
        <v>21</v>
      </c>
      <c r="E3" s="62">
        <v>3</v>
      </c>
      <c r="F3" s="62">
        <v>0</v>
      </c>
      <c r="G3" s="62">
        <v>3</v>
      </c>
      <c r="H3" s="62">
        <v>0</v>
      </c>
      <c r="I3" s="62">
        <v>0</v>
      </c>
      <c r="J3" s="62">
        <v>2</v>
      </c>
      <c r="K3" s="34">
        <f t="shared" ref="K3:K4" si="0">SUM(A3:J3)</f>
        <v>122</v>
      </c>
    </row>
    <row r="4" spans="1:11" ht="15.75" customHeight="1">
      <c r="A4" s="62">
        <v>34</v>
      </c>
      <c r="B4" s="62">
        <v>40</v>
      </c>
      <c r="C4" s="62">
        <v>16</v>
      </c>
      <c r="D4" s="62">
        <v>12</v>
      </c>
      <c r="E4" s="62">
        <v>2</v>
      </c>
      <c r="F4" s="62">
        <v>0</v>
      </c>
      <c r="G4" s="62">
        <v>12</v>
      </c>
      <c r="H4" s="62">
        <v>0</v>
      </c>
      <c r="I4" s="62">
        <v>0</v>
      </c>
      <c r="J4" s="62">
        <v>6</v>
      </c>
      <c r="K4" s="34">
        <f t="shared" si="0"/>
        <v>122</v>
      </c>
    </row>
    <row r="5" spans="1:11" ht="15.75" customHeight="1">
      <c r="A5" s="63">
        <f t="shared" ref="A5:K5" si="1">SUM(A3:A4)</f>
        <v>65</v>
      </c>
      <c r="B5" s="63">
        <f t="shared" si="1"/>
        <v>91</v>
      </c>
      <c r="C5" s="63">
        <f t="shared" si="1"/>
        <v>27</v>
      </c>
      <c r="D5" s="63">
        <f t="shared" si="1"/>
        <v>33</v>
      </c>
      <c r="E5" s="63">
        <f t="shared" si="1"/>
        <v>5</v>
      </c>
      <c r="F5" s="63">
        <f t="shared" si="1"/>
        <v>0</v>
      </c>
      <c r="G5" s="63">
        <f t="shared" si="1"/>
        <v>15</v>
      </c>
      <c r="H5" s="63">
        <f t="shared" si="1"/>
        <v>0</v>
      </c>
      <c r="I5" s="63">
        <f t="shared" si="1"/>
        <v>0</v>
      </c>
      <c r="J5" s="63">
        <f t="shared" si="1"/>
        <v>8</v>
      </c>
      <c r="K5" s="34">
        <f t="shared" si="1"/>
        <v>244</v>
      </c>
    </row>
    <row r="7" spans="1:11" ht="15.75" customHeight="1">
      <c r="A7" s="75" t="s">
        <v>1231</v>
      </c>
      <c r="B7" s="76"/>
      <c r="C7" s="77"/>
      <c r="D7" s="75" t="s">
        <v>1225</v>
      </c>
      <c r="E7" s="76"/>
      <c r="F7" s="77"/>
      <c r="G7" s="75" t="s">
        <v>1226</v>
      </c>
      <c r="H7" s="76"/>
      <c r="I7" s="77"/>
      <c r="J7" s="79" t="s">
        <v>1227</v>
      </c>
    </row>
    <row r="8" spans="1:11" ht="15.75" customHeight="1">
      <c r="A8" s="61" t="s">
        <v>1228</v>
      </c>
      <c r="B8" s="61" t="s">
        <v>1229</v>
      </c>
      <c r="C8" s="61" t="s">
        <v>1230</v>
      </c>
      <c r="D8" s="61" t="s">
        <v>1228</v>
      </c>
      <c r="E8" s="61" t="s">
        <v>1229</v>
      </c>
      <c r="F8" s="61" t="s">
        <v>1230</v>
      </c>
      <c r="G8" s="61" t="s">
        <v>1228</v>
      </c>
      <c r="H8" s="61" t="s">
        <v>1229</v>
      </c>
      <c r="I8" s="61" t="s">
        <v>1230</v>
      </c>
      <c r="J8" s="80"/>
    </row>
    <row r="9" spans="1:11" ht="15.75" customHeight="1">
      <c r="A9" s="62">
        <v>41</v>
      </c>
      <c r="B9" s="62">
        <v>41</v>
      </c>
      <c r="C9" s="62">
        <v>11</v>
      </c>
      <c r="D9" s="62">
        <v>21</v>
      </c>
      <c r="E9" s="62">
        <v>3</v>
      </c>
      <c r="F9" s="62">
        <v>0</v>
      </c>
      <c r="G9" s="62">
        <v>3</v>
      </c>
      <c r="H9" s="62">
        <v>0</v>
      </c>
      <c r="I9" s="62">
        <v>0</v>
      </c>
      <c r="J9" s="62">
        <v>2</v>
      </c>
      <c r="K9" s="34">
        <f t="shared" ref="K9:K10" si="2">SUM(A9:J9)</f>
        <v>122</v>
      </c>
    </row>
    <row r="10" spans="1:11" ht="15.75" customHeight="1">
      <c r="A10" s="62">
        <v>42</v>
      </c>
      <c r="B10" s="62">
        <v>39</v>
      </c>
      <c r="C10" s="62">
        <v>9</v>
      </c>
      <c r="D10" s="62">
        <v>12</v>
      </c>
      <c r="E10" s="62">
        <v>2</v>
      </c>
      <c r="F10" s="62">
        <v>0</v>
      </c>
      <c r="G10" s="62">
        <v>12</v>
      </c>
      <c r="H10" s="62">
        <v>0</v>
      </c>
      <c r="I10" s="62">
        <v>0</v>
      </c>
      <c r="J10" s="62">
        <v>6</v>
      </c>
      <c r="K10" s="34">
        <f t="shared" si="2"/>
        <v>122</v>
      </c>
    </row>
    <row r="11" spans="1:11" ht="15.75" customHeight="1">
      <c r="A11" s="64">
        <f t="shared" ref="A11:K11" si="3">SUM(A9:A10)</f>
        <v>83</v>
      </c>
      <c r="B11" s="64">
        <f t="shared" si="3"/>
        <v>80</v>
      </c>
      <c r="C11" s="64">
        <f t="shared" si="3"/>
        <v>20</v>
      </c>
      <c r="D11" s="64">
        <f t="shared" si="3"/>
        <v>33</v>
      </c>
      <c r="E11" s="64">
        <f t="shared" si="3"/>
        <v>5</v>
      </c>
      <c r="F11" s="64">
        <f t="shared" si="3"/>
        <v>0</v>
      </c>
      <c r="G11" s="64">
        <f t="shared" si="3"/>
        <v>15</v>
      </c>
      <c r="H11" s="64">
        <f t="shared" si="3"/>
        <v>0</v>
      </c>
      <c r="I11" s="64">
        <f t="shared" si="3"/>
        <v>0</v>
      </c>
      <c r="J11" s="64">
        <f t="shared" si="3"/>
        <v>8</v>
      </c>
      <c r="K11" s="34">
        <f t="shared" si="3"/>
        <v>244</v>
      </c>
    </row>
    <row r="13" spans="1:11" ht="15.75" customHeight="1">
      <c r="A13" s="65" t="s">
        <v>1232</v>
      </c>
    </row>
    <row r="15" spans="1:11" ht="15.75" customHeight="1">
      <c r="A15" s="78" t="s">
        <v>1233</v>
      </c>
      <c r="B15" s="74"/>
    </row>
    <row r="16" spans="1:11" ht="15.75" customHeight="1">
      <c r="A16" s="16" t="s">
        <v>1234</v>
      </c>
      <c r="B16" s="16" t="s">
        <v>1235</v>
      </c>
      <c r="C16" s="16" t="s">
        <v>1032</v>
      </c>
      <c r="D16" s="16" t="s">
        <v>1236</v>
      </c>
      <c r="E16" s="16" t="s">
        <v>1237</v>
      </c>
      <c r="F16" s="16" t="s">
        <v>17</v>
      </c>
      <c r="G16" s="16" t="s">
        <v>1238</v>
      </c>
    </row>
    <row r="17" spans="1:9" ht="15.75" customHeight="1">
      <c r="A17" s="10" t="s">
        <v>1239</v>
      </c>
      <c r="B17" s="10" t="s">
        <v>1240</v>
      </c>
      <c r="C17" s="10" t="s">
        <v>31</v>
      </c>
      <c r="D17" s="10" t="s">
        <v>1241</v>
      </c>
      <c r="E17" s="10" t="s">
        <v>1242</v>
      </c>
      <c r="F17" s="10"/>
      <c r="G17" s="10" t="s">
        <v>31</v>
      </c>
      <c r="H17" s="66">
        <v>2</v>
      </c>
    </row>
    <row r="18" spans="1:9" ht="15.75" customHeight="1">
      <c r="A18" s="67" t="s">
        <v>1012</v>
      </c>
      <c r="B18" s="67" t="s">
        <v>1141</v>
      </c>
      <c r="C18" s="67" t="s">
        <v>1243</v>
      </c>
      <c r="D18" s="67">
        <v>12901973</v>
      </c>
      <c r="E18" s="67" t="s">
        <v>1244</v>
      </c>
      <c r="F18" s="67" t="s">
        <v>1245</v>
      </c>
      <c r="G18" s="67" t="s">
        <v>1246</v>
      </c>
      <c r="H18" s="68">
        <v>6</v>
      </c>
    </row>
    <row r="19" spans="1:9" ht="15.75" customHeight="1">
      <c r="A19" s="10" t="s">
        <v>1247</v>
      </c>
      <c r="B19" s="10" t="s">
        <v>1248</v>
      </c>
      <c r="C19" s="10" t="s">
        <v>24</v>
      </c>
      <c r="D19" s="10">
        <v>18216472</v>
      </c>
      <c r="E19" s="10">
        <v>21828142</v>
      </c>
      <c r="F19" s="10"/>
      <c r="G19" s="10" t="s">
        <v>31</v>
      </c>
      <c r="H19" s="66">
        <v>24</v>
      </c>
    </row>
    <row r="20" spans="1:9" ht="15.75" customHeight="1">
      <c r="A20" s="10" t="s">
        <v>1249</v>
      </c>
      <c r="B20" s="10" t="s">
        <v>1250</v>
      </c>
      <c r="C20" s="10" t="s">
        <v>1251</v>
      </c>
      <c r="D20" s="10" t="s">
        <v>1252</v>
      </c>
      <c r="E20" s="10" t="s">
        <v>1242</v>
      </c>
      <c r="F20" s="10" t="s">
        <v>1253</v>
      </c>
      <c r="G20" s="10" t="s">
        <v>31</v>
      </c>
      <c r="H20" s="66">
        <v>41</v>
      </c>
    </row>
    <row r="21" spans="1:9" ht="15.75" customHeight="1">
      <c r="A21" s="10" t="s">
        <v>1254</v>
      </c>
      <c r="B21" s="10" t="s">
        <v>1058</v>
      </c>
      <c r="C21" s="10" t="s">
        <v>31</v>
      </c>
      <c r="D21" s="46">
        <v>17195235</v>
      </c>
      <c r="E21" s="10">
        <v>18668587</v>
      </c>
      <c r="F21" s="10" t="s">
        <v>1255</v>
      </c>
      <c r="G21" s="10" t="s">
        <v>31</v>
      </c>
      <c r="H21" s="66">
        <v>88</v>
      </c>
    </row>
    <row r="22" spans="1:9" ht="15.75" customHeight="1">
      <c r="A22" s="10" t="s">
        <v>1256</v>
      </c>
      <c r="B22" s="10" t="s">
        <v>721</v>
      </c>
      <c r="C22" s="10" t="s">
        <v>1257</v>
      </c>
      <c r="D22" s="10" t="s">
        <v>1258</v>
      </c>
      <c r="E22" s="10">
        <v>20385986</v>
      </c>
      <c r="F22" s="10"/>
      <c r="G22" s="10" t="s">
        <v>923</v>
      </c>
      <c r="H22" s="66">
        <v>82</v>
      </c>
    </row>
    <row r="23" spans="1:9" ht="15.75" customHeight="1">
      <c r="A23" s="10" t="s">
        <v>1259</v>
      </c>
      <c r="B23" s="10" t="s">
        <v>1260</v>
      </c>
      <c r="C23" s="10" t="s">
        <v>1261</v>
      </c>
      <c r="D23" s="10" t="s">
        <v>1262</v>
      </c>
      <c r="E23" s="69" t="s">
        <v>1263</v>
      </c>
      <c r="F23" s="10"/>
      <c r="G23" s="10" t="s">
        <v>1264</v>
      </c>
      <c r="H23" s="66">
        <v>113</v>
      </c>
      <c r="I23" s="66" t="s">
        <v>1265</v>
      </c>
    </row>
    <row r="24" spans="1:9" ht="15.75" customHeight="1">
      <c r="A24" s="10" t="s">
        <v>1266</v>
      </c>
      <c r="B24" s="10" t="s">
        <v>1267</v>
      </c>
      <c r="C24" s="69" t="s">
        <v>1268</v>
      </c>
      <c r="D24" s="10" t="s">
        <v>1269</v>
      </c>
      <c r="E24" s="10" t="s">
        <v>1242</v>
      </c>
      <c r="F24" s="10" t="s">
        <v>1269</v>
      </c>
      <c r="G24" s="10" t="s">
        <v>31</v>
      </c>
      <c r="H24" s="66">
        <v>108</v>
      </c>
    </row>
    <row r="25" spans="1:9" ht="15.75" customHeight="1">
      <c r="A25" s="10" t="s">
        <v>1270</v>
      </c>
      <c r="B25" s="10" t="s">
        <v>1105</v>
      </c>
      <c r="C25" s="10" t="s">
        <v>1271</v>
      </c>
      <c r="D25" s="10" t="s">
        <v>1272</v>
      </c>
      <c r="E25" s="10" t="s">
        <v>24</v>
      </c>
      <c r="F25" s="10">
        <v>154</v>
      </c>
      <c r="G25" s="10" t="s">
        <v>31</v>
      </c>
    </row>
    <row r="26" spans="1:9" ht="15.75" customHeight="1">
      <c r="A26" s="34">
        <f>SUBTOTAL(3,A17:A25)</f>
        <v>9</v>
      </c>
      <c r="B26" s="10"/>
      <c r="C26" s="10"/>
      <c r="D26" s="10"/>
      <c r="E26" s="10"/>
      <c r="F26" s="10"/>
      <c r="G26" s="10"/>
    </row>
    <row r="27" spans="1:9" ht="15.75" customHeight="1">
      <c r="B27" s="10"/>
      <c r="C27" s="10"/>
      <c r="D27" s="10"/>
      <c r="E27" s="10"/>
      <c r="F27" s="10"/>
      <c r="G27" s="10"/>
      <c r="H27" s="10"/>
    </row>
    <row r="28" spans="1:9" ht="15.3">
      <c r="A28" s="10" t="s">
        <v>1273</v>
      </c>
      <c r="B28" s="10"/>
      <c r="C28" s="10"/>
      <c r="D28" s="10"/>
      <c r="E28" s="10"/>
      <c r="F28" s="10"/>
      <c r="G28" s="10"/>
      <c r="H28" s="10"/>
    </row>
    <row r="29" spans="1:9" ht="30.6">
      <c r="A29" s="10"/>
      <c r="B29" s="10" t="s">
        <v>1274</v>
      </c>
      <c r="C29" s="10" t="s">
        <v>1235</v>
      </c>
      <c r="D29" s="10" t="s">
        <v>17</v>
      </c>
      <c r="E29" s="10" t="s">
        <v>1275</v>
      </c>
      <c r="F29" s="10" t="s">
        <v>1276</v>
      </c>
    </row>
    <row r="30" spans="1:9" ht="91.8">
      <c r="A30" s="10" t="s">
        <v>1277</v>
      </c>
      <c r="B30" s="69" t="s">
        <v>1278</v>
      </c>
      <c r="C30" s="10" t="s">
        <v>1042</v>
      </c>
      <c r="D30" s="10" t="s">
        <v>1049</v>
      </c>
      <c r="E30" s="10" t="s">
        <v>1279</v>
      </c>
      <c r="F30" s="10">
        <v>9</v>
      </c>
    </row>
    <row r="31" spans="1:9" ht="45.9">
      <c r="A31" s="10" t="s">
        <v>1280</v>
      </c>
      <c r="B31" s="69" t="s">
        <v>1281</v>
      </c>
      <c r="C31" s="10" t="s">
        <v>1282</v>
      </c>
      <c r="D31" s="10" t="s">
        <v>1283</v>
      </c>
      <c r="E31" s="10" t="s">
        <v>46</v>
      </c>
      <c r="F31" s="10">
        <v>17</v>
      </c>
    </row>
    <row r="32" spans="1:9" ht="91.8">
      <c r="A32" s="10" t="s">
        <v>1284</v>
      </c>
      <c r="B32" s="69" t="s">
        <v>1285</v>
      </c>
      <c r="C32" s="10" t="s">
        <v>1286</v>
      </c>
      <c r="D32" s="10" t="s">
        <v>1287</v>
      </c>
      <c r="E32" s="10" t="s">
        <v>46</v>
      </c>
      <c r="F32" s="10">
        <v>18</v>
      </c>
    </row>
    <row r="33" spans="1:6" ht="153">
      <c r="A33" s="10" t="s">
        <v>1288</v>
      </c>
      <c r="B33" s="69" t="s">
        <v>1289</v>
      </c>
      <c r="C33" s="10" t="s">
        <v>721</v>
      </c>
      <c r="D33" s="10" t="s">
        <v>1290</v>
      </c>
      <c r="E33" s="10" t="s">
        <v>31</v>
      </c>
      <c r="F33" s="10">
        <v>19</v>
      </c>
    </row>
    <row r="34" spans="1:6" ht="107.1">
      <c r="A34" s="10" t="s">
        <v>1291</v>
      </c>
      <c r="B34" s="69" t="s">
        <v>1292</v>
      </c>
      <c r="C34" s="10" t="s">
        <v>721</v>
      </c>
      <c r="D34" s="10" t="s">
        <v>1293</v>
      </c>
      <c r="E34" s="10" t="s">
        <v>31</v>
      </c>
      <c r="F34" s="10">
        <v>23</v>
      </c>
    </row>
    <row r="35" spans="1:6" ht="122.4">
      <c r="A35" s="10" t="s">
        <v>1294</v>
      </c>
      <c r="B35" s="69" t="s">
        <v>1295</v>
      </c>
      <c r="C35" s="10" t="s">
        <v>1296</v>
      </c>
      <c r="D35" s="10" t="s">
        <v>1297</v>
      </c>
      <c r="E35" s="10" t="s">
        <v>31</v>
      </c>
      <c r="F35" s="10">
        <v>30</v>
      </c>
    </row>
    <row r="36" spans="1:6" ht="76.5">
      <c r="A36" s="10" t="s">
        <v>1298</v>
      </c>
      <c r="B36" s="69" t="s">
        <v>1299</v>
      </c>
      <c r="C36" s="10" t="s">
        <v>1300</v>
      </c>
      <c r="D36" s="10" t="s">
        <v>1290</v>
      </c>
      <c r="E36" s="10" t="s">
        <v>31</v>
      </c>
      <c r="F36" s="10">
        <v>31</v>
      </c>
    </row>
    <row r="37" spans="1:6" ht="76.5">
      <c r="A37" s="10" t="s">
        <v>1301</v>
      </c>
      <c r="B37" s="69" t="s">
        <v>1302</v>
      </c>
      <c r="C37" s="10" t="s">
        <v>1296</v>
      </c>
      <c r="D37" s="10" t="s">
        <v>1303</v>
      </c>
      <c r="E37" s="10" t="s">
        <v>31</v>
      </c>
      <c r="F37" s="10">
        <v>40</v>
      </c>
    </row>
    <row r="38" spans="1:6" ht="61.2">
      <c r="A38" s="10" t="s">
        <v>1304</v>
      </c>
      <c r="B38" s="69" t="s">
        <v>1305</v>
      </c>
      <c r="C38" s="10" t="s">
        <v>1306</v>
      </c>
      <c r="D38" s="10" t="s">
        <v>1307</v>
      </c>
      <c r="E38" s="10" t="s">
        <v>31</v>
      </c>
      <c r="F38" s="10">
        <v>44</v>
      </c>
    </row>
    <row r="39" spans="1:6" ht="91.8">
      <c r="A39" s="10" t="s">
        <v>1308</v>
      </c>
      <c r="B39" s="69" t="s">
        <v>1309</v>
      </c>
      <c r="C39" s="10" t="s">
        <v>1310</v>
      </c>
      <c r="D39" s="10" t="s">
        <v>1290</v>
      </c>
      <c r="E39" s="10" t="s">
        <v>1311</v>
      </c>
      <c r="F39" s="10">
        <v>52</v>
      </c>
    </row>
    <row r="40" spans="1:6" ht="61.2">
      <c r="A40" s="10" t="s">
        <v>1312</v>
      </c>
      <c r="B40" s="69" t="s">
        <v>1313</v>
      </c>
      <c r="C40" s="10" t="s">
        <v>1282</v>
      </c>
      <c r="D40" s="10" t="s">
        <v>1314</v>
      </c>
      <c r="E40" s="10" t="s">
        <v>46</v>
      </c>
      <c r="F40" s="10">
        <v>56</v>
      </c>
    </row>
    <row r="41" spans="1:6" ht="91.8">
      <c r="A41" s="10" t="s">
        <v>1315</v>
      </c>
      <c r="B41" s="69" t="s">
        <v>1316</v>
      </c>
      <c r="C41" s="10" t="s">
        <v>721</v>
      </c>
      <c r="D41" s="10" t="s">
        <v>1317</v>
      </c>
      <c r="E41" s="10" t="s">
        <v>595</v>
      </c>
      <c r="F41" s="10">
        <v>58</v>
      </c>
    </row>
    <row r="42" spans="1:6" ht="91.8">
      <c r="A42" s="10" t="s">
        <v>1318</v>
      </c>
      <c r="B42" s="69" t="s">
        <v>1319</v>
      </c>
      <c r="C42" s="10" t="s">
        <v>1042</v>
      </c>
      <c r="D42" s="10" t="s">
        <v>1320</v>
      </c>
      <c r="E42" s="10" t="s">
        <v>31</v>
      </c>
      <c r="F42" s="10">
        <v>65</v>
      </c>
    </row>
    <row r="43" spans="1:6" ht="122.4">
      <c r="A43" s="10" t="s">
        <v>1321</v>
      </c>
      <c r="B43" s="69" t="s">
        <v>1322</v>
      </c>
      <c r="C43" s="10" t="s">
        <v>1282</v>
      </c>
      <c r="D43" s="10" t="s">
        <v>1297</v>
      </c>
      <c r="E43" s="10" t="s">
        <v>46</v>
      </c>
      <c r="F43" s="10">
        <v>109</v>
      </c>
    </row>
    <row r="44" spans="1:6" ht="122.4">
      <c r="A44" s="10" t="s">
        <v>1323</v>
      </c>
      <c r="B44" s="69" t="s">
        <v>1324</v>
      </c>
      <c r="C44" s="10" t="s">
        <v>1296</v>
      </c>
      <c r="D44" s="10" t="s">
        <v>1325</v>
      </c>
      <c r="E44" s="10" t="s">
        <v>31</v>
      </c>
      <c r="F44" s="10">
        <v>132</v>
      </c>
    </row>
    <row r="45" spans="1:6" ht="76.5">
      <c r="A45" s="10" t="s">
        <v>1326</v>
      </c>
      <c r="B45" s="69" t="s">
        <v>1327</v>
      </c>
      <c r="C45" s="10" t="s">
        <v>721</v>
      </c>
      <c r="D45" s="10" t="s">
        <v>1328</v>
      </c>
      <c r="E45" s="10" t="s">
        <v>31</v>
      </c>
      <c r="F45" s="10">
        <v>134</v>
      </c>
    </row>
    <row r="46" spans="1:6" ht="30.6">
      <c r="A46" s="10" t="s">
        <v>1329</v>
      </c>
      <c r="B46" s="10" t="s">
        <v>1330</v>
      </c>
      <c r="C46" s="10" t="s">
        <v>1072</v>
      </c>
      <c r="D46" s="10" t="s">
        <v>1307</v>
      </c>
      <c r="E46" s="10" t="s">
        <v>31</v>
      </c>
      <c r="F46" s="10">
        <v>139</v>
      </c>
    </row>
    <row r="47" spans="1:6" ht="61.2">
      <c r="A47" s="10" t="s">
        <v>1331</v>
      </c>
      <c r="B47" s="69" t="s">
        <v>1332</v>
      </c>
      <c r="C47" s="10" t="s">
        <v>721</v>
      </c>
      <c r="D47" s="10" t="s">
        <v>1307</v>
      </c>
      <c r="E47" s="10" t="s">
        <v>31</v>
      </c>
      <c r="F47" s="10">
        <v>147</v>
      </c>
    </row>
    <row r="48" spans="1:6" ht="61.2">
      <c r="A48" s="10" t="s">
        <v>1333</v>
      </c>
      <c r="B48" s="69" t="s">
        <v>1334</v>
      </c>
      <c r="C48" s="10" t="s">
        <v>1335</v>
      </c>
      <c r="D48" s="10" t="s">
        <v>1336</v>
      </c>
      <c r="E48" s="10" t="s">
        <v>595</v>
      </c>
      <c r="F48" s="10">
        <v>150</v>
      </c>
    </row>
    <row r="49" spans="1:7" ht="61.2">
      <c r="A49" s="10" t="s">
        <v>1337</v>
      </c>
      <c r="B49" s="69" t="s">
        <v>1338</v>
      </c>
      <c r="C49" s="10" t="s">
        <v>1286</v>
      </c>
      <c r="D49" s="10" t="s">
        <v>1339</v>
      </c>
      <c r="E49" s="10" t="s">
        <v>46</v>
      </c>
      <c r="F49" s="10">
        <v>155</v>
      </c>
    </row>
    <row r="50" spans="1:7" ht="91.8">
      <c r="A50" s="10" t="s">
        <v>1340</v>
      </c>
      <c r="B50" s="69" t="s">
        <v>1341</v>
      </c>
      <c r="C50" s="10" t="s">
        <v>1342</v>
      </c>
      <c r="D50" s="10" t="s">
        <v>1290</v>
      </c>
      <c r="E50" s="10" t="s">
        <v>24</v>
      </c>
      <c r="F50" s="10">
        <v>176</v>
      </c>
    </row>
    <row r="51" spans="1:7" ht="122.4">
      <c r="A51" s="10" t="s">
        <v>1343</v>
      </c>
      <c r="B51" s="69" t="s">
        <v>1344</v>
      </c>
      <c r="C51" s="10" t="s">
        <v>721</v>
      </c>
      <c r="D51" s="10" t="s">
        <v>1345</v>
      </c>
      <c r="E51" s="10" t="s">
        <v>31</v>
      </c>
      <c r="F51" s="10">
        <v>179</v>
      </c>
    </row>
    <row r="52" spans="1:7" ht="153">
      <c r="A52" s="10" t="s">
        <v>1346</v>
      </c>
      <c r="B52" s="69" t="s">
        <v>1347</v>
      </c>
      <c r="C52" s="10" t="s">
        <v>1348</v>
      </c>
      <c r="D52" s="10" t="s">
        <v>1328</v>
      </c>
      <c r="E52" s="10" t="s">
        <v>31</v>
      </c>
      <c r="F52" s="10">
        <v>189</v>
      </c>
    </row>
    <row r="53" spans="1:7" ht="76.5">
      <c r="A53" s="10" t="s">
        <v>1349</v>
      </c>
      <c r="B53" s="69" t="s">
        <v>1350</v>
      </c>
      <c r="C53" s="10" t="s">
        <v>1072</v>
      </c>
      <c r="D53" s="10" t="s">
        <v>1351</v>
      </c>
      <c r="E53" s="10" t="s">
        <v>31</v>
      </c>
      <c r="F53" s="10">
        <v>195</v>
      </c>
    </row>
    <row r="54" spans="1:7" ht="107.1">
      <c r="A54" s="10" t="s">
        <v>1352</v>
      </c>
      <c r="B54" s="69" t="s">
        <v>1353</v>
      </c>
      <c r="C54" s="10" t="s">
        <v>721</v>
      </c>
      <c r="D54" s="10" t="s">
        <v>1307</v>
      </c>
      <c r="E54" s="10" t="s">
        <v>31</v>
      </c>
      <c r="F54" s="10">
        <v>202</v>
      </c>
    </row>
    <row r="55" spans="1:7" ht="61.2">
      <c r="A55" s="10" t="s">
        <v>1354</v>
      </c>
      <c r="B55" s="69" t="s">
        <v>1355</v>
      </c>
      <c r="C55" s="10" t="s">
        <v>1356</v>
      </c>
      <c r="D55" s="10" t="s">
        <v>1328</v>
      </c>
      <c r="E55" s="10" t="s">
        <v>31</v>
      </c>
      <c r="F55" s="10">
        <v>203</v>
      </c>
    </row>
    <row r="56" spans="1:7" ht="61.2">
      <c r="A56" s="10" t="s">
        <v>1357</v>
      </c>
      <c r="B56" s="69" t="s">
        <v>1358</v>
      </c>
      <c r="C56" s="10" t="s">
        <v>721</v>
      </c>
      <c r="D56" s="10" t="s">
        <v>1307</v>
      </c>
      <c r="E56" s="10" t="s">
        <v>31</v>
      </c>
      <c r="F56" s="10">
        <v>206</v>
      </c>
    </row>
    <row r="57" spans="1:7" ht="45.9">
      <c r="A57" s="10" t="s">
        <v>1359</v>
      </c>
      <c r="B57" s="69" t="s">
        <v>1360</v>
      </c>
      <c r="C57" s="10" t="s">
        <v>1361</v>
      </c>
      <c r="D57" s="10" t="s">
        <v>1328</v>
      </c>
      <c r="E57" s="10" t="s">
        <v>31</v>
      </c>
      <c r="F57" s="10">
        <v>208</v>
      </c>
    </row>
    <row r="58" spans="1:7" ht="61.2">
      <c r="A58" s="10" t="s">
        <v>1362</v>
      </c>
      <c r="B58" s="69" t="s">
        <v>1363</v>
      </c>
      <c r="C58" s="10" t="s">
        <v>1364</v>
      </c>
      <c r="D58" s="10" t="s">
        <v>1328</v>
      </c>
      <c r="E58" s="10" t="s">
        <v>31</v>
      </c>
      <c r="F58" s="10">
        <v>209</v>
      </c>
    </row>
    <row r="59" spans="1:7" ht="76.5">
      <c r="A59" s="10" t="s">
        <v>1365</v>
      </c>
      <c r="B59" s="69" t="s">
        <v>1366</v>
      </c>
      <c r="C59" s="10" t="s">
        <v>1300</v>
      </c>
      <c r="D59" s="10" t="s">
        <v>1307</v>
      </c>
      <c r="E59" s="10" t="s">
        <v>31</v>
      </c>
      <c r="F59" s="10">
        <v>210</v>
      </c>
    </row>
    <row r="60" spans="1:7" ht="61.2">
      <c r="A60" s="10" t="s">
        <v>1367</v>
      </c>
      <c r="B60" s="69" t="s">
        <v>1368</v>
      </c>
      <c r="C60" s="10" t="s">
        <v>1361</v>
      </c>
      <c r="D60" s="10" t="s">
        <v>1328</v>
      </c>
      <c r="E60" s="10" t="s">
        <v>31</v>
      </c>
      <c r="F60" s="10">
        <v>213</v>
      </c>
    </row>
    <row r="61" spans="1:7" ht="91.8">
      <c r="A61" s="10" t="s">
        <v>1369</v>
      </c>
      <c r="B61" s="69" t="s">
        <v>1370</v>
      </c>
      <c r="C61" s="10" t="s">
        <v>1361</v>
      </c>
      <c r="D61" s="10" t="s">
        <v>1328</v>
      </c>
      <c r="E61" s="10" t="s">
        <v>31</v>
      </c>
      <c r="F61" s="10">
        <v>214</v>
      </c>
    </row>
    <row r="62" spans="1:7" ht="76.5">
      <c r="A62" s="10" t="s">
        <v>1371</v>
      </c>
      <c r="B62" s="69" t="s">
        <v>1372</v>
      </c>
      <c r="C62" s="10" t="s">
        <v>1356</v>
      </c>
      <c r="D62" s="10" t="s">
        <v>1328</v>
      </c>
      <c r="E62" s="10" t="s">
        <v>31</v>
      </c>
      <c r="F62" s="10">
        <v>219</v>
      </c>
    </row>
    <row r="63" spans="1:7" ht="153">
      <c r="A63" s="10" t="s">
        <v>1373</v>
      </c>
      <c r="B63" s="69" t="s">
        <v>1374</v>
      </c>
      <c r="C63" s="10" t="s">
        <v>1375</v>
      </c>
      <c r="D63" s="10" t="s">
        <v>1328</v>
      </c>
      <c r="E63" s="10" t="s">
        <v>31</v>
      </c>
      <c r="F63" s="10">
        <v>223</v>
      </c>
    </row>
    <row r="64" spans="1:7" ht="122.4">
      <c r="A64" s="10" t="s">
        <v>1376</v>
      </c>
      <c r="B64" s="69" t="s">
        <v>1377</v>
      </c>
      <c r="C64" s="10" t="s">
        <v>1296</v>
      </c>
      <c r="D64" s="67" t="s">
        <v>1378</v>
      </c>
      <c r="E64" s="10" t="s">
        <v>1379</v>
      </c>
      <c r="F64" s="10">
        <v>224</v>
      </c>
      <c r="G64" s="65" t="s">
        <v>1380</v>
      </c>
    </row>
    <row r="65" spans="1:6" ht="76.5">
      <c r="A65" s="10" t="s">
        <v>1381</v>
      </c>
      <c r="B65" s="69" t="s">
        <v>1382</v>
      </c>
      <c r="C65" s="10" t="s">
        <v>721</v>
      </c>
      <c r="D65" s="10" t="s">
        <v>1383</v>
      </c>
      <c r="E65" s="10" t="s">
        <v>1384</v>
      </c>
      <c r="F65" s="10">
        <v>233</v>
      </c>
    </row>
    <row r="66" spans="1:6" ht="122.4">
      <c r="A66" s="10" t="s">
        <v>1385</v>
      </c>
      <c r="B66" s="69" t="s">
        <v>1386</v>
      </c>
      <c r="C66" s="10" t="s">
        <v>1356</v>
      </c>
      <c r="D66" s="10" t="s">
        <v>1328</v>
      </c>
      <c r="E66" s="10" t="s">
        <v>31</v>
      </c>
      <c r="F66" s="10">
        <v>236</v>
      </c>
    </row>
    <row r="67" spans="1:6" ht="107.1">
      <c r="A67" s="10" t="s">
        <v>1387</v>
      </c>
      <c r="B67" s="69" t="s">
        <v>1388</v>
      </c>
      <c r="C67" s="10" t="s">
        <v>1356</v>
      </c>
      <c r="D67" s="10" t="s">
        <v>1328</v>
      </c>
      <c r="E67" s="10" t="s">
        <v>31</v>
      </c>
      <c r="F67" s="10">
        <v>240</v>
      </c>
    </row>
    <row r="68" spans="1:6" ht="45.9">
      <c r="A68" s="10" t="s">
        <v>1389</v>
      </c>
      <c r="B68" s="69" t="s">
        <v>1390</v>
      </c>
      <c r="C68" s="10" t="s">
        <v>721</v>
      </c>
      <c r="D68" s="10" t="s">
        <v>1391</v>
      </c>
      <c r="E68" s="10" t="s">
        <v>31</v>
      </c>
      <c r="F68" s="10">
        <v>242</v>
      </c>
    </row>
    <row r="69" spans="1:6" ht="12.3">
      <c r="A69" s="34">
        <f>SUBTOTAL(3,A30:A68)</f>
        <v>39</v>
      </c>
    </row>
  </sheetData>
  <mergeCells count="9">
    <mergeCell ref="J1:J2"/>
    <mergeCell ref="D7:F7"/>
    <mergeCell ref="G7:I7"/>
    <mergeCell ref="J7:J8"/>
    <mergeCell ref="A7:C7"/>
    <mergeCell ref="A15:B15"/>
    <mergeCell ref="A1:C1"/>
    <mergeCell ref="D1:F1"/>
    <mergeCell ref="G1:I1"/>
  </mergeCells>
  <hyperlinks>
    <hyperlink ref="A13" r:id="rId1" xr:uid="{00000000-0004-0000-0300-000000000000}"/>
    <hyperlink ref="E23" r:id="rId2" xr:uid="{00000000-0004-0000-0300-000001000000}"/>
    <hyperlink ref="C24" r:id="rId3" xr:uid="{00000000-0004-0000-0300-000002000000}"/>
    <hyperlink ref="B30" r:id="rId4" xr:uid="{00000000-0004-0000-0300-000003000000}"/>
    <hyperlink ref="B31" r:id="rId5" xr:uid="{00000000-0004-0000-0300-000004000000}"/>
    <hyperlink ref="B32" r:id="rId6" xr:uid="{00000000-0004-0000-0300-000005000000}"/>
    <hyperlink ref="B33" r:id="rId7" xr:uid="{00000000-0004-0000-0300-000006000000}"/>
    <hyperlink ref="B34" r:id="rId8" xr:uid="{00000000-0004-0000-0300-000007000000}"/>
    <hyperlink ref="B35" r:id="rId9" xr:uid="{00000000-0004-0000-0300-000008000000}"/>
    <hyperlink ref="B36" r:id="rId10" xr:uid="{00000000-0004-0000-0300-000009000000}"/>
    <hyperlink ref="B37" r:id="rId11" xr:uid="{00000000-0004-0000-0300-00000A000000}"/>
    <hyperlink ref="B38" r:id="rId12" xr:uid="{00000000-0004-0000-0300-00000B000000}"/>
    <hyperlink ref="B39" r:id="rId13" xr:uid="{00000000-0004-0000-0300-00000C000000}"/>
    <hyperlink ref="B40" r:id="rId14" xr:uid="{00000000-0004-0000-0300-00000D000000}"/>
    <hyperlink ref="B41" r:id="rId15" xr:uid="{00000000-0004-0000-0300-00000E000000}"/>
    <hyperlink ref="B42" r:id="rId16" xr:uid="{00000000-0004-0000-0300-00000F000000}"/>
    <hyperlink ref="B43" r:id="rId17" xr:uid="{00000000-0004-0000-0300-000010000000}"/>
    <hyperlink ref="B44" r:id="rId18" xr:uid="{00000000-0004-0000-0300-000011000000}"/>
    <hyperlink ref="B45" r:id="rId19" xr:uid="{00000000-0004-0000-0300-000012000000}"/>
    <hyperlink ref="B47" r:id="rId20" xr:uid="{00000000-0004-0000-0300-000013000000}"/>
    <hyperlink ref="B48" r:id="rId21" xr:uid="{00000000-0004-0000-0300-000014000000}"/>
    <hyperlink ref="B49" r:id="rId22" xr:uid="{00000000-0004-0000-0300-000015000000}"/>
    <hyperlink ref="B50" r:id="rId23" xr:uid="{00000000-0004-0000-0300-000016000000}"/>
    <hyperlink ref="B51" r:id="rId24" xr:uid="{00000000-0004-0000-0300-000017000000}"/>
    <hyperlink ref="B52" r:id="rId25" xr:uid="{00000000-0004-0000-0300-000018000000}"/>
    <hyperlink ref="B53" r:id="rId26" xr:uid="{00000000-0004-0000-0300-000019000000}"/>
    <hyperlink ref="B54" r:id="rId27" xr:uid="{00000000-0004-0000-0300-00001A000000}"/>
    <hyperlink ref="B55" r:id="rId28" xr:uid="{00000000-0004-0000-0300-00001B000000}"/>
    <hyperlink ref="B56" r:id="rId29" xr:uid="{00000000-0004-0000-0300-00001C000000}"/>
    <hyperlink ref="B57" r:id="rId30" xr:uid="{00000000-0004-0000-0300-00001D000000}"/>
    <hyperlink ref="B58" r:id="rId31" xr:uid="{00000000-0004-0000-0300-00001E000000}"/>
    <hyperlink ref="B59" r:id="rId32" xr:uid="{00000000-0004-0000-0300-00001F000000}"/>
    <hyperlink ref="B60" r:id="rId33" xr:uid="{00000000-0004-0000-0300-000020000000}"/>
    <hyperlink ref="B61" r:id="rId34" xr:uid="{00000000-0004-0000-0300-000021000000}"/>
    <hyperlink ref="B62" r:id="rId35" xr:uid="{00000000-0004-0000-0300-000022000000}"/>
    <hyperlink ref="B63" r:id="rId36" xr:uid="{00000000-0004-0000-0300-000023000000}"/>
    <hyperlink ref="B64" r:id="rId37" xr:uid="{00000000-0004-0000-0300-000024000000}"/>
    <hyperlink ref="G64" r:id="rId38" xr:uid="{00000000-0004-0000-0300-000025000000}"/>
    <hyperlink ref="B65" r:id="rId39" xr:uid="{00000000-0004-0000-0300-000026000000}"/>
    <hyperlink ref="B66" r:id="rId40" xr:uid="{00000000-0004-0000-0300-000027000000}"/>
    <hyperlink ref="B67" r:id="rId41" xr:uid="{00000000-0004-0000-0300-000028000000}"/>
    <hyperlink ref="B68" r:id="rId42" xr:uid="{00000000-0004-0000-0300-000029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33"/>
  <sheetViews>
    <sheetView workbookViewId="0"/>
  </sheetViews>
  <sheetFormatPr defaultColWidth="14.44140625" defaultRowHeight="15.75" customHeight="1"/>
  <sheetData>
    <row r="1" spans="1:11" ht="15.75" customHeight="1">
      <c r="A1" s="70" t="s">
        <v>1392</v>
      </c>
      <c r="B1" s="70" t="s">
        <v>1393</v>
      </c>
      <c r="C1" s="70" t="s">
        <v>1394</v>
      </c>
      <c r="D1" s="70" t="s">
        <v>1395</v>
      </c>
      <c r="E1" s="70" t="s">
        <v>3</v>
      </c>
      <c r="F1" s="70" t="s">
        <v>1396</v>
      </c>
      <c r="G1" s="70" t="s">
        <v>1397</v>
      </c>
      <c r="H1" s="70" t="s">
        <v>1234</v>
      </c>
      <c r="J1" s="70"/>
      <c r="K1" s="70"/>
    </row>
    <row r="2" spans="1:11" ht="15.75" customHeight="1">
      <c r="A2" s="70" t="s">
        <v>896</v>
      </c>
      <c r="B2" s="70" t="s">
        <v>1398</v>
      </c>
      <c r="C2" s="71" t="b">
        <v>1</v>
      </c>
      <c r="D2" s="72">
        <v>0.05</v>
      </c>
      <c r="E2" s="70" t="s">
        <v>1399</v>
      </c>
      <c r="F2" s="72">
        <v>54</v>
      </c>
      <c r="G2" s="70" t="s">
        <v>1400</v>
      </c>
      <c r="H2" s="70" t="s">
        <v>652</v>
      </c>
      <c r="J2" s="70"/>
      <c r="K2" s="70"/>
    </row>
    <row r="3" spans="1:11" ht="15.75" customHeight="1">
      <c r="A3" s="70" t="s">
        <v>1141</v>
      </c>
      <c r="B3" s="70" t="s">
        <v>1398</v>
      </c>
      <c r="C3" s="71" t="b">
        <v>1</v>
      </c>
      <c r="D3" s="72">
        <v>0.1</v>
      </c>
      <c r="E3" s="70" t="s">
        <v>1401</v>
      </c>
      <c r="F3" s="72">
        <v>10</v>
      </c>
      <c r="G3" s="70" t="s">
        <v>1402</v>
      </c>
      <c r="H3" s="70" t="s">
        <v>1012</v>
      </c>
    </row>
    <row r="4" spans="1:11" ht="15.75" customHeight="1">
      <c r="A4" s="70" t="s">
        <v>1403</v>
      </c>
      <c r="B4" s="70" t="s">
        <v>1398</v>
      </c>
      <c r="C4" s="71" t="b">
        <v>1</v>
      </c>
      <c r="D4" s="72">
        <v>0.1</v>
      </c>
      <c r="E4" s="70" t="s">
        <v>1399</v>
      </c>
      <c r="F4" s="72">
        <v>47</v>
      </c>
      <c r="G4" s="70" t="s">
        <v>1402</v>
      </c>
      <c r="H4" s="70" t="s">
        <v>250</v>
      </c>
    </row>
    <row r="5" spans="1:11" ht="15.75" customHeight="1">
      <c r="A5" s="70" t="s">
        <v>1044</v>
      </c>
      <c r="B5" s="70" t="s">
        <v>1398</v>
      </c>
      <c r="C5" s="71" t="b">
        <v>1</v>
      </c>
      <c r="D5" s="72">
        <v>1</v>
      </c>
      <c r="E5" s="70" t="s">
        <v>1399</v>
      </c>
      <c r="F5" s="72">
        <v>18</v>
      </c>
      <c r="G5" s="70" t="s">
        <v>1404</v>
      </c>
      <c r="H5" s="70" t="s">
        <v>83</v>
      </c>
    </row>
    <row r="6" spans="1:11" ht="15.75" customHeight="1">
      <c r="A6" s="70" t="s">
        <v>1405</v>
      </c>
      <c r="B6" s="70" t="s">
        <v>1398</v>
      </c>
      <c r="C6" s="71" t="b">
        <v>1</v>
      </c>
      <c r="D6" s="72">
        <v>0.1</v>
      </c>
      <c r="E6" s="70" t="s">
        <v>1399</v>
      </c>
      <c r="F6" s="72">
        <v>148</v>
      </c>
      <c r="G6" s="70" t="s">
        <v>1400</v>
      </c>
      <c r="H6" s="70" t="s">
        <v>177</v>
      </c>
    </row>
    <row r="7" spans="1:11" ht="15.75" customHeight="1">
      <c r="A7" s="70" t="s">
        <v>1406</v>
      </c>
      <c r="B7" s="70" t="s">
        <v>1398</v>
      </c>
      <c r="C7" s="71" t="b">
        <v>0</v>
      </c>
      <c r="D7" s="72">
        <v>0.01</v>
      </c>
      <c r="E7" s="70" t="s">
        <v>1399</v>
      </c>
      <c r="F7" s="72">
        <v>30</v>
      </c>
      <c r="G7" s="70" t="s">
        <v>1404</v>
      </c>
      <c r="H7" s="70" t="s">
        <v>586</v>
      </c>
    </row>
    <row r="8" spans="1:11" ht="15.75" customHeight="1">
      <c r="A8" s="70" t="s">
        <v>1407</v>
      </c>
      <c r="B8" s="70" t="s">
        <v>1408</v>
      </c>
      <c r="C8" s="71" t="b">
        <v>0</v>
      </c>
      <c r="D8" s="72">
        <v>10</v>
      </c>
      <c r="E8" s="70" t="s">
        <v>1399</v>
      </c>
      <c r="F8" s="72">
        <v>36</v>
      </c>
      <c r="G8" s="70" t="s">
        <v>1404</v>
      </c>
      <c r="H8" s="70" t="s">
        <v>1409</v>
      </c>
    </row>
    <row r="9" spans="1:11" ht="15.75" customHeight="1">
      <c r="A9" s="70" t="s">
        <v>1410</v>
      </c>
      <c r="B9" s="70" t="s">
        <v>1408</v>
      </c>
      <c r="C9" s="71" t="b">
        <v>0</v>
      </c>
      <c r="D9" s="72">
        <v>2</v>
      </c>
      <c r="E9" s="70" t="s">
        <v>1399</v>
      </c>
      <c r="F9" s="72">
        <v>72</v>
      </c>
      <c r="G9" s="70" t="s">
        <v>1402</v>
      </c>
      <c r="H9" s="70" t="s">
        <v>35</v>
      </c>
    </row>
    <row r="10" spans="1:11" ht="15.75" customHeight="1">
      <c r="A10" s="70" t="s">
        <v>1411</v>
      </c>
      <c r="B10" s="70" t="s">
        <v>1408</v>
      </c>
      <c r="C10" s="71" t="b">
        <v>0</v>
      </c>
      <c r="D10" s="72">
        <v>1</v>
      </c>
      <c r="E10" s="70" t="s">
        <v>1399</v>
      </c>
      <c r="F10" s="72">
        <v>73</v>
      </c>
      <c r="G10" s="70" t="s">
        <v>1400</v>
      </c>
      <c r="H10" s="70" t="s">
        <v>401</v>
      </c>
    </row>
    <row r="11" spans="1:11" ht="15.75" customHeight="1">
      <c r="A11" s="70" t="s">
        <v>1058</v>
      </c>
      <c r="B11" s="70" t="s">
        <v>1408</v>
      </c>
      <c r="C11" s="71" t="b">
        <v>0</v>
      </c>
      <c r="D11" s="72">
        <v>2</v>
      </c>
      <c r="E11" s="70" t="s">
        <v>1399</v>
      </c>
      <c r="F11" s="72">
        <v>12</v>
      </c>
      <c r="G11" s="70" t="s">
        <v>1402</v>
      </c>
      <c r="H11" s="70" t="s">
        <v>139</v>
      </c>
    </row>
    <row r="12" spans="1:11" ht="15.75" customHeight="1">
      <c r="A12" s="70" t="s">
        <v>1067</v>
      </c>
      <c r="B12" s="70" t="s">
        <v>1408</v>
      </c>
      <c r="C12" s="71" t="b">
        <v>0</v>
      </c>
      <c r="D12" s="72">
        <v>1</v>
      </c>
      <c r="E12" s="70" t="s">
        <v>1399</v>
      </c>
      <c r="F12" s="72">
        <v>30</v>
      </c>
      <c r="G12" s="70" t="s">
        <v>1400</v>
      </c>
      <c r="H12" s="70" t="s">
        <v>201</v>
      </c>
    </row>
    <row r="13" spans="1:11" ht="15.75" customHeight="1">
      <c r="A13" s="70" t="s">
        <v>1412</v>
      </c>
      <c r="B13" s="70" t="s">
        <v>1052</v>
      </c>
      <c r="C13" s="71" t="b">
        <v>0</v>
      </c>
      <c r="D13" s="72">
        <v>0.2</v>
      </c>
      <c r="E13" s="70" t="s">
        <v>1413</v>
      </c>
      <c r="F13" s="72">
        <v>202</v>
      </c>
      <c r="G13" s="70" t="s">
        <v>1402</v>
      </c>
      <c r="H13" s="70" t="s">
        <v>1414</v>
      </c>
    </row>
    <row r="14" spans="1:11" ht="15.75" customHeight="1">
      <c r="A14" s="70" t="s">
        <v>1093</v>
      </c>
      <c r="B14" s="70" t="s">
        <v>1408</v>
      </c>
      <c r="C14" s="71" t="b">
        <v>0</v>
      </c>
      <c r="D14" s="72">
        <v>1</v>
      </c>
      <c r="E14" s="70" t="s">
        <v>1399</v>
      </c>
      <c r="F14" s="72">
        <v>12</v>
      </c>
      <c r="G14" s="70" t="s">
        <v>1415</v>
      </c>
      <c r="H14" s="70" t="s">
        <v>366</v>
      </c>
    </row>
    <row r="15" spans="1:11" ht="15.75" customHeight="1">
      <c r="A15" s="70" t="s">
        <v>1416</v>
      </c>
      <c r="B15" s="70" t="s">
        <v>1408</v>
      </c>
      <c r="C15" s="71" t="b">
        <v>0</v>
      </c>
      <c r="D15" s="72">
        <v>2.5</v>
      </c>
      <c r="E15" s="70" t="s">
        <v>1413</v>
      </c>
      <c r="F15" s="72">
        <v>240</v>
      </c>
      <c r="G15" s="70" t="s">
        <v>1400</v>
      </c>
      <c r="H15" s="70" t="s">
        <v>374</v>
      </c>
    </row>
    <row r="16" spans="1:11" ht="15.75" customHeight="1">
      <c r="A16" s="70" t="s">
        <v>1097</v>
      </c>
      <c r="B16" s="70" t="s">
        <v>1408</v>
      </c>
      <c r="C16" s="71" t="b">
        <v>0</v>
      </c>
      <c r="D16" s="72">
        <v>7.49</v>
      </c>
      <c r="E16" s="70" t="s">
        <v>1399</v>
      </c>
      <c r="F16" s="72">
        <v>64</v>
      </c>
      <c r="G16" s="70" t="s">
        <v>1402</v>
      </c>
      <c r="H16" s="70" t="s">
        <v>388</v>
      </c>
    </row>
    <row r="17" spans="1:8" ht="15.75" customHeight="1">
      <c r="A17" s="70" t="s">
        <v>503</v>
      </c>
      <c r="B17" s="70" t="s">
        <v>1408</v>
      </c>
      <c r="C17" s="71" t="b">
        <v>0</v>
      </c>
      <c r="D17" s="72">
        <v>5</v>
      </c>
      <c r="E17" s="70" t="s">
        <v>1399</v>
      </c>
      <c r="F17" s="72">
        <v>59</v>
      </c>
      <c r="G17" s="70" t="s">
        <v>1404</v>
      </c>
      <c r="H17" s="70" t="s">
        <v>1417</v>
      </c>
    </row>
    <row r="18" spans="1:8" ht="15.75" customHeight="1">
      <c r="A18" s="70" t="s">
        <v>1126</v>
      </c>
      <c r="B18" s="70" t="s">
        <v>1408</v>
      </c>
      <c r="C18" s="71" t="b">
        <v>0</v>
      </c>
      <c r="D18" s="72">
        <v>1</v>
      </c>
      <c r="E18" s="70" t="s">
        <v>1418</v>
      </c>
      <c r="F18" s="72">
        <v>14</v>
      </c>
      <c r="G18" s="70" t="s">
        <v>1402</v>
      </c>
      <c r="H18" s="70" t="s">
        <v>641</v>
      </c>
    </row>
    <row r="19" spans="1:8" ht="15.75" customHeight="1">
      <c r="A19" s="70" t="s">
        <v>1130</v>
      </c>
      <c r="B19" s="70" t="s">
        <v>1408</v>
      </c>
      <c r="C19" s="71" t="b">
        <v>0</v>
      </c>
      <c r="D19" s="72">
        <v>1.6</v>
      </c>
      <c r="E19" s="70" t="s">
        <v>1399</v>
      </c>
      <c r="F19" s="72">
        <v>39</v>
      </c>
      <c r="G19" s="70" t="s">
        <v>1400</v>
      </c>
      <c r="H19" s="70" t="s">
        <v>696</v>
      </c>
    </row>
    <row r="20" spans="1:8" ht="15.75" customHeight="1">
      <c r="A20" s="70" t="s">
        <v>1419</v>
      </c>
      <c r="B20" s="70" t="s">
        <v>1408</v>
      </c>
      <c r="C20" s="71" t="b">
        <v>0</v>
      </c>
      <c r="D20" s="72">
        <v>5</v>
      </c>
      <c r="E20" s="70" t="s">
        <v>1399</v>
      </c>
      <c r="F20" s="72">
        <v>44</v>
      </c>
      <c r="G20" s="70" t="s">
        <v>1402</v>
      </c>
      <c r="H20" s="70" t="s">
        <v>741</v>
      </c>
    </row>
    <row r="21" spans="1:8" ht="15.75" customHeight="1">
      <c r="A21" s="70" t="s">
        <v>1055</v>
      </c>
      <c r="B21" s="70" t="s">
        <v>1052</v>
      </c>
      <c r="C21" s="71" t="b">
        <v>0</v>
      </c>
      <c r="D21" s="72">
        <v>1</v>
      </c>
      <c r="E21" s="70" t="s">
        <v>1399</v>
      </c>
      <c r="F21" s="72">
        <v>30</v>
      </c>
      <c r="G21" s="70" t="s">
        <v>1402</v>
      </c>
      <c r="H21" s="70" t="s">
        <v>1420</v>
      </c>
    </row>
    <row r="22" spans="1:8" ht="15.75" customHeight="1">
      <c r="A22" s="70" t="s">
        <v>1063</v>
      </c>
      <c r="B22" s="70" t="s">
        <v>1408</v>
      </c>
      <c r="C22" s="71" t="b">
        <v>0</v>
      </c>
      <c r="D22" s="72">
        <v>10</v>
      </c>
      <c r="E22" s="70" t="s">
        <v>1399</v>
      </c>
      <c r="F22" s="72">
        <v>23</v>
      </c>
      <c r="G22" s="70" t="s">
        <v>1400</v>
      </c>
      <c r="H22" s="70" t="s">
        <v>189</v>
      </c>
    </row>
    <row r="23" spans="1:8" ht="15.75" customHeight="1">
      <c r="A23" s="70" t="s">
        <v>1421</v>
      </c>
      <c r="B23" s="70" t="s">
        <v>1408</v>
      </c>
      <c r="C23" s="71" t="b">
        <v>0</v>
      </c>
      <c r="D23" s="72">
        <v>2</v>
      </c>
      <c r="E23" s="70" t="s">
        <v>1399</v>
      </c>
      <c r="F23" s="72">
        <v>34</v>
      </c>
      <c r="G23" s="70" t="s">
        <v>1400</v>
      </c>
      <c r="H23" s="70" t="s">
        <v>1422</v>
      </c>
    </row>
    <row r="24" spans="1:8" ht="15.75" customHeight="1">
      <c r="A24" s="70" t="s">
        <v>1423</v>
      </c>
      <c r="B24" s="70" t="s">
        <v>1408</v>
      </c>
      <c r="C24" s="71" t="b">
        <v>0</v>
      </c>
      <c r="D24" s="72">
        <v>10</v>
      </c>
      <c r="E24" s="70" t="s">
        <v>1399</v>
      </c>
      <c r="F24" s="72">
        <v>67</v>
      </c>
      <c r="G24" s="70" t="s">
        <v>1402</v>
      </c>
      <c r="H24" s="70" t="s">
        <v>276</v>
      </c>
    </row>
    <row r="25" spans="1:8" ht="15.75" customHeight="1">
      <c r="A25" s="70" t="s">
        <v>1424</v>
      </c>
      <c r="B25" s="70" t="s">
        <v>1408</v>
      </c>
      <c r="C25" s="71" t="b">
        <v>0</v>
      </c>
      <c r="D25" s="72">
        <v>5</v>
      </c>
      <c r="E25" s="70" t="s">
        <v>1399</v>
      </c>
      <c r="F25" s="72">
        <v>38</v>
      </c>
      <c r="G25" s="70" t="s">
        <v>1404</v>
      </c>
      <c r="H25" s="70" t="s">
        <v>287</v>
      </c>
    </row>
    <row r="26" spans="1:8" ht="15.75" customHeight="1">
      <c r="A26" s="70" t="s">
        <v>1084</v>
      </c>
      <c r="B26" s="70" t="s">
        <v>1408</v>
      </c>
      <c r="C26" s="71" t="b">
        <v>0</v>
      </c>
      <c r="D26" s="72">
        <v>10</v>
      </c>
      <c r="E26" s="70" t="s">
        <v>1418</v>
      </c>
      <c r="F26" s="72">
        <v>18</v>
      </c>
      <c r="G26" s="70" t="s">
        <v>1402</v>
      </c>
      <c r="H26" s="70" t="s">
        <v>313</v>
      </c>
    </row>
    <row r="27" spans="1:8" ht="15.75" customHeight="1">
      <c r="A27" s="70" t="s">
        <v>1425</v>
      </c>
      <c r="B27" s="70" t="s">
        <v>1408</v>
      </c>
      <c r="C27" s="71" t="b">
        <v>0</v>
      </c>
      <c r="D27" s="72">
        <v>5</v>
      </c>
      <c r="E27" s="70" t="s">
        <v>1399</v>
      </c>
      <c r="F27" s="72">
        <v>7</v>
      </c>
      <c r="G27" s="70" t="s">
        <v>1402</v>
      </c>
      <c r="H27" s="70" t="s">
        <v>326</v>
      </c>
    </row>
    <row r="28" spans="1:8" ht="14.4">
      <c r="A28" s="70" t="s">
        <v>1088</v>
      </c>
      <c r="B28" s="70" t="s">
        <v>1408</v>
      </c>
      <c r="C28" s="71" t="b">
        <v>0</v>
      </c>
      <c r="D28" s="72">
        <v>4</v>
      </c>
      <c r="E28" s="70" t="s">
        <v>1399</v>
      </c>
      <c r="F28" s="72">
        <v>26</v>
      </c>
      <c r="G28" s="70" t="s">
        <v>1404</v>
      </c>
      <c r="H28" s="70" t="s">
        <v>354</v>
      </c>
    </row>
    <row r="29" spans="1:8" ht="14.4">
      <c r="A29" s="70" t="s">
        <v>1102</v>
      </c>
      <c r="B29" s="70" t="s">
        <v>1408</v>
      </c>
      <c r="C29" s="71" t="b">
        <v>0</v>
      </c>
      <c r="D29" s="72">
        <v>24.3</v>
      </c>
      <c r="E29" s="70" t="s">
        <v>1399</v>
      </c>
      <c r="F29" s="72">
        <v>17</v>
      </c>
      <c r="G29" s="70" t="s">
        <v>1404</v>
      </c>
      <c r="H29" s="70" t="s">
        <v>415</v>
      </c>
    </row>
    <row r="30" spans="1:8" ht="14.4">
      <c r="A30" s="70" t="s">
        <v>1104</v>
      </c>
      <c r="B30" s="70" t="s">
        <v>1052</v>
      </c>
      <c r="C30" s="71" t="b">
        <v>0</v>
      </c>
      <c r="D30" s="72">
        <v>5</v>
      </c>
      <c r="E30" s="70" t="s">
        <v>1418</v>
      </c>
      <c r="F30" s="72">
        <v>50</v>
      </c>
      <c r="G30" s="70" t="s">
        <v>1426</v>
      </c>
      <c r="H30" s="70" t="s">
        <v>424</v>
      </c>
    </row>
    <row r="31" spans="1:8" ht="14.4">
      <c r="A31" s="70" t="s">
        <v>1427</v>
      </c>
      <c r="B31" s="70" t="s">
        <v>1408</v>
      </c>
      <c r="C31" s="71" t="b">
        <v>0</v>
      </c>
      <c r="D31" s="72">
        <v>11.68</v>
      </c>
      <c r="E31" s="70" t="s">
        <v>1399</v>
      </c>
      <c r="F31" s="72">
        <v>67</v>
      </c>
      <c r="G31" s="70" t="s">
        <v>1402</v>
      </c>
      <c r="H31" s="70" t="s">
        <v>574</v>
      </c>
    </row>
    <row r="32" spans="1:8" ht="14.4">
      <c r="A32" s="70" t="s">
        <v>1127</v>
      </c>
      <c r="B32" s="70" t="s">
        <v>1408</v>
      </c>
      <c r="C32" s="71" t="b">
        <v>0</v>
      </c>
      <c r="D32" s="72">
        <v>0.3</v>
      </c>
      <c r="E32" s="70" t="s">
        <v>1418</v>
      </c>
      <c r="F32" s="72">
        <v>10</v>
      </c>
      <c r="G32" s="70" t="s">
        <v>1428</v>
      </c>
      <c r="H32" s="70" t="s">
        <v>663</v>
      </c>
    </row>
    <row r="33" spans="1:8" ht="14.4">
      <c r="A33" s="70" t="s">
        <v>1429</v>
      </c>
      <c r="B33" s="70" t="s">
        <v>1408</v>
      </c>
      <c r="C33" s="71" t="b">
        <v>0</v>
      </c>
      <c r="D33" s="72">
        <v>5</v>
      </c>
      <c r="E33" s="70" t="s">
        <v>1399</v>
      </c>
      <c r="F33" s="72">
        <v>32</v>
      </c>
      <c r="G33" s="70" t="s">
        <v>1400</v>
      </c>
      <c r="H33" s="70" t="s">
        <v>754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Aggregated</vt:lpstr>
      <vt:lpstr>Fail vs. Success</vt:lpstr>
      <vt:lpstr>Master List</vt:lpstr>
      <vt:lpstr>Completed, No Results</vt:lpstr>
      <vt:lpstr>Plotting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dc:creator>
  <cp:lastModifiedBy>Scott</cp:lastModifiedBy>
  <dcterms:created xsi:type="dcterms:W3CDTF">2021-06-07T15:08:33Z</dcterms:created>
  <dcterms:modified xsi:type="dcterms:W3CDTF">2021-06-07T15:08:34Z</dcterms:modified>
</cp:coreProperties>
</file>