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26966" sheetId="1" r:id="rId1"/>
    <sheet name="KB0028139" sheetId="2" r:id="rId2"/>
    <sheet name="KB0045093" sheetId="3" r:id="rId3"/>
    <sheet name="KB0034128" sheetId="4" r:id="rId4"/>
    <sheet name="KB0041582" sheetId="5" r:id="rId5"/>
    <sheet name="KB0041586" sheetId="6" r:id="rId6"/>
    <sheet name="KB0035228" sheetId="7" r:id="rId7"/>
    <sheet name="KB0026965" sheetId="8" r:id="rId8"/>
    <sheet name="KB0044806" sheetId="9" r:id="rId9"/>
    <sheet name="KB0026967" sheetId="10" r:id="rId10"/>
    <sheet name="KB0028729" sheetId="11" r:id="rId11"/>
    <sheet name="KB0026975" sheetId="12" r:id="rId12"/>
    <sheet name="KB0045087" sheetId="13" r:id="rId13"/>
    <sheet name="KB0026972" sheetId="14" r:id="rId14"/>
    <sheet name="KB0034139" sheetId="15" r:id="rId15"/>
    <sheet name="KB0026963" sheetId="16" r:id="rId16"/>
    <sheet name="KB0026971" sheetId="17" r:id="rId17"/>
    <sheet name="KB0028730" sheetId="18" r:id="rId18"/>
    <sheet name="KB0034631" sheetId="19" r:id="rId19"/>
    <sheet name="KB0041730" sheetId="20" r:id="rId20"/>
    <sheet name="KB0028138" sheetId="21" r:id="rId21"/>
    <sheet name="KB0028137" sheetId="22" r:id="rId22"/>
    <sheet name="KB0028135" sheetId="23" r:id="rId23"/>
    <sheet name="KB0039671" sheetId="24" r:id="rId24"/>
  </sheets>
  <calcPr calcId="124519" fullCalcOnLoad="1"/>
</workbook>
</file>

<file path=xl/sharedStrings.xml><?xml version="1.0" encoding="utf-8"?>
<sst xmlns="http://schemas.openxmlformats.org/spreadsheetml/2006/main" count="312" uniqueCount="113">
  <si>
    <t>KB</t>
  </si>
  <si>
    <t>% Related</t>
  </si>
  <si>
    <t>KB Number</t>
  </si>
  <si>
    <t>KB0026966</t>
  </si>
  <si>
    <t>KB0026963</t>
  </si>
  <si>
    <t>KB0026972</t>
  </si>
  <si>
    <t>KB0026975</t>
  </si>
  <si>
    <t>KB0026967</t>
  </si>
  <si>
    <t>KB0026971</t>
  </si>
  <si>
    <t>KB0028135</t>
  </si>
  <si>
    <t>KB0026896</t>
  </si>
  <si>
    <t>KB0013052</t>
  </si>
  <si>
    <t>KB0026965</t>
  </si>
  <si>
    <t>KB0028139</t>
  </si>
  <si>
    <t>KB0031266</t>
  </si>
  <si>
    <t>KB0042633</t>
  </si>
  <si>
    <t>KB0028729</t>
  </si>
  <si>
    <t>KB0032865</t>
  </si>
  <si>
    <t>KB0028129</t>
  </si>
  <si>
    <t>KB0028730</t>
  </si>
  <si>
    <t>KB0032466</t>
  </si>
  <si>
    <t>KB0034016</t>
  </si>
  <si>
    <t>KB0045093</t>
  </si>
  <si>
    <t>KB0030054</t>
  </si>
  <si>
    <t>KB0039671</t>
  </si>
  <si>
    <t>KB0045351</t>
  </si>
  <si>
    <t>KB0037906</t>
  </si>
  <si>
    <t>KB0034128</t>
  </si>
  <si>
    <t>KB0034139</t>
  </si>
  <si>
    <t>KB0013365</t>
  </si>
  <si>
    <t>KB0013438</t>
  </si>
  <si>
    <t>KB0096914</t>
  </si>
  <si>
    <t>KB0036323</t>
  </si>
  <si>
    <t>KB0071474</t>
  </si>
  <si>
    <t>KB0010302</t>
  </si>
  <si>
    <t>KB0044233</t>
  </si>
  <si>
    <t>KB0032739</t>
  </si>
  <si>
    <t>KB0041582</t>
  </si>
  <si>
    <t>KB0036033</t>
  </si>
  <si>
    <t>KB0033605</t>
  </si>
  <si>
    <t>KB0044686</t>
  </si>
  <si>
    <t>KB0030891</t>
  </si>
  <si>
    <t>KB0040779</t>
  </si>
  <si>
    <t>KB0010512</t>
  </si>
  <si>
    <t>KB0070663</t>
  </si>
  <si>
    <t>KB0033742</t>
  </si>
  <si>
    <t>KB0013421</t>
  </si>
  <si>
    <t>KB0041586</t>
  </si>
  <si>
    <t>KB0030913</t>
  </si>
  <si>
    <t>KB0071975</t>
  </si>
  <si>
    <t>KB0042517</t>
  </si>
  <si>
    <t>KB0038093</t>
  </si>
  <si>
    <t>KB0012329</t>
  </si>
  <si>
    <t>KB0038127</t>
  </si>
  <si>
    <t>KB0038119</t>
  </si>
  <si>
    <t>KB0071347</t>
  </si>
  <si>
    <t>KB0035228</t>
  </si>
  <si>
    <t>KB0041730</t>
  </si>
  <si>
    <t>KB0040784</t>
  </si>
  <si>
    <t>KB0028137</t>
  </si>
  <si>
    <t>KB0045087</t>
  </si>
  <si>
    <t>KB0010824</t>
  </si>
  <si>
    <t>KB0095709</t>
  </si>
  <si>
    <t>KB0044806</t>
  </si>
  <si>
    <t>KB0097038</t>
  </si>
  <si>
    <t>KB0026891</t>
  </si>
  <si>
    <t>KB0034964</t>
  </si>
  <si>
    <t>KB0044052</t>
  </si>
  <si>
    <t>KB0026768</t>
  </si>
  <si>
    <t>KB0034061</t>
  </si>
  <si>
    <t>KB0030128</t>
  </si>
  <si>
    <t>KB0028122</t>
  </si>
  <si>
    <t>KB0027894</t>
  </si>
  <si>
    <t>KB0030757</t>
  </si>
  <si>
    <t>KB0036151</t>
  </si>
  <si>
    <t>KB0026894</t>
  </si>
  <si>
    <t>KB0034799</t>
  </si>
  <si>
    <t>KB0041639</t>
  </si>
  <si>
    <t>KB0041323</t>
  </si>
  <si>
    <t>KB0034631</t>
  </si>
  <si>
    <t>KB0035246</t>
  </si>
  <si>
    <t>KB0034911</t>
  </si>
  <si>
    <t>KB0034934</t>
  </si>
  <si>
    <t>KB0034905</t>
  </si>
  <si>
    <t>KB0034910</t>
  </si>
  <si>
    <t>KB0034830</t>
  </si>
  <si>
    <t>KB0034933</t>
  </si>
  <si>
    <t>KB0034939</t>
  </si>
  <si>
    <t>KB0034935</t>
  </si>
  <si>
    <t>KB0038099</t>
  </si>
  <si>
    <t>KB0031401</t>
  </si>
  <si>
    <t>KB0069375</t>
  </si>
  <si>
    <t>KB0071781</t>
  </si>
  <si>
    <t>KB0044551</t>
  </si>
  <si>
    <t>KB0028138</t>
  </si>
  <si>
    <t>KB0029132</t>
  </si>
  <si>
    <t>KB0045255</t>
  </si>
  <si>
    <t>KB0032611</t>
  </si>
  <si>
    <t>KB0030155</t>
  </si>
  <si>
    <t>KB0035832</t>
  </si>
  <si>
    <t>KB0033346</t>
  </si>
  <si>
    <t>KB0071822</t>
  </si>
  <si>
    <t>KB0018944</t>
  </si>
  <si>
    <t>KB0030771</t>
  </si>
  <si>
    <t>KB0032450</t>
  </si>
  <si>
    <t>KB0017348</t>
  </si>
  <si>
    <t>KB0017884</t>
  </si>
  <si>
    <t>KB0027240</t>
  </si>
  <si>
    <t>KB0030678</t>
  </si>
  <si>
    <t>KB0038813</t>
  </si>
  <si>
    <t>KB0073205</t>
  </si>
  <si>
    <t>KB0032795</t>
  </si>
  <si>
    <t>KB0035133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</si>
</sst>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HYPERLINK("https://bmsprod.service-now.com/nav_to.do?uri=%2Fkb_view.do%3Fsysparm_article%3DKB0026966%26sysparm_stack%3D%26sysparm_view%3D","INTERACT EMEA:  Error Message when creating a New Interaction in the Past")</f>
        <v>0</v>
      </c>
      <c r="B2">
        <v>0.6402477622032166</v>
      </c>
      <c r="C2" t="s">
        <v>3</v>
      </c>
    </row>
    <row r="3" spans="1:3">
      <c r="A3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3">
        <v>0.3116465210914612</v>
      </c>
      <c r="C3" t="s">
        <v>4</v>
      </c>
    </row>
    <row r="4" spans="1:3">
      <c r="A4">
        <f>HYPERLINK("https://bmsprod.service-now.com/nav_to.do?uri=%2Fkb_view.do%3Fsysparm_article%3DKB0026972%26sysparm_stack%3D%26sysparm_view%3D","INTERACT EMEA:  How to request, change, cancel access to Interact")</f>
        <v>0</v>
      </c>
      <c r="B4">
        <v>0.2991772890090942</v>
      </c>
      <c r="C4" t="s">
        <v>5</v>
      </c>
    </row>
    <row r="5" spans="1:3">
      <c r="A5">
        <f>HYPERLINK("https://bmsprod.service-now.com/nav_to.do?uri=%2Fkb_view.do%3Fsysparm_article%3DKB0026975%26sysparm_stack%3D%26sysparm_view%3D","INTERACT EMEA:  A window appears with message "An iRep update is required"")</f>
        <v>0</v>
      </c>
      <c r="B5">
        <v>0.2886797785758972</v>
      </c>
      <c r="C5" t="s">
        <v>6</v>
      </c>
    </row>
    <row r="6" spans="1:3">
      <c r="A6">
        <f>HYPERLINK("https://bmsprod.service-now.com/nav_to.do?uri=%2Fkb_view.do%3Fsysparm_article%3DKB0026967%26sysparm_stack%3D%26sysparm_view%3D","INTERACT EMEA:  Account not found in My Customers")</f>
        <v>0</v>
      </c>
      <c r="B6">
        <v>0.2845669090747833</v>
      </c>
      <c r="C6" t="s">
        <v>7</v>
      </c>
    </row>
    <row r="7" spans="1:3">
      <c r="A7">
        <f>HYPERLINK("https://bmsprod.service-now.com/nav_to.do?uri=%2Fkb_view.do%3Fsysparm_article%3DKB0026971%26sysparm_stack%3D%26sysparm_view%3D","INTERACT EMEA:  Delete or Change Time Off Territory (TOT)")</f>
        <v>0</v>
      </c>
      <c r="B7">
        <v>0.2842003703117371</v>
      </c>
      <c r="C7" t="s">
        <v>8</v>
      </c>
    </row>
    <row r="8" spans="1:3">
      <c r="A8">
        <f>HYPERLINK("https://bmsprod.service-now.com/nav_to.do?uri=%2Fkb_view.do%3Fsysparm_article%3DKB0028135%26sysparm_stack%3D%26sysparm_view%3D","INTERACT EMEA:  Synchronization error with Interaction ID - Entity is deleted")</f>
        <v>0</v>
      </c>
      <c r="B8">
        <v>0.2785342633724213</v>
      </c>
      <c r="C8" t="s">
        <v>9</v>
      </c>
    </row>
    <row r="9" spans="1:3">
      <c r="A9">
        <f>HYPERLINK("https://bmsprod.service-now.com/nav_to.do?uri=%2Fkb_view.do%3Fsysparm_article%3DKB0026896%26sysparm_stack%3D%26sysparm_view%3D","INTERACT: APAC: Submitting medical inquiries")</f>
        <v>0</v>
      </c>
      <c r="B9">
        <v>0.2771396636962891</v>
      </c>
      <c r="C9" t="s">
        <v>10</v>
      </c>
    </row>
    <row r="10" spans="1:3">
      <c r="A10">
        <f>HYPERLINK("https://bmsprod.service-now.com/nav_to.do?uri=%2Fkb_view.do%3Fsysparm_article%3DKB0013052%26sysparm_stack%3D%26sysparm_view%3D","Interact: Americas: Missing Calls/Interactions")</f>
        <v>0</v>
      </c>
      <c r="B10">
        <v>0.2764157652854919</v>
      </c>
      <c r="C10" t="s">
        <v>11</v>
      </c>
    </row>
    <row r="11" spans="1:3">
      <c r="A11">
        <f>HYPERLINK("https://bmsprod.service-now.com/nav_to.do?uri=%2Fkb_view.do%3Fsysparm_article%3DKB0026965%26sysparm_stack%3D%26sysparm_view%3D","INTERACT EMEA:  Error Message when submitting an Event for Approval")</f>
        <v>0</v>
      </c>
      <c r="B11">
        <v>0.2692250907421112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HYPERLINK("https://bmsprod.service-now.com/nav_to.do?uri=%2Fkb_view.do%3Fsysparm_article%3DKB0026967%26sysparm_stack%3D%26sysparm_view%3D","INTERACT EMEA:  Account not found in My Customers")</f>
        <v>0</v>
      </c>
      <c r="B2">
        <v>0.6346818208694458</v>
      </c>
      <c r="C2" t="s">
        <v>7</v>
      </c>
    </row>
    <row r="3" spans="1:3">
      <c r="A3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3">
        <v>0.3706249594688416</v>
      </c>
      <c r="C3" t="s">
        <v>4</v>
      </c>
    </row>
    <row r="4" spans="1:3">
      <c r="A4">
        <f>HYPERLINK("https://bmsprod.service-now.com/nav_to.do?uri=%2Fkb_view.do%3Fsysparm_article%3DKB0026975%26sysparm_stack%3D%26sysparm_view%3D","INTERACT EMEA:  A window appears with message "An iRep update is required"")</f>
        <v>0</v>
      </c>
      <c r="B4">
        <v>0.3336628973484039</v>
      </c>
      <c r="C4" t="s">
        <v>6</v>
      </c>
    </row>
    <row r="5" spans="1:3">
      <c r="A5">
        <f>HYPERLINK("https://bmsprod.service-now.com/nav_to.do?uri=%2Fkb_view.do%3Fsysparm_article%3DKB0026972%26sysparm_stack%3D%26sysparm_view%3D","INTERACT EMEA:  How to request, change, cancel access to Interact")</f>
        <v>0</v>
      </c>
      <c r="B5">
        <v>0.3226661086082458</v>
      </c>
      <c r="C5" t="s">
        <v>5</v>
      </c>
    </row>
    <row r="6" spans="1:3">
      <c r="A6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6">
        <v>0.3093793988227844</v>
      </c>
      <c r="C6" t="s">
        <v>19</v>
      </c>
    </row>
    <row r="7" spans="1:3">
      <c r="A7">
        <f>HYPERLINK("https://bmsprod.service-now.com/nav_to.do?uri=%2Fkb_view.do%3Fsysparm_article%3DKB0026971%26sysparm_stack%3D%26sysparm_view%3D","INTERACT EMEA:  Delete or Change Time Off Territory (TOT)")</f>
        <v>0</v>
      </c>
      <c r="B7">
        <v>0.3090247511863708</v>
      </c>
      <c r="C7" t="s">
        <v>8</v>
      </c>
    </row>
    <row r="8" spans="1:3">
      <c r="A8">
        <f>HYPERLINK("https://bmsprod.service-now.com/nav_to.do?uri=%2Fkb_view.do%3Fsysparm_article%3DKB0028729%26sysparm_stack%3D%26sysparm_view%3D","INTERACT EMEA: Caller logged-out frequently from Veeva CRM (iPad)")</f>
        <v>0</v>
      </c>
      <c r="B8">
        <v>0.3046308755874634</v>
      </c>
      <c r="C8" t="s">
        <v>16</v>
      </c>
    </row>
    <row r="9" spans="1:3">
      <c r="A9">
        <f>HYPERLINK("https://bmsprod.service-now.com/nav_to.do?uri=%2Fkb_view.do%3Fsysparm_article%3DKB0026768%26sysparm_stack%3D%26sysparm_view%3D","INTERACT: How to install Veeva CRM on iPad")</f>
        <v>0</v>
      </c>
      <c r="B9">
        <v>0.3019930124282837</v>
      </c>
      <c r="C9" t="s">
        <v>68</v>
      </c>
    </row>
    <row r="10" spans="1:3">
      <c r="A10">
        <f>HYPERLINK("https://bmsprod.service-now.com/nav_to.do?uri=%2Fkb_view.do%3Fsysparm_article%3DKB0013052%26sysparm_stack%3D%26sysparm_view%3D","Interact: Americas: Missing Calls/Interactions")</f>
        <v>0</v>
      </c>
      <c r="B10">
        <v>0.2965400218963623</v>
      </c>
      <c r="C10" t="s">
        <v>11</v>
      </c>
    </row>
    <row r="11" spans="1:3">
      <c r="A11">
        <f>HYPERLINK("https://bmsprod.service-now.com/nav_to.do?uri=%2Fkb_view.do%3Fsysparm_article%3DKB0026966%26sysparm_stack%3D%26sysparm_view%3D","INTERACT EMEA:  Error Message when creating a New Interaction in the Past")</f>
        <v>0</v>
      </c>
      <c r="B11">
        <v>0.2952959537506104</v>
      </c>
      <c r="C1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HYPERLINK("https://bmsprod.service-now.com/nav_to.do?uri=%2Fkb_view.do%3Fsysparm_article%3DKB0028729%26sysparm_stack%3D%26sysparm_view%3D","INTERACT EMEA: Caller logged-out frequently from Veeva CRM (iPad)")</f>
        <v>0</v>
      </c>
      <c r="B2">
        <v>0.7049642205238342</v>
      </c>
      <c r="C2" t="s">
        <v>16</v>
      </c>
    </row>
    <row r="3" spans="1:3">
      <c r="A3">
        <f>HYPERLINK("https://bmsprod.service-now.com/nav_to.do?uri=%2Fkb_view.do%3Fsysparm_article%3DKB0026971%26sysparm_stack%3D%26sysparm_view%3D","INTERACT EMEA:  Delete or Change Time Off Territory (TOT)")</f>
        <v>0</v>
      </c>
      <c r="B3">
        <v>0.3199229836463928</v>
      </c>
      <c r="C3" t="s">
        <v>8</v>
      </c>
    </row>
    <row r="4" spans="1:3">
      <c r="A4">
        <f>HYPERLINK("https://bmsprod.service-now.com/nav_to.do?uri=%2Fkb_view.do%3Fsysparm_article%3DKB0026768%26sysparm_stack%3D%26sysparm_view%3D","INTERACT: How to install Veeva CRM on iPad")</f>
        <v>0</v>
      </c>
      <c r="B4">
        <v>0.3167600631713867</v>
      </c>
      <c r="C4" t="s">
        <v>68</v>
      </c>
    </row>
    <row r="5" spans="1:3">
      <c r="A5">
        <f>HYPERLINK("https://bmsprod.service-now.com/nav_to.do?uri=%2Fkb_view.do%3Fsysparm_article%3DKB0031266%26sysparm_stack%3D%26sysparm_view%3D","NEO MOBILE:  token reset")</f>
        <v>0</v>
      </c>
      <c r="B5">
        <v>0.2904970645904541</v>
      </c>
      <c r="C5" t="s">
        <v>14</v>
      </c>
    </row>
    <row r="6" spans="1:3">
      <c r="A6">
        <f>HYPERLINK("https://bmsprod.service-now.com/nav_to.do?uri=%2Fkb_view.do%3Fsysparm_article%3DKB0026975%26sysparm_stack%3D%26sysparm_view%3D","INTERACT EMEA:  A window appears with message "An iRep update is required"")</f>
        <v>0</v>
      </c>
      <c r="B6">
        <v>0.2849362194538116</v>
      </c>
      <c r="C6" t="s">
        <v>6</v>
      </c>
    </row>
    <row r="7" spans="1:3">
      <c r="A7">
        <f>HYPERLINK("https://bmsprod.service-now.com/nav_to.do?uri=%2Fkb_view.do%3Fsysparm_article%3DKB0028135%26sysparm_stack%3D%26sysparm_view%3D","INTERACT EMEA:  Synchronization error with Interaction ID - Entity is deleted")</f>
        <v>0</v>
      </c>
      <c r="B7">
        <v>0.271833062171936</v>
      </c>
      <c r="C7" t="s">
        <v>9</v>
      </c>
    </row>
    <row r="8" spans="1:3">
      <c r="A8">
        <f>HYPERLINK("https://bmsprod.service-now.com/nav_to.do?uri=%2Fkb_view.do%3Fsysparm_article%3DKB0034061%26sysparm_stack%3D%26sysparm_view%3D","INTERACT: APAC: Long Sync Times")</f>
        <v>0</v>
      </c>
      <c r="B8">
        <v>0.2712715864181519</v>
      </c>
      <c r="C8" t="s">
        <v>69</v>
      </c>
    </row>
    <row r="9" spans="1:3">
      <c r="A9">
        <f>HYPERLINK("https://bmsprod.service-now.com/nav_to.do?uri=%2Fkb_view.do%3Fsysparm_article%3DKB0028139%26sysparm_stack%3D%26sysparm_view%3D","INTERACT EMEA: Password Reset (self service and SvD), account lock out")</f>
        <v>0</v>
      </c>
      <c r="B9">
        <v>0.26904296875</v>
      </c>
      <c r="C9" t="s">
        <v>13</v>
      </c>
    </row>
    <row r="10" spans="1:3">
      <c r="A10">
        <f>HYPERLINK("https://bmsprod.service-now.com/nav_to.do?uri=%2Fkb_view.do%3Fsysparm_article%3DKB0026967%26sysparm_stack%3D%26sysparm_view%3D","INTERACT EMEA:  Account not found in My Customers")</f>
        <v>0</v>
      </c>
      <c r="B10">
        <v>0.2438047081232071</v>
      </c>
      <c r="C10" t="s">
        <v>7</v>
      </c>
    </row>
    <row r="11" spans="1:3">
      <c r="A11">
        <f>HYPERLINK("https://bmsprod.service-now.com/nav_to.do?uri=%2Fkb_view.do%3Fsysparm_article%3DKB0030128%26sysparm_stack%3D%26sysparm_view%3D","KAIZEN: How to install the application on the iPad")</f>
        <v>0</v>
      </c>
      <c r="B11">
        <v>0.2427074611186981</v>
      </c>
      <c r="C11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HYPERLINK("https://bmsprod.service-now.com/nav_to.do?uri=%2Fkb_view.do%3Fsysparm_article%3DKB0026975%26sysparm_stack%3D%26sysparm_view%3D","INTERACT EMEA:  A window appears with message "An iRep update is required"")</f>
        <v>0</v>
      </c>
      <c r="B2">
        <v>0.5970305204391479</v>
      </c>
      <c r="C2" t="s">
        <v>6</v>
      </c>
    </row>
    <row r="3" spans="1:3">
      <c r="A3">
        <f>HYPERLINK("https://bmsprod.service-now.com/nav_to.do?uri=%2Fkb_view.do%3Fsysparm_article%3DKB0026768%26sysparm_stack%3D%26sysparm_view%3D","INTERACT: How to install Veeva CRM on iPad")</f>
        <v>0</v>
      </c>
      <c r="B3">
        <v>0.4267244935035706</v>
      </c>
      <c r="C3" t="s">
        <v>68</v>
      </c>
    </row>
    <row r="4" spans="1:3">
      <c r="A4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4">
        <v>0.4022997915744781</v>
      </c>
      <c r="C4" t="s">
        <v>4</v>
      </c>
    </row>
    <row r="5" spans="1:3">
      <c r="A5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5">
        <v>0.3839394152164459</v>
      </c>
      <c r="C5" t="s">
        <v>19</v>
      </c>
    </row>
    <row r="6" spans="1:3">
      <c r="A6">
        <f>HYPERLINK("https://bmsprod.service-now.com/nav_to.do?uri=%2Fkb_view.do%3Fsysparm_article%3DKB0028135%26sysparm_stack%3D%26sysparm_view%3D","INTERACT EMEA:  Synchronization error with Interaction ID - Entity is deleted")</f>
        <v>0</v>
      </c>
      <c r="B6">
        <v>0.379497766494751</v>
      </c>
      <c r="C6" t="s">
        <v>9</v>
      </c>
    </row>
    <row r="7" spans="1:3">
      <c r="A7">
        <f>HYPERLINK("https://bmsprod.service-now.com/nav_to.do?uri=%2Fkb_view.do%3Fsysparm_article%3DKB0026967%26sysparm_stack%3D%26sysparm_view%3D","INTERACT EMEA:  Account not found in My Customers")</f>
        <v>0</v>
      </c>
      <c r="B7">
        <v>0.3794614970684052</v>
      </c>
      <c r="C7" t="s">
        <v>7</v>
      </c>
    </row>
    <row r="8" spans="1:3">
      <c r="A8">
        <f>HYPERLINK("https://bmsprod.service-now.com/nav_to.do?uri=%2Fkb_view.do%3Fsysparm_article%3DKB0028729%26sysparm_stack%3D%26sysparm_view%3D","INTERACT EMEA: Caller logged-out frequently from Veeva CRM (iPad)")</f>
        <v>0</v>
      </c>
      <c r="B8">
        <v>0.3758484125137329</v>
      </c>
      <c r="C8" t="s">
        <v>16</v>
      </c>
    </row>
    <row r="9" spans="1:3">
      <c r="A9">
        <f>HYPERLINK("https://bmsprod.service-now.com/nav_to.do?uri=%2Fkb_view.do%3Fsysparm_article%3DKB0026971%26sysparm_stack%3D%26sysparm_view%3D","INTERACT EMEA:  Delete or Change Time Off Territory (TOT)")</f>
        <v>0</v>
      </c>
      <c r="B9">
        <v>0.362113893032074</v>
      </c>
      <c r="C9" t="s">
        <v>8</v>
      </c>
    </row>
    <row r="10" spans="1:3">
      <c r="A10">
        <f>HYPERLINK("https://bmsprod.service-now.com/nav_to.do?uri=%2Fkb_view.do%3Fsysparm_article%3DKB0028122%26sysparm_stack%3D%26sysparm_view%3D","InterAct: APAC: How to add Key Stakeholders (KAM)")</f>
        <v>0</v>
      </c>
      <c r="B10">
        <v>0.3356998562812805</v>
      </c>
      <c r="C10" t="s">
        <v>71</v>
      </c>
    </row>
    <row r="11" spans="1:3">
      <c r="A11">
        <f>HYPERLINK("https://bmsprod.service-now.com/nav_to.do?uri=%2Fkb_view.do%3Fsysparm_article%3DKB0044686%26sysparm_stack%3D%26sysparm_view%3D","Interact US: MCCP")</f>
        <v>0</v>
      </c>
      <c r="B11">
        <v>0.3191460967063904</v>
      </c>
      <c r="C11" t="s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HYPERLINK("https://bmsprod.service-now.com/nav_to.do?uri=%2Fkb_view.do%3Fsysparm_article%3DKB0045087%26sysparm_stack%3D%26sysparm_view%3D","INTERACT EMEA : How to Open a Closed Event or Survey")</f>
        <v>0</v>
      </c>
      <c r="B2">
        <v>0.7057947516441345</v>
      </c>
      <c r="C2" t="s">
        <v>60</v>
      </c>
    </row>
    <row r="3" spans="1:3">
      <c r="A3">
        <f>HYPERLINK("https://bmsprod.service-now.com/nav_to.do?uri=%2Fkb_view.do%3Fsysparm_article%3DKB0026971%26sysparm_stack%3D%26sysparm_view%3D","INTERACT EMEA:  Delete or Change Time Off Territory (TOT)")</f>
        <v>0</v>
      </c>
      <c r="B3">
        <v>0.2985993623733521</v>
      </c>
      <c r="C3" t="s">
        <v>8</v>
      </c>
    </row>
    <row r="4" spans="1:3">
      <c r="A4">
        <f>HYPERLINK("https://bmsprod.service-now.com/nav_to.do?uri=%2Fkb_view.do%3Fsysparm_article%3DKB0036323%26sysparm_stack%3D%26sysparm_view%3D","INTERACT: AUSTRALIA: Unlocking Submitted Calls / Interactions")</f>
        <v>0</v>
      </c>
      <c r="B4">
        <v>0.291007786989212</v>
      </c>
      <c r="C4" t="s">
        <v>32</v>
      </c>
    </row>
    <row r="5" spans="1:3">
      <c r="A5">
        <f>HYPERLINK("https://bmsprod.service-now.com/nav_to.do?uri=%2Fkb_view.do%3Fsysparm_article%3DKB0035228%26sysparm_stack%3D%26sysparm_view%3D","How to request an interaction unlock in InterAct (EMEA &amp;  LATAM)")</f>
        <v>0</v>
      </c>
      <c r="B5">
        <v>0.2810278534889221</v>
      </c>
      <c r="C5" t="s">
        <v>56</v>
      </c>
    </row>
    <row r="6" spans="1:3">
      <c r="A6">
        <f>HYPERLINK("https://bmsprod.service-now.com/nav_to.do?uri=%2Fkb_view.do%3Fsysparm_article%3DKB0027894%26sysparm_stack%3D%26sysparm_view%3D","SAP - how to check transaction workflow in SAP Client FBL1 (Global)")</f>
        <v>0</v>
      </c>
      <c r="B6">
        <v>0.2719598114490509</v>
      </c>
      <c r="C6" t="s">
        <v>72</v>
      </c>
    </row>
    <row r="7" spans="1:3">
      <c r="A7">
        <f>HYPERLINK("https://bmsprod.service-now.com/nav_to.do?uri=%2Fkb_view.do%3Fsysparm_article%3DKB0026972%26sysparm_stack%3D%26sysparm_view%3D","INTERACT EMEA:  How to request, change, cancel access to Interact")</f>
        <v>0</v>
      </c>
      <c r="B7">
        <v>0.2666422724723816</v>
      </c>
      <c r="C7" t="s">
        <v>5</v>
      </c>
    </row>
    <row r="8" spans="1:3">
      <c r="A8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8">
        <v>0.2605933845043182</v>
      </c>
      <c r="C8" t="s">
        <v>4</v>
      </c>
    </row>
    <row r="9" spans="1:3">
      <c r="A9">
        <f>HYPERLINK("https://bmsprod.service-now.com/nav_to.do?uri=%2Fkb_view.do%3Fsysparm_article%3DKB0026768%26sysparm_stack%3D%26sysparm_view%3D","INTERACT: How to install Veeva CRM on iPad")</f>
        <v>0</v>
      </c>
      <c r="B9">
        <v>0.2587616443634033</v>
      </c>
      <c r="C9" t="s">
        <v>68</v>
      </c>
    </row>
    <row r="10" spans="1:3">
      <c r="A10">
        <f>HYPERLINK("https://bmsprod.service-now.com/nav_to.do?uri=%2Fkb_view.do%3Fsysparm_article%3DKB0026975%26sysparm_stack%3D%26sysparm_view%3D","INTERACT EMEA:  A window appears with message "An iRep update is required"")</f>
        <v>0</v>
      </c>
      <c r="B10">
        <v>0.2536396384239197</v>
      </c>
      <c r="C10" t="s">
        <v>6</v>
      </c>
    </row>
    <row r="11" spans="1:3">
      <c r="A11">
        <f>HYPERLINK("https://bmsprod.service-now.com/nav_to.do?uri=%2Fkb_view.do%3Fsysparm_article%3DKB0030757%26sysparm_stack%3D%26sysparm_view%3D","InterAct EM-LATAM: LATAM/BRAZIL: How do I add/delete an Activity Service Provider for an Approved Event")</f>
        <v>0</v>
      </c>
      <c r="B11">
        <v>0.2521496713161469</v>
      </c>
      <c r="C11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HYPERLINK("https://bmsprod.service-now.com/nav_to.do?uri=%2Fkb_view.do%3Fsysparm_article%3DKB0026972%26sysparm_stack%3D%26sysparm_view%3D","INTERACT EMEA:  How to request, change, cancel access to Interact")</f>
        <v>0</v>
      </c>
      <c r="B2">
        <v>0.6884076595306396</v>
      </c>
      <c r="C2" t="s">
        <v>5</v>
      </c>
    </row>
    <row r="3" spans="1:3">
      <c r="A3">
        <f>HYPERLINK("https://bmsprod.service-now.com/nav_to.do?uri=%2Fkb_view.do%3Fsysparm_article%3DKB0026975%26sysparm_stack%3D%26sysparm_view%3D","INTERACT EMEA:  A window appears with message "An iRep update is required"")</f>
        <v>0</v>
      </c>
      <c r="B3">
        <v>0.4022641479969025</v>
      </c>
      <c r="C3" t="s">
        <v>6</v>
      </c>
    </row>
    <row r="4" spans="1:3">
      <c r="A4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4">
        <v>0.4001121819019318</v>
      </c>
      <c r="C4" t="s">
        <v>4</v>
      </c>
    </row>
    <row r="5" spans="1:3">
      <c r="A5">
        <f>HYPERLINK("https://bmsprod.service-now.com/nav_to.do?uri=%2Fkb_view.do%3Fsysparm_article%3DKB0026967%26sysparm_stack%3D%26sysparm_view%3D","INTERACT EMEA:  Account not found in My Customers")</f>
        <v>0</v>
      </c>
      <c r="B5">
        <v>0.3795642852783203</v>
      </c>
      <c r="C5" t="s">
        <v>7</v>
      </c>
    </row>
    <row r="6" spans="1:3">
      <c r="A6">
        <f>HYPERLINK("https://bmsprod.service-now.com/nav_to.do?uri=%2Fkb_view.do%3Fsysparm_article%3DKB0026971%26sysparm_stack%3D%26sysparm_view%3D","INTERACT EMEA:  Delete or Change Time Off Territory (TOT)")</f>
        <v>0</v>
      </c>
      <c r="B6">
        <v>0.364216148853302</v>
      </c>
      <c r="C6" t="s">
        <v>8</v>
      </c>
    </row>
    <row r="7" spans="1:3">
      <c r="A7">
        <f>HYPERLINK("https://bmsprod.service-now.com/nav_to.do?uri=%2Fkb_view.do%3Fsysparm_article%3DKB0036151%26sysparm_stack%3D%26sysparm_view%3D","ESETUP:  Automation failure  within an esetup for Interact Territory eSetups")</f>
        <v>0</v>
      </c>
      <c r="B7">
        <v>0.3419681787490845</v>
      </c>
      <c r="C7" t="s">
        <v>74</v>
      </c>
    </row>
    <row r="8" spans="1:3">
      <c r="A8">
        <f>HYPERLINK("https://bmsprod.service-now.com/nav_to.do?uri=%2Fkb_view.do%3Fsysparm_article%3DKB0026894%26sysparm_stack%3D%26sysparm_view%3D","InterAct: APAC: Time off territory (TOT)")</f>
        <v>0</v>
      </c>
      <c r="B8">
        <v>0.3167348504066467</v>
      </c>
      <c r="C8" t="s">
        <v>75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0.3080748021602631</v>
      </c>
      <c r="C9" t="s">
        <v>71</v>
      </c>
    </row>
    <row r="10" spans="1:3">
      <c r="A10">
        <f>HYPERLINK("https://bmsprod.service-now.com/nav_to.do?uri=%2Fkb_view.do%3Fsysparm_article%3DKB0045093%26sysparm_stack%3D%26sysparm_view%3D","OneKey Premium EMEA: HCP DCR request directly with IMS")</f>
        <v>0</v>
      </c>
      <c r="B10">
        <v>0.3057869374752045</v>
      </c>
      <c r="C10" t="s">
        <v>22</v>
      </c>
    </row>
    <row r="11" spans="1:3">
      <c r="A11">
        <f>HYPERLINK("https://bmsprod.service-now.com/nav_to.do?uri=%2Fkb_view.do%3Fsysparm_article%3DKB0034799%26sysparm_stack%3D%26sysparm_view%3D","InterAct EM - EMEA: GLOBAL: How to add a Service Coordinator")</f>
        <v>0</v>
      </c>
      <c r="B11">
        <v>0.3045567870140076</v>
      </c>
      <c r="C11" t="s">
        <v>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HYPERLINK("https://bmsprod.service-now.com/nav_to.do?uri=%2Fkb_view.do%3Fsysparm_article%3DKB0034139%26sysparm_stack%3D%26sysparm_view%3D","How to edit a saved or planned interaction on Veeva from an iPad")</f>
        <v>0</v>
      </c>
      <c r="B2">
        <v>0.5690706968307495</v>
      </c>
      <c r="C2" t="s">
        <v>28</v>
      </c>
    </row>
    <row r="3" spans="1:3">
      <c r="A3">
        <f>HYPERLINK("https://bmsprod.service-now.com/nav_to.do?uri=%2Fkb_view.do%3Fsysparm_article%3DKB0034128%26sysparm_stack%3D%26sysparm_view%3D","How to delete a saved or planned interaction on Veeva")</f>
        <v>0</v>
      </c>
      <c r="B3">
        <v>0.4857041835784912</v>
      </c>
      <c r="C3" t="s">
        <v>27</v>
      </c>
    </row>
    <row r="4" spans="1:3">
      <c r="A4">
        <f>HYPERLINK("https://bmsprod.service-now.com/nav_to.do?uri=%2Fkb_view.do%3Fsysparm_article%3DKB0013438%26sysparm_stack%3D%26sysparm_view%3D","How to  edit  or delete submitted Interactions ( US ONLY) ")</f>
        <v>0</v>
      </c>
      <c r="B4">
        <v>0.2703175842761993</v>
      </c>
      <c r="C4" t="s">
        <v>30</v>
      </c>
    </row>
    <row r="5" spans="1:3">
      <c r="A5">
        <f>HYPERLINK("https://bmsprod.service-now.com/nav_to.do?uri=%2Fkb_view.do%3Fsysparm_article%3DKB0013365%26sysparm_stack%3D%26sysparm_view%3D","How to delete or edit Interactions  (US and PR)")</f>
        <v>0</v>
      </c>
      <c r="B5">
        <v>0.2657157480716705</v>
      </c>
      <c r="C5" t="s">
        <v>29</v>
      </c>
    </row>
    <row r="6" spans="1:3">
      <c r="A6">
        <f>HYPERLINK("https://bmsprod.service-now.com/nav_to.do?uri=%2Fkb_view.do%3Fsysparm_article%3DKB0036323%26sysparm_stack%3D%26sysparm_view%3D","INTERACT: AUSTRALIA: Unlocking Submitted Calls / Interactions")</f>
        <v>0</v>
      </c>
      <c r="B6">
        <v>0.2354998737573624</v>
      </c>
      <c r="C6" t="s">
        <v>32</v>
      </c>
    </row>
    <row r="7" spans="1:3">
      <c r="A7">
        <f>HYPERLINK("https://bmsprod.service-now.com/nav_to.do?uri=%2Fkb_view.do%3Fsysparm_article%3DKB0035228%26sysparm_stack%3D%26sysparm_view%3D","How to request an interaction unlock in InterAct (EMEA &amp;  LATAM)")</f>
        <v>0</v>
      </c>
      <c r="B7">
        <v>0.2323059141635895</v>
      </c>
      <c r="C7" t="s">
        <v>56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0.2180452644824982</v>
      </c>
      <c r="C8" t="s">
        <v>31</v>
      </c>
    </row>
    <row r="9" spans="1:3">
      <c r="A9">
        <f>HYPERLINK("https://bmsprod.service-now.com/nav_to.do?uri=%2Fkb_view.do%3Fsysparm_article%3DKB0041639%26sysparm_stack%3D%26sysparm_view%3D","How to resolve planned milestone dates issues at the fund level in ECLIPSE")</f>
        <v>0</v>
      </c>
      <c r="B9">
        <v>0.2128607034683228</v>
      </c>
      <c r="C9" t="s">
        <v>77</v>
      </c>
    </row>
    <row r="10" spans="1:3">
      <c r="A10">
        <f>HYPERLINK("https://bmsprod.service-now.com/nav_to.do?uri=%2Fkb_view.do%3Fsysparm_article%3DKB0026971%26sysparm_stack%3D%26sysparm_view%3D","INTERACT EMEA:  Delete or Change Time Off Territory (TOT)")</f>
        <v>0</v>
      </c>
      <c r="B10">
        <v>0.2114897966384888</v>
      </c>
      <c r="C10" t="s">
        <v>8</v>
      </c>
    </row>
    <row r="11" spans="1:3">
      <c r="A11">
        <f>HYPERLINK("https://bmsprod.service-now.com/nav_to.do?uri=%2Fkb_view.do%3Fsysparm_article%3DKB0026966%26sysparm_stack%3D%26sysparm_view%3D","INTERACT EMEA:  Error Message when creating a New Interaction in the Past")</f>
        <v>0</v>
      </c>
      <c r="B11">
        <v>0.2108017802238464</v>
      </c>
      <c r="C11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2">
        <v>0.6886413097381592</v>
      </c>
      <c r="C2" t="s">
        <v>4</v>
      </c>
    </row>
    <row r="3" spans="1:3">
      <c r="A3">
        <f>HYPERLINK("https://bmsprod.service-now.com/nav_to.do?uri=%2Fkb_view.do%3Fsysparm_article%3DKB0026967%26sysparm_stack%3D%26sysparm_view%3D","INTERACT EMEA:  Account not found in My Customers")</f>
        <v>0</v>
      </c>
      <c r="B3">
        <v>0.4458736181259155</v>
      </c>
      <c r="C3" t="s">
        <v>7</v>
      </c>
    </row>
    <row r="4" spans="1:3">
      <c r="A4">
        <f>HYPERLINK("https://bmsprod.service-now.com/nav_to.do?uri=%2Fkb_view.do%3Fsysparm_article%3DKB0026975%26sysparm_stack%3D%26sysparm_view%3D","INTERACT EMEA:  A window appears with message "An iRep update is required"")</f>
        <v>0</v>
      </c>
      <c r="B4">
        <v>0.4061824679374695</v>
      </c>
      <c r="C4" t="s">
        <v>6</v>
      </c>
    </row>
    <row r="5" spans="1:3">
      <c r="A5">
        <f>HYPERLINK("https://bmsprod.service-now.com/nav_to.do?uri=%2Fkb_view.do%3Fsysparm_article%3DKB0026966%26sysparm_stack%3D%26sysparm_view%3D","INTERACT EMEA:  Error Message when creating a New Interaction in the Past")</f>
        <v>0</v>
      </c>
      <c r="B5">
        <v>0.3915649354457855</v>
      </c>
      <c r="C5" t="s">
        <v>3</v>
      </c>
    </row>
    <row r="6" spans="1:3">
      <c r="A6">
        <f>HYPERLINK("https://bmsprod.service-now.com/nav_to.do?uri=%2Fkb_view.do%3Fsysparm_article%3DKB0028135%26sysparm_stack%3D%26sysparm_view%3D","INTERACT EMEA:  Synchronization error with Interaction ID - Entity is deleted")</f>
        <v>0</v>
      </c>
      <c r="B6">
        <v>0.3852262198925018</v>
      </c>
      <c r="C6" t="s">
        <v>9</v>
      </c>
    </row>
    <row r="7" spans="1:3">
      <c r="A7">
        <f>HYPERLINK("https://bmsprod.service-now.com/nav_to.do?uri=%2Fkb_view.do%3Fsysparm_article%3DKB0026971%26sysparm_stack%3D%26sysparm_view%3D","INTERACT EMEA:  Delete or Change Time Off Territory (TOT)")</f>
        <v>0</v>
      </c>
      <c r="B7">
        <v>0.362921267747879</v>
      </c>
      <c r="C7" t="s">
        <v>8</v>
      </c>
    </row>
    <row r="8" spans="1:3">
      <c r="A8">
        <f>HYPERLINK("https://bmsprod.service-now.com/nav_to.do?uri=%2Fkb_view.do%3Fsysparm_article%3DKB0026972%26sysparm_stack%3D%26sysparm_view%3D","INTERACT EMEA:  How to request, change, cancel access to Interact")</f>
        <v>0</v>
      </c>
      <c r="B8">
        <v>0.3470171988010406</v>
      </c>
      <c r="C8" t="s">
        <v>5</v>
      </c>
    </row>
    <row r="9" spans="1:3">
      <c r="A9">
        <f>HYPERLINK("https://bmsprod.service-now.com/nav_to.do?uri=%2Fkb_view.do%3Fsysparm_article%3DKB0034799%26sysparm_stack%3D%26sysparm_view%3D","InterAct EM - EMEA: GLOBAL: How to add a Service Coordinator")</f>
        <v>0</v>
      </c>
      <c r="B9">
        <v>0.3210519552230835</v>
      </c>
      <c r="C9" t="s">
        <v>76</v>
      </c>
    </row>
    <row r="10" spans="1:3">
      <c r="A10">
        <f>HYPERLINK("https://bmsprod.service-now.com/nav_to.do?uri=%2Fkb_view.do%3Fsysparm_article%3DKB0028729%26sysparm_stack%3D%26sysparm_view%3D","INTERACT EMEA: Caller logged-out frequently from Veeva CRM (iPad)")</f>
        <v>0</v>
      </c>
      <c r="B10">
        <v>0.3195741474628448</v>
      </c>
      <c r="C10" t="s">
        <v>16</v>
      </c>
    </row>
    <row r="11" spans="1:3">
      <c r="A11">
        <f>HYPERLINK("https://bmsprod.service-now.com/nav_to.do?uri=%2Fkb_view.do%3Fsysparm_article%3DKB0013052%26sysparm_stack%3D%26sysparm_view%3D","Interact: Americas: Missing Calls/Interactions")</f>
        <v>0</v>
      </c>
      <c r="B11">
        <v>0.3166486024856567</v>
      </c>
      <c r="C11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HYPERLINK("https://bmsprod.service-now.com/nav_to.do?uri=%2Fkb_view.do%3Fsysparm_article%3DKB0026971%26sysparm_stack%3D%26sysparm_view%3D","INTERACT EMEA:  Delete or Change Time Off Territory (TOT)")</f>
        <v>0</v>
      </c>
      <c r="B2">
        <v>0.629581093788147</v>
      </c>
      <c r="C2" t="s">
        <v>8</v>
      </c>
    </row>
    <row r="3" spans="1:3">
      <c r="A3">
        <f>HYPERLINK("https://bmsprod.service-now.com/nav_to.do?uri=%2Fkb_view.do%3Fsysparm_article%3DKB0026972%26sysparm_stack%3D%26sysparm_view%3D","INTERACT EMEA:  How to request, change, cancel access to Interact")</f>
        <v>0</v>
      </c>
      <c r="B3">
        <v>0.4273530244827271</v>
      </c>
      <c r="C3" t="s">
        <v>5</v>
      </c>
    </row>
    <row r="4" spans="1:3">
      <c r="A4">
        <f>HYPERLINK("https://bmsprod.service-now.com/nav_to.do?uri=%2Fkb_view.do%3Fsysparm_article%3DKB0026975%26sysparm_stack%3D%26sysparm_view%3D","INTERACT EMEA:  A window appears with message "An iRep update is required"")</f>
        <v>0</v>
      </c>
      <c r="B4">
        <v>0.4233523607254028</v>
      </c>
      <c r="C4" t="s">
        <v>6</v>
      </c>
    </row>
    <row r="5" spans="1:3">
      <c r="A5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5">
        <v>0.3939148187637329</v>
      </c>
      <c r="C5" t="s">
        <v>4</v>
      </c>
    </row>
    <row r="6" spans="1:3">
      <c r="A6">
        <f>HYPERLINK("https://bmsprod.service-now.com/nav_to.do?uri=%2Fkb_view.do%3Fsysparm_article%3DKB0026966%26sysparm_stack%3D%26sysparm_view%3D","INTERACT EMEA:  Error Message when creating a New Interaction in the Past")</f>
        <v>0</v>
      </c>
      <c r="B6">
        <v>0.3876391053199768</v>
      </c>
      <c r="C6" t="s">
        <v>3</v>
      </c>
    </row>
    <row r="7" spans="1:3">
      <c r="A7">
        <f>HYPERLINK("https://bmsprod.service-now.com/nav_to.do?uri=%2Fkb_view.do%3Fsysparm_article%3DKB0026967%26sysparm_stack%3D%26sysparm_view%3D","INTERACT EMEA:  Account not found in My Customers")</f>
        <v>0</v>
      </c>
      <c r="B7">
        <v>0.3815551996231079</v>
      </c>
      <c r="C7" t="s">
        <v>7</v>
      </c>
    </row>
    <row r="8" spans="1:3">
      <c r="A8">
        <f>HYPERLINK("https://bmsprod.service-now.com/nav_to.do?uri=%2Fkb_view.do%3Fsysparm_article%3DKB0036323%26sysparm_stack%3D%26sysparm_view%3D","INTERACT: AUSTRALIA: Unlocking Submitted Calls / Interactions")</f>
        <v>0</v>
      </c>
      <c r="B8">
        <v>0.367948055267334</v>
      </c>
      <c r="C8" t="s">
        <v>32</v>
      </c>
    </row>
    <row r="9" spans="1:3">
      <c r="A9">
        <f>HYPERLINK("https://bmsprod.service-now.com/nav_to.do?uri=%2Fkb_view.do%3Fsysparm_article%3DKB0028729%26sysparm_stack%3D%26sysparm_view%3D","INTERACT EMEA: Caller logged-out frequently from Veeva CRM (iPad)")</f>
        <v>0</v>
      </c>
      <c r="B9">
        <v>0.3630408644676208</v>
      </c>
      <c r="C9" t="s">
        <v>16</v>
      </c>
    </row>
    <row r="10" spans="1:3">
      <c r="A10">
        <f>HYPERLINK("https://bmsprod.service-now.com/nav_to.do?uri=%2Fkb_view.do%3Fsysparm_article%3DKB0026894%26sysparm_stack%3D%26sysparm_view%3D","InterAct: APAC: Time off territory (TOT)")</f>
        <v>0</v>
      </c>
      <c r="B10">
        <v>0.3598312735557556</v>
      </c>
      <c r="C10" t="s">
        <v>75</v>
      </c>
    </row>
    <row r="11" spans="1:3">
      <c r="A11">
        <f>HYPERLINK("https://bmsprod.service-now.com/nav_to.do?uri=%2Fkb_view.do%3Fsysparm_article%3DKB0028135%26sysparm_stack%3D%26sysparm_view%3D","INTERACT EMEA:  Synchronization error with Interaction ID - Entity is deleted")</f>
        <v>0</v>
      </c>
      <c r="B11">
        <v>0.3572617769241333</v>
      </c>
      <c r="C1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2">
        <v>0.6439885497093201</v>
      </c>
      <c r="C2" t="s">
        <v>19</v>
      </c>
    </row>
    <row r="3" spans="1:3">
      <c r="A3">
        <f>HYPERLINK("https://bmsprod.service-now.com/nav_to.do?uri=%2Fkb_view.do%3Fsysparm_article%3DKB0041323%26sysparm_stack%3D%26sysparm_view%3D","Interact: US: Sync Failed, greater that 15000 accounts.")</f>
        <v>0</v>
      </c>
      <c r="B3">
        <v>0.4193514585494995</v>
      </c>
      <c r="C3" t="s">
        <v>78</v>
      </c>
    </row>
    <row r="4" spans="1:3">
      <c r="A4">
        <f>HYPERLINK("https://bmsprod.service-now.com/nav_to.do?uri=%2Fkb_view.do%3Fsysparm_article%3DKB0026975%26sysparm_stack%3D%26sysparm_view%3D","INTERACT EMEA:  A window appears with message "An iRep update is required"")</f>
        <v>0</v>
      </c>
      <c r="B4">
        <v>0.4118408560752869</v>
      </c>
      <c r="C4" t="s">
        <v>6</v>
      </c>
    </row>
    <row r="5" spans="1:3">
      <c r="A5">
        <f>HYPERLINK("https://bmsprod.service-now.com/nav_to.do?uri=%2Fkb_view.do%3Fsysparm_article%3DKB0028135%26sysparm_stack%3D%26sysparm_view%3D","INTERACT EMEA:  Synchronization error with Interaction ID - Entity is deleted")</f>
        <v>0</v>
      </c>
      <c r="B5">
        <v>0.3781784772872925</v>
      </c>
      <c r="C5" t="s">
        <v>9</v>
      </c>
    </row>
    <row r="6" spans="1:3">
      <c r="A6">
        <f>HYPERLINK("https://bmsprod.service-now.com/nav_to.do?uri=%2Fkb_view.do%3Fsysparm_article%3DKB0026967%26sysparm_stack%3D%26sysparm_view%3D","INTERACT EMEA:  Account not found in My Customers")</f>
        <v>0</v>
      </c>
      <c r="B6">
        <v>0.3774138689041138</v>
      </c>
      <c r="C6" t="s">
        <v>7</v>
      </c>
    </row>
    <row r="7" spans="1:3">
      <c r="A7">
        <f>HYPERLINK("https://bmsprod.service-now.com/nav_to.do?uri=%2Fkb_view.do%3Fsysparm_article%3DKB0034799%26sysparm_stack%3D%26sysparm_view%3D","InterAct EM - EMEA: GLOBAL: How to add a Service Coordinator")</f>
        <v>0</v>
      </c>
      <c r="B7">
        <v>0.3648741841316223</v>
      </c>
      <c r="C7" t="s">
        <v>76</v>
      </c>
    </row>
    <row r="8" spans="1:3">
      <c r="A8">
        <f>HYPERLINK("https://bmsprod.service-now.com/nav_to.do?uri=%2Fkb_view.do%3Fsysparm_article%3DKB0034016%26sysparm_stack%3D%26sysparm_view%3D","SHAREPOINT: AUSTRALIA: Sales Central General Information")</f>
        <v>0</v>
      </c>
      <c r="B8">
        <v>0.3560380637645721</v>
      </c>
      <c r="C8" t="s">
        <v>21</v>
      </c>
    </row>
    <row r="9" spans="1:3">
      <c r="A9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9">
        <v>0.3455076217651367</v>
      </c>
      <c r="C9" t="s">
        <v>4</v>
      </c>
    </row>
    <row r="10" spans="1:3">
      <c r="A10">
        <f>HYPERLINK("https://bmsprod.service-now.com/nav_to.do?uri=%2Fkb_view.do%3Fsysparm_article%3DKB0028139%26sysparm_stack%3D%26sysparm_view%3D","INTERACT EMEA: Password Reset (self service and SvD), account lock out")</f>
        <v>0</v>
      </c>
      <c r="B10">
        <v>0.3450386226177216</v>
      </c>
      <c r="C10" t="s">
        <v>13</v>
      </c>
    </row>
    <row r="11" spans="1:3">
      <c r="A11">
        <f>HYPERLINK("https://bmsprod.service-now.com/nav_to.do?uri=%2Fkb_view.do%3Fsysparm_article%3DKB0026972%26sysparm_stack%3D%26sysparm_view%3D","INTERACT EMEA:  How to request, change, cancel access to Interact")</f>
        <v>0</v>
      </c>
      <c r="B11">
        <v>0.3342448174953461</v>
      </c>
      <c r="C11" t="s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HYPERLINK("https://bmsprod.service-now.com/nav_to.do?uri=%2Fkb_view.do%3Fsysparm_article%3DKB0034631%26sysparm_stack%3D%26sysparm_view%3D","How to download list of attendees / speakers in Interact (using .csv format to export file)")</f>
        <v>0</v>
      </c>
      <c r="B2">
        <v>0.6621226072311401</v>
      </c>
      <c r="C2" t="s">
        <v>79</v>
      </c>
    </row>
    <row r="3" spans="1:3">
      <c r="A3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3">
        <v>0.4076094031333923</v>
      </c>
      <c r="C3" t="s">
        <v>80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0.356008768081665</v>
      </c>
      <c r="C4" t="s">
        <v>81</v>
      </c>
    </row>
    <row r="5" spans="1:3">
      <c r="A5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5">
        <v>0.3400564193725586</v>
      </c>
      <c r="C5" t="s">
        <v>82</v>
      </c>
    </row>
    <row r="6" spans="1:3">
      <c r="A6">
        <f>HYPERLINK("https://bmsprod.service-now.com/nav_to.do?uri=%2Fkb_view.do%3Fsysparm_article%3DKB0034905%26sysparm_stack%3D%26sysparm_view%3D","How to add an attendee to an event using InterAct EM 2.0")</f>
        <v>0</v>
      </c>
      <c r="B6">
        <v>0.3226543664932251</v>
      </c>
      <c r="C6" t="s">
        <v>83</v>
      </c>
    </row>
    <row r="7" spans="1:3">
      <c r="A7">
        <f>HYPERLINK("https://bmsprod.service-now.com/nav_to.do?uri=%2Fkb_view.do%3Fsysparm_article%3DKB0034910%26sysparm_stack%3D%26sysparm_view%3D","How to add a note or attachment to an event using InterAct EM 2.0")</f>
        <v>0</v>
      </c>
      <c r="B7">
        <v>0.3199970722198486</v>
      </c>
      <c r="C7" t="s">
        <v>84</v>
      </c>
    </row>
    <row r="8" spans="1:3">
      <c r="A8">
        <f>HYPERLINK("https://bmsprod.service-now.com/nav_to.do?uri=%2Fkb_view.do%3Fsysparm_article%3DKB0034830%26sysparm_stack%3D%26sysparm_view%3D","How to add a co-host or editor to an event in InterAct 2.0")</f>
        <v>0</v>
      </c>
      <c r="B8">
        <v>0.3109562993049622</v>
      </c>
      <c r="C8" t="s">
        <v>85</v>
      </c>
    </row>
    <row r="9" spans="1:3">
      <c r="A9">
        <f>HYPERLINK("https://bmsprod.service-now.com/nav_to.do?uri=%2Fkb_view.do%3Fsysparm_article%3DKB0034933%26sysparm_stack%3D%26sysparm_view%3D","How to generate a sign in sheet or roster for an event in InterAct EM 2.0")</f>
        <v>0</v>
      </c>
      <c r="B9">
        <v>0.2990507483482361</v>
      </c>
      <c r="C9" t="s">
        <v>86</v>
      </c>
    </row>
    <row r="10" spans="1:3">
      <c r="A10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10">
        <v>0.2910451889038086</v>
      </c>
      <c r="C10" t="s">
        <v>87</v>
      </c>
    </row>
    <row r="11" spans="1:3">
      <c r="A11">
        <f>HYPERLINK("https://bmsprod.service-now.com/nav_to.do?uri=%2Fkb_view.do%3Fsysparm_article%3DKB0034935%26sysparm_stack%3D%26sysparm_view%3D","How to reconcile attendees when using iPad using InterAct EM 2.0")</f>
        <v>0</v>
      </c>
      <c r="B11">
        <v>0.2895738482475281</v>
      </c>
      <c r="C1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HYPERLINK("https://bmsprod.service-now.com/nav_to.do?uri=%2Fkb_view.do%3Fsysparm_article%3DKB0028139%26sysparm_stack%3D%26sysparm_view%3D","INTERACT EMEA: Password Reset (self service and SvD), account lock out")</f>
        <v>0</v>
      </c>
      <c r="B2">
        <v>0.6836440563201904</v>
      </c>
      <c r="C2" t="s">
        <v>13</v>
      </c>
    </row>
    <row r="3" spans="1:3">
      <c r="A3">
        <f>HYPERLINK("https://bmsprod.service-now.com/nav_to.do?uri=%2Fkb_view.do%3Fsysparm_article%3DKB0031266%26sysparm_stack%3D%26sysparm_view%3D","NEO MOBILE:  token reset")</f>
        <v>0</v>
      </c>
      <c r="B3">
        <v>0.3328199982643127</v>
      </c>
      <c r="C3" t="s">
        <v>14</v>
      </c>
    </row>
    <row r="4" spans="1:3">
      <c r="A4">
        <f>HYPERLINK("https://bmsprod.service-now.com/nav_to.do?uri=%2Fkb_view.do%3Fsysparm_article%3DKB0042633%26sysparm_stack%3D%26sysparm_view%3D","Password Management: How to reset user's password")</f>
        <v>0</v>
      </c>
      <c r="B4">
        <v>0.3178430497646332</v>
      </c>
      <c r="C4" t="s">
        <v>15</v>
      </c>
    </row>
    <row r="5" spans="1:3">
      <c r="A5">
        <f>HYPERLINK("https://bmsprod.service-now.com/nav_to.do?uri=%2Fkb_view.do%3Fsysparm_article%3DKB0028135%26sysparm_stack%3D%26sysparm_view%3D","INTERACT EMEA:  Synchronization error with Interaction ID - Entity is deleted")</f>
        <v>0</v>
      </c>
      <c r="B5">
        <v>0.3073497414588928</v>
      </c>
      <c r="C5" t="s">
        <v>9</v>
      </c>
    </row>
    <row r="6" spans="1:3">
      <c r="A6">
        <f>HYPERLINK("https://bmsprod.service-now.com/nav_to.do?uri=%2Fkb_view.do%3Fsysparm_article%3DKB0028729%26sysparm_stack%3D%26sysparm_view%3D","INTERACT EMEA: Caller logged-out frequently from Veeva CRM (iPad)")</f>
        <v>0</v>
      </c>
      <c r="B6">
        <v>0.3067194223403931</v>
      </c>
      <c r="C6" t="s">
        <v>16</v>
      </c>
    </row>
    <row r="7" spans="1:3">
      <c r="A7">
        <f>HYPERLINK("https://bmsprod.service-now.com/nav_to.do?uri=%2Fkb_view.do%3Fsysparm_article%3DKB0032865%26sysparm_stack%3D%26sysparm_view%3D","NEO: FRANCE: Password Reset Process")</f>
        <v>0</v>
      </c>
      <c r="B7">
        <v>0.2873159050941467</v>
      </c>
      <c r="C7" t="s">
        <v>17</v>
      </c>
    </row>
    <row r="8" spans="1:3">
      <c r="A8">
        <f>HYPERLINK("https://bmsprod.service-now.com/nav_to.do?uri=%2Fkb_view.do%3Fsysparm_article%3DKB0028129%26sysparm_stack%3D%26sysparm_view%3D","BOUTIQUE WEB: login or password issue")</f>
        <v>0</v>
      </c>
      <c r="B8">
        <v>0.2766883671283722</v>
      </c>
      <c r="C8" t="s">
        <v>18</v>
      </c>
    </row>
    <row r="9" spans="1:3">
      <c r="A9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9">
        <v>0.2713831067085266</v>
      </c>
      <c r="C9" t="s">
        <v>19</v>
      </c>
    </row>
    <row r="10" spans="1:3">
      <c r="A10">
        <f>HYPERLINK("https://bmsprod.service-now.com/nav_to.do?uri=%2Fkb_view.do%3Fsysparm_article%3DKB0032466%26sysparm_stack%3D%26sysparm_view%3D","Cisco: Voicemail: PIN reset")</f>
        <v>0</v>
      </c>
      <c r="B10">
        <v>0.2703940570354462</v>
      </c>
      <c r="C10" t="s">
        <v>20</v>
      </c>
    </row>
    <row r="11" spans="1:3">
      <c r="A11">
        <f>HYPERLINK("https://bmsprod.service-now.com/nav_to.do?uri=%2Fkb_view.do%3Fsysparm_article%3DKB0034016%26sysparm_stack%3D%26sysparm_view%3D","SHAREPOINT: AUSTRALIA: Sales Central General Information")</f>
        <v>0</v>
      </c>
      <c r="B11">
        <v>0.2650970816612244</v>
      </c>
      <c r="C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HYPERLINK("https://bmsprod.service-now.com/nav_to.do?uri=%2Fkb_view.do%3Fsysparm_article%3DKB0041730%26sysparm_stack%3D%26sysparm_view%3D","How to approve a self-assist request in InterAct to unlock an interaction (EMEA &amp;  LATAM)")</f>
        <v>0</v>
      </c>
      <c r="B2">
        <v>0.7110002636909485</v>
      </c>
      <c r="C2" t="s">
        <v>57</v>
      </c>
    </row>
    <row r="3" spans="1:3">
      <c r="A3">
        <f>HYPERLINK("https://bmsprod.service-now.com/nav_to.do?uri=%2Fkb_view.do%3Fsysparm_article%3DKB0035228%26sysparm_stack%3D%26sysparm_view%3D","How to request an interaction unlock in InterAct (EMEA &amp;  LATAM)")</f>
        <v>0</v>
      </c>
      <c r="B3">
        <v>0.4095728993415833</v>
      </c>
      <c r="C3" t="s">
        <v>56</v>
      </c>
    </row>
    <row r="4" spans="1:3">
      <c r="A4">
        <f>HYPERLINK("https://bmsprod.service-now.com/nav_to.do?uri=%2Fkb_view.do%3Fsysparm_article%3DKB0013438%26sysparm_stack%3D%26sysparm_view%3D","How to  edit  or delete submitted Interactions ( US ONLY) ")</f>
        <v>0</v>
      </c>
      <c r="B4">
        <v>0.2600392699241638</v>
      </c>
      <c r="C4" t="s">
        <v>30</v>
      </c>
    </row>
    <row r="5" spans="1:3">
      <c r="A5">
        <f>HYPERLINK("https://bmsprod.service-now.com/nav_to.do?uri=%2Fkb_view.do%3Fsysparm_article%3DKB0038099%26sysparm_stack%3D%26sysparm_view%3D","411.bms.com Submit the Issue or Question Online page")</f>
        <v>0</v>
      </c>
      <c r="B5">
        <v>0.2339809089899063</v>
      </c>
      <c r="C5" t="s">
        <v>89</v>
      </c>
    </row>
    <row r="6" spans="1:3">
      <c r="A6">
        <f>HYPERLINK("https://bmsprod.service-now.com/nav_to.do?uri=%2Fkb_view.do%3Fsysparm_article%3DKB0032739%26sysparm_stack%3D%26sysparm_view%3D","Recording an In-Office Speaker Program (IOSP) in InterAct")</f>
        <v>0</v>
      </c>
      <c r="B6">
        <v>0.2259918451309204</v>
      </c>
      <c r="C6" t="s">
        <v>36</v>
      </c>
    </row>
    <row r="7" spans="1:3">
      <c r="A7">
        <f>HYPERLINK("https://bmsprod.service-now.com/nav_to.do?uri=%2Fkb_view.do%3Fsysparm_article%3DKB0045087%26sysparm_stack%3D%26sysparm_view%3D","INTERACT EMEA : How to Open a Closed Event or Survey")</f>
        <v>0</v>
      </c>
      <c r="B7">
        <v>0.2244197875261307</v>
      </c>
      <c r="C7" t="s">
        <v>60</v>
      </c>
    </row>
    <row r="8" spans="1:3">
      <c r="A8">
        <f>HYPERLINK("https://bmsprod.service-now.com/nav_to.do?uri=%2Fkb_view.do%3Fsysparm_article%3DKB0031401%26sysparm_stack%3D%26sysparm_view%3D","How to approve a MOVE IT request")</f>
        <v>0</v>
      </c>
      <c r="B8">
        <v>0.2185504287481308</v>
      </c>
      <c r="C8" t="s">
        <v>90</v>
      </c>
    </row>
    <row r="9" spans="1:3">
      <c r="A9">
        <f>HYPERLINK("https://bmsprod.service-now.com/nav_to.do?uri=%2Fkb_view.do%3Fsysparm_article%3DKB0069375%26sysparm_stack%3D%26sysparm_view%3D","How to submit a request for the BioRequest application")</f>
        <v>0</v>
      </c>
      <c r="B9">
        <v>0.2176786065101624</v>
      </c>
      <c r="C9" t="s">
        <v>91</v>
      </c>
    </row>
    <row r="10" spans="1:3">
      <c r="A10">
        <f>HYPERLINK("https://bmsprod.service-now.com/nav_to.do?uri=%2Fkb_view.do%3Fsysparm_article%3DKB0071781%26sysparm_stack%3D%26sysparm_view%3D","How to find and self-assign a specific course in SuccessFactors")</f>
        <v>0</v>
      </c>
      <c r="B10">
        <v>0.217223197221756</v>
      </c>
      <c r="C10" t="s">
        <v>92</v>
      </c>
    </row>
    <row r="11" spans="1:3">
      <c r="A11">
        <f>HYPERLINK("https://bmsprod.service-now.com/nav_to.do?uri=%2Fkb_view.do%3Fsysparm_article%3DKB0044551%26sysparm_stack%3D%26sysparm_view%3D","How to request increased storage for an Office 365 SharePoint site")</f>
        <v>0</v>
      </c>
      <c r="B11">
        <v>0.2168218791484833</v>
      </c>
      <c r="C11" t="s">
        <v>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HYPERLINK("https://bmsprod.service-now.com/nav_to.do?uri=%2Fkb_view.do%3Fsysparm_article%3DKB0028138%26sysparm_stack%3D%26sysparm_view%3D","INTERACT EMEA:  Error Message:  This customer could not be scheduled due to configured restriction")</f>
        <v>0</v>
      </c>
      <c r="B2">
        <v>0.5536632537841797</v>
      </c>
      <c r="C2" t="s">
        <v>94</v>
      </c>
    </row>
    <row r="3" spans="1:3">
      <c r="A3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3">
        <v>0.2333164364099503</v>
      </c>
      <c r="C3" t="s">
        <v>4</v>
      </c>
    </row>
    <row r="4" spans="1:3">
      <c r="A4">
        <f>HYPERLINK("https://bmsprod.service-now.com/nav_to.do?uri=%2Fkb_view.do%3Fsysparm_article%3DKB0029132%26sysparm_stack%3D%26sysparm_view%3D","Athena-salesforce: Drawloop error while creating fulfillment package")</f>
        <v>0</v>
      </c>
      <c r="B4">
        <v>0.2278404235839844</v>
      </c>
      <c r="C4" t="s">
        <v>95</v>
      </c>
    </row>
    <row r="5" spans="1:3">
      <c r="A5">
        <f>HYPERLINK("https://bmsprod.service-now.com/nav_to.do?uri=%2Fkb_view.do%3Fsysparm_article%3DKB0028135%26sysparm_stack%3D%26sysparm_view%3D","INTERACT EMEA:  Synchronization error with Interaction ID - Entity is deleted")</f>
        <v>0</v>
      </c>
      <c r="B5">
        <v>0.2188128530979156</v>
      </c>
      <c r="C5" t="s">
        <v>9</v>
      </c>
    </row>
    <row r="6" spans="1:3">
      <c r="A6">
        <f>HYPERLINK("https://bmsprod.service-now.com/nav_to.do?uri=%2Fkb_view.do%3Fsysparm_article%3DKB0045255%26sysparm_stack%3D%26sysparm_view%3D","ACoach: JAPAN: Red indicators in the Activity column without any schedule due or expired")</f>
        <v>0</v>
      </c>
      <c r="B6">
        <v>0.2136173695325851</v>
      </c>
      <c r="C6" t="s">
        <v>96</v>
      </c>
    </row>
    <row r="7" spans="1:3">
      <c r="A7">
        <f>HYPERLINK("https://bmsprod.service-now.com/nav_to.do?uri=%2Fkb_view.do%3Fsysparm_article%3DKB0032611%26sysparm_stack%3D%26sysparm_view%3D","NEO Mobile -  How to remove photo if error Synch")</f>
        <v>0</v>
      </c>
      <c r="B7">
        <v>0.2132978290319443</v>
      </c>
      <c r="C7" t="s">
        <v>97</v>
      </c>
    </row>
    <row r="8" spans="1:3">
      <c r="A8">
        <f>HYPERLINK("https://bmsprod.service-now.com/nav_to.do?uri=%2Fkb_view.do%3Fsysparm_article%3DKB0030155%26sysparm_stack%3D%26sysparm_view%3D","How to record Interactions in InterAct")</f>
        <v>0</v>
      </c>
      <c r="B8">
        <v>0.1934571862220764</v>
      </c>
      <c r="C8" t="s">
        <v>98</v>
      </c>
    </row>
    <row r="9" spans="1:3">
      <c r="A9">
        <f>HYPERLINK("https://bmsprod.service-now.com/nav_to.do?uri=%2Fkb_view.do%3Fsysparm_article%3DKB0035832%26sysparm_stack%3D%26sysparm_view%3D","Mac:  Troubleshooting Spinning Beach Ball of Death")</f>
        <v>0</v>
      </c>
      <c r="B9">
        <v>0.1934116333723068</v>
      </c>
      <c r="C9" t="s">
        <v>99</v>
      </c>
    </row>
    <row r="10" spans="1:3">
      <c r="A10">
        <f>HYPERLINK("https://bmsprod.service-now.com/nav_to.do?uri=%2Fkb_view.do%3Fsysparm_article%3DKB0033346%26sysparm_stack%3D%26sysparm_view%3D","Procedure request: Error Message in PRS - Please Advise")</f>
        <v>0</v>
      </c>
      <c r="B10">
        <v>0.1929545700550079</v>
      </c>
      <c r="C10" t="s">
        <v>100</v>
      </c>
    </row>
    <row r="11" spans="1:3">
      <c r="A11">
        <f>HYPERLINK("https://bmsprod.service-now.com/nav_to.do?uri=%2Fkb_view.do%3Fsysparm_article%3DKB0071822%26sysparm_stack%3D%26sysparm_view%3D","EPOCH: Required field errors while trying to schedule samples")</f>
        <v>0</v>
      </c>
      <c r="B11">
        <v>0.1858164370059967</v>
      </c>
      <c r="C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HYPERLINK("https://bmsprod.service-now.com/nav_to.do?uri=%2Fkb_view.do%3Fsysparm_article%3DKB0028137%26sysparm_stack%3D%26sysparm_view%3D","INTERACT EMEA:  Sharing Serial vs Non Serial Master Files")</f>
        <v>0</v>
      </c>
      <c r="B2">
        <v>0.5583618879318237</v>
      </c>
      <c r="C2" t="s">
        <v>59</v>
      </c>
    </row>
    <row r="3" spans="1:3">
      <c r="A3">
        <f>HYPERLINK("https://bmsprod.service-now.com/nav_to.do?uri=%2Fkb_view.do%3Fsysparm_article%3DKB0018944%26sysparm_stack%3D%26sysparm_view%3D","How to request access to a shared folder")</f>
        <v>0</v>
      </c>
      <c r="B3">
        <v>0.2632876336574554</v>
      </c>
      <c r="C3" t="s">
        <v>102</v>
      </c>
    </row>
    <row r="4" spans="1:3">
      <c r="A4">
        <f>HYPERLINK("https://bmsprod.service-now.com/nav_to.do?uri=%2Fkb_view.do%3Fsysparm_article%3DKB0030771%26sysparm_stack%3D%26sysparm_view%3D","How to assign access to a shared email account in Outlook")</f>
        <v>0</v>
      </c>
      <c r="B4">
        <v>0.2219785451889038</v>
      </c>
      <c r="C4" t="s">
        <v>103</v>
      </c>
    </row>
    <row r="5" spans="1:3">
      <c r="A5">
        <f>HYPERLINK("https://bmsprod.service-now.com/nav_to.do?uri=%2Fkb_view.do%3Fsysparm_article%3DKB0032450%26sysparm_stack%3D%26sysparm_view%3D","NEO - Product list limited &amp; Vue 'consultÃ© la derniere fois'")</f>
        <v>0</v>
      </c>
      <c r="B5">
        <v>0.2093795239925385</v>
      </c>
      <c r="C5" t="s">
        <v>104</v>
      </c>
    </row>
    <row r="6" spans="1:3">
      <c r="A6">
        <f>HYPERLINK("https://bmsprod.service-now.com/nav_to.do?uri=%2Fkb_view.do%3Fsysparm_article%3DKB0017348%26sysparm_stack%3D%26sysparm_view%3D","File Extension Missing In Windows 7")</f>
        <v>0</v>
      </c>
      <c r="B6">
        <v>0.2045304924249649</v>
      </c>
      <c r="C6" t="s">
        <v>105</v>
      </c>
    </row>
    <row r="7" spans="1:3">
      <c r="A7">
        <f>HYPERLINK("https://bmsprod.service-now.com/nav_to.do?uri=%2Fkb_view.do%3Fsysparm_article%3DKB0017884%26sysparm_stack%3D%26sysparm_view%3D","How to view the details and workflow of a Check Request Document in SAP")</f>
        <v>0</v>
      </c>
      <c r="B7">
        <v>0.2011659443378448</v>
      </c>
      <c r="C7" t="s">
        <v>106</v>
      </c>
    </row>
    <row r="8" spans="1:3">
      <c r="A8">
        <f>HYPERLINK("https://bmsprod.service-now.com/nav_to.do?uri=%2Fkb_view.do%3Fsysparm_article%3DKB0027240%26sysparm_stack%3D%26sysparm_view%3D","How to request Shared folder access for Non-Person (Non-People) Account")</f>
        <v>0</v>
      </c>
      <c r="B8">
        <v>0.2002763450145721</v>
      </c>
      <c r="C8" t="s">
        <v>107</v>
      </c>
    </row>
    <row r="9" spans="1:3">
      <c r="A9">
        <f>HYPERLINK("https://bmsprod.service-now.com/nav_to.do?uri=%2Fkb_view.do%3Fsysparm_article%3DKB0030678%26sysparm_stack%3D%26sysparm_view%3D","How to find or view a document in eTMF using the library or filters")</f>
        <v>0</v>
      </c>
      <c r="B9">
        <v>0.199296236038208</v>
      </c>
      <c r="C9" t="s">
        <v>108</v>
      </c>
    </row>
    <row r="10" spans="1:3">
      <c r="A10">
        <f>HYPERLINK("https://bmsprod.service-now.com/nav_to.do?uri=%2Fkb_view.do%3Fsysparm_article%3DKB0038813%26sysparm_stack%3D%26sysparm_view%3D","Using the Application Administration Guide for MODA")</f>
        <v>0</v>
      </c>
      <c r="B10">
        <v>0.1983115673065186</v>
      </c>
      <c r="C10" t="s">
        <v>109</v>
      </c>
    </row>
    <row r="11" spans="1:3">
      <c r="A11">
        <f>HYPERLINK("https://bmsprod.service-now.com/nav_to.do?uri=%2Fkb_view.do%3Fsysparm_article%3DKB0073205%26sysparm_stack%3D%26sysparm_view%3D","How to Submit a Request in the Histology Request System")</f>
        <v>0</v>
      </c>
      <c r="B11">
        <v>0.1977936774492264</v>
      </c>
      <c r="C11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HYPERLINK("https://bmsprod.service-now.com/nav_to.do?uri=%2Fkb_view.do%3Fsysparm_article%3DKB0028135%26sysparm_stack%3D%26sysparm_view%3D","INTERACT EMEA:  Synchronization error with Interaction ID - Entity is deleted")</f>
        <v>0</v>
      </c>
      <c r="B2">
        <v>0.7123206257820129</v>
      </c>
      <c r="C2" t="s">
        <v>9</v>
      </c>
    </row>
    <row r="3" spans="1:3">
      <c r="A3">
        <f>HYPERLINK("https://bmsprod.service-now.com/nav_to.do?uri=%2Fkb_view.do%3Fsysparm_article%3DKB0026975%26sysparm_stack%3D%26sysparm_view%3D","INTERACT EMEA:  A window appears with message "An iRep update is required"")</f>
        <v>0</v>
      </c>
      <c r="B3">
        <v>0.4091848134994507</v>
      </c>
      <c r="C3" t="s">
        <v>6</v>
      </c>
    </row>
    <row r="4" spans="1:3">
      <c r="A4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4">
        <v>0.3677374422550201</v>
      </c>
      <c r="C4" t="s">
        <v>4</v>
      </c>
    </row>
    <row r="5" spans="1:3">
      <c r="A5">
        <f>HYPERLINK("https://bmsprod.service-now.com/nav_to.do?uri=%2Fkb_view.do%3Fsysparm_article%3DKB0028139%26sysparm_stack%3D%26sysparm_view%3D","INTERACT EMEA: Password Reset (self service and SvD), account lock out")</f>
        <v>0</v>
      </c>
      <c r="B5">
        <v>0.3402886092662811</v>
      </c>
      <c r="C5" t="s">
        <v>13</v>
      </c>
    </row>
    <row r="6" spans="1:3">
      <c r="A6">
        <f>HYPERLINK("https://bmsprod.service-now.com/nav_to.do?uri=%2Fkb_view.do%3Fsysparm_article%3DKB0013052%26sysparm_stack%3D%26sysparm_view%3D","Interact: Americas: Missing Calls/Interactions")</f>
        <v>0</v>
      </c>
      <c r="B6">
        <v>0.3227522373199463</v>
      </c>
      <c r="C6" t="s">
        <v>11</v>
      </c>
    </row>
    <row r="7" spans="1:3">
      <c r="A7">
        <f>HYPERLINK("https://bmsprod.service-now.com/nav_to.do?uri=%2Fkb_view.do%3Fsysparm_article%3DKB0026967%26sysparm_stack%3D%26sysparm_view%3D","INTERACT EMEA:  Account not found in My Customers")</f>
        <v>0</v>
      </c>
      <c r="B7">
        <v>0.3179752230644226</v>
      </c>
      <c r="C7" t="s">
        <v>7</v>
      </c>
    </row>
    <row r="8" spans="1:3">
      <c r="A8">
        <f>HYPERLINK("https://bmsprod.service-now.com/nav_to.do?uri=%2Fkb_view.do%3Fsysparm_article%3DKB0039671%26sysparm_stack%3D%26sysparm_view%3D","INTERACT:  issues adding files to an interaction")</f>
        <v>0</v>
      </c>
      <c r="B8">
        <v>0.3082811236381531</v>
      </c>
      <c r="C8" t="s">
        <v>24</v>
      </c>
    </row>
    <row r="9" spans="1:3">
      <c r="A9">
        <f>HYPERLINK("https://bmsprod.service-now.com/nav_to.do?uri=%2Fkb_view.do%3Fsysparm_article%3DKB0028729%26sysparm_stack%3D%26sysparm_view%3D","INTERACT EMEA: Caller logged-out frequently from Veeva CRM (iPad)")</f>
        <v>0</v>
      </c>
      <c r="B9">
        <v>0.303263783454895</v>
      </c>
      <c r="C9" t="s">
        <v>16</v>
      </c>
    </row>
    <row r="10" spans="1:3">
      <c r="A10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10">
        <v>0.301973819732666</v>
      </c>
      <c r="C10" t="s">
        <v>19</v>
      </c>
    </row>
    <row r="11" spans="1:3">
      <c r="A11">
        <f>HYPERLINK("https://bmsprod.service-now.com/nav_to.do?uri=%2Fkb_view.do%3Fsysparm_article%3DKB0032795%26sysparm_stack%3D%26sysparm_view%3D","OneDrive for Business: Not synchronizing with computer")</f>
        <v>0</v>
      </c>
      <c r="B11">
        <v>0.2915900051593781</v>
      </c>
      <c r="C11" t="s">
        <v>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HYPERLINK("https://bmsprod.service-now.com/nav_to.do?uri=%2Fkb_view.do%3Fsysparm_article%3DKB0039671%26sysparm_stack%3D%26sysparm_view%3D","INTERACT:  issues adding files to an interaction")</f>
        <v>0</v>
      </c>
      <c r="B2">
        <v>0.5840411186218262</v>
      </c>
      <c r="C2" t="s">
        <v>24</v>
      </c>
    </row>
    <row r="3" spans="1:3">
      <c r="A3">
        <f>HYPERLINK("https://bmsprod.service-now.com/nav_to.do?uri=%2Fkb_view.do%3Fsysparm_article%3DKB0026975%26sysparm_stack%3D%26sysparm_view%3D","INTERACT EMEA:  A window appears with message "An iRep update is required"")</f>
        <v>0</v>
      </c>
      <c r="B3">
        <v>0.3846157193183899</v>
      </c>
      <c r="C3" t="s">
        <v>6</v>
      </c>
    </row>
    <row r="4" spans="1:3">
      <c r="A4">
        <f>HYPERLINK("https://bmsprod.service-now.com/nav_to.do?uri=%2Fkb_view.do%3Fsysparm_article%3DKB0026967%26sysparm_stack%3D%26sysparm_view%3D","INTERACT EMEA:  Account not found in My Customers")</f>
        <v>0</v>
      </c>
      <c r="B4">
        <v>0.3328384160995483</v>
      </c>
      <c r="C4" t="s">
        <v>7</v>
      </c>
    </row>
    <row r="5" spans="1:3">
      <c r="A5">
        <f>HYPERLINK("https://bmsprod.service-now.com/nav_to.do?uri=%2Fkb_view.do%3Fsysparm_article%3DKB0045087%26sysparm_stack%3D%26sysparm_view%3D","INTERACT EMEA : How to Open a Closed Event or Survey")</f>
        <v>0</v>
      </c>
      <c r="B5">
        <v>0.3229631185531616</v>
      </c>
      <c r="C5" t="s">
        <v>60</v>
      </c>
    </row>
    <row r="6" spans="1:3">
      <c r="A6">
        <f>HYPERLINK("https://bmsprod.service-now.com/nav_to.do?uri=%2Fkb_view.do%3Fsysparm_article%3DKB0028139%26sysparm_stack%3D%26sysparm_view%3D","INTERACT EMEA: Password Reset (self service and SvD), account lock out")</f>
        <v>0</v>
      </c>
      <c r="B6">
        <v>0.3132829666137695</v>
      </c>
      <c r="C6" t="s">
        <v>13</v>
      </c>
    </row>
    <row r="7" spans="1:3">
      <c r="A7">
        <f>HYPERLINK("https://bmsprod.service-now.com/nav_to.do?uri=%2Fkb_view.do%3Fsysparm_article%3DKB0026966%26sysparm_stack%3D%26sysparm_view%3D","INTERACT EMEA:  Error Message when creating a New Interaction in the Past")</f>
        <v>0</v>
      </c>
      <c r="B7">
        <v>0.3106811046600342</v>
      </c>
      <c r="C7" t="s">
        <v>3</v>
      </c>
    </row>
    <row r="8" spans="1:3">
      <c r="A8">
        <f>HYPERLINK("https://bmsprod.service-now.com/nav_to.do?uri=%2Fkb_view.do%3Fsysparm_article%3DKB0035133%26sysparm_stack%3D%26sysparm_view%3D","Interact Error: Insufficient Access Rights")</f>
        <v>0</v>
      </c>
      <c r="B8">
        <v>0.3087009489536285</v>
      </c>
      <c r="C8" t="s">
        <v>112</v>
      </c>
    </row>
    <row r="9" spans="1:3">
      <c r="A9">
        <f>HYPERLINK("https://bmsprod.service-now.com/nav_to.do?uri=%2Fkb_view.do%3Fsysparm_article%3DKB0026971%26sysparm_stack%3D%26sysparm_view%3D","INTERACT EMEA:  Delete or Change Time Off Territory (TOT)")</f>
        <v>0</v>
      </c>
      <c r="B9">
        <v>0.3085107207298279</v>
      </c>
      <c r="C9" t="s">
        <v>8</v>
      </c>
    </row>
    <row r="10" spans="1:3">
      <c r="A10">
        <f>HYPERLINK("https://bmsprod.service-now.com/nav_to.do?uri=%2Fkb_view.do%3Fsysparm_article%3DKB0026894%26sysparm_stack%3D%26sysparm_view%3D","InterAct: APAC: Time off territory (TOT)")</f>
        <v>0</v>
      </c>
      <c r="B10">
        <v>0.3012734353542328</v>
      </c>
      <c r="C10" t="s">
        <v>75</v>
      </c>
    </row>
    <row r="11" spans="1:3">
      <c r="A11">
        <f>HYPERLINK("https://bmsprod.service-now.com/nav_to.do?uri=%2Fkb_view.do%3Fsysparm_article%3DKB0026768%26sysparm_stack%3D%26sysparm_view%3D","INTERACT: How to install Veeva CRM on iPad")</f>
        <v>0</v>
      </c>
      <c r="B11">
        <v>0.29885333776474</v>
      </c>
      <c r="C1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HYPERLINK("https://bmsprod.service-now.com/nav_to.do?uri=%2Fkb_view.do%3Fsysparm_article%3DKB0045093%26sysparm_stack%3D%26sysparm_view%3D","OneKey Premium EMEA: HCP DCR request directly with IMS")</f>
        <v>0</v>
      </c>
      <c r="B2">
        <v>0.7050904035568237</v>
      </c>
      <c r="C2" t="s">
        <v>22</v>
      </c>
    </row>
    <row r="3" spans="1:3">
      <c r="A3">
        <f>HYPERLINK("https://bmsprod.service-now.com/nav_to.do?uri=%2Fkb_view.do%3Fsysparm_article%3DKB0026967%26sysparm_stack%3D%26sysparm_view%3D","INTERACT EMEA:  Account not found in My Customers")</f>
        <v>0</v>
      </c>
      <c r="B3">
        <v>0.2777513265609741</v>
      </c>
      <c r="C3" t="s">
        <v>7</v>
      </c>
    </row>
    <row r="4" spans="1:3">
      <c r="A4">
        <f>HYPERLINK("https://bmsprod.service-now.com/nav_to.do?uri=%2Fkb_view.do%3Fsysparm_article%3DKB0026966%26sysparm_stack%3D%26sysparm_view%3D","INTERACT EMEA:  Error Message when creating a New Interaction in the Past")</f>
        <v>0</v>
      </c>
      <c r="B4">
        <v>0.2620666027069092</v>
      </c>
      <c r="C4" t="s">
        <v>3</v>
      </c>
    </row>
    <row r="5" spans="1:3">
      <c r="A5">
        <f>HYPERLINK("https://bmsprod.service-now.com/nav_to.do?uri=%2Fkb_view.do%3Fsysparm_article%3DKB0030054%26sysparm_stack%3D%26sysparm_view%3D","France LV Process to PS Process")</f>
        <v>0</v>
      </c>
      <c r="B5">
        <v>0.254141092300415</v>
      </c>
      <c r="C5" t="s">
        <v>23</v>
      </c>
    </row>
    <row r="6" spans="1:3">
      <c r="A6">
        <f>HYPERLINK("https://bmsprod.service-now.com/nav_to.do?uri=%2Fkb_view.do%3Fsysparm_article%3DKB0026972%26sysparm_stack%3D%26sysparm_view%3D","INTERACT EMEA:  How to request, change, cancel access to Interact")</f>
        <v>0</v>
      </c>
      <c r="B6">
        <v>0.2443730235099792</v>
      </c>
      <c r="C6" t="s">
        <v>5</v>
      </c>
    </row>
    <row r="7" spans="1:3">
      <c r="A7">
        <f>HYPERLINK("https://bmsprod.service-now.com/nav_to.do?uri=%2Fkb_view.do%3Fsysparm_article%3DKB0039671%26sysparm_stack%3D%26sysparm_view%3D","INTERACT:  issues adding files to an interaction")</f>
        <v>0</v>
      </c>
      <c r="B7">
        <v>0.236190140247345</v>
      </c>
      <c r="C7" t="s">
        <v>24</v>
      </c>
    </row>
    <row r="8" spans="1:3">
      <c r="A8">
        <f>HYPERLINK("https://bmsprod.service-now.com/nav_to.do?uri=%2Fkb_view.do%3Fsysparm_article%3DKB0045351%26sysparm_stack%3D%26sysparm_view%3D","NEO: FRANCE:  Error "civilitÃ©" missing")</f>
        <v>0</v>
      </c>
      <c r="B8">
        <v>0.2310303896665573</v>
      </c>
      <c r="C8" t="s">
        <v>25</v>
      </c>
    </row>
    <row r="9" spans="1:3">
      <c r="A9">
        <f>HYPERLINK("https://bmsprod.service-now.com/nav_to.do?uri=%2Fkb_view.do%3Fsysparm_article%3DKB0037906%26sysparm_stack%3D%26sysparm_view%3D","NEO ONLINE: Missing data in Taches")</f>
        <v>0</v>
      </c>
      <c r="B9">
        <v>0.2275899648666382</v>
      </c>
      <c r="C9" t="s">
        <v>26</v>
      </c>
    </row>
    <row r="10" spans="1:3">
      <c r="A10">
        <f>HYPERLINK("https://bmsprod.service-now.com/nav_to.do?uri=%2Fkb_view.do%3Fsysparm_article%3DKB0034016%26sysparm_stack%3D%26sysparm_view%3D","SHAREPOINT: AUSTRALIA: Sales Central General Information")</f>
        <v>0</v>
      </c>
      <c r="B10">
        <v>0.2271917760372162</v>
      </c>
      <c r="C10" t="s">
        <v>21</v>
      </c>
    </row>
    <row r="11" spans="1:3">
      <c r="A11">
        <f>HYPERLINK("https://bmsprod.service-now.com/nav_to.do?uri=%2Fkb_view.do%3Fsysparm_article%3DKB0028139%26sysparm_stack%3D%26sysparm_view%3D","INTERACT EMEA: Password Reset (self service and SvD), account lock out")</f>
        <v>0</v>
      </c>
      <c r="B11">
        <v>0.2260168343782425</v>
      </c>
      <c r="C1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HYPERLINK("https://bmsprod.service-now.com/nav_to.do?uri=%2Fkb_view.do%3Fsysparm_article%3DKB0034128%26sysparm_stack%3D%26sysparm_view%3D","How to delete a saved or planned interaction on Veeva")</f>
        <v>0</v>
      </c>
      <c r="B2">
        <v>0.5907571315765381</v>
      </c>
      <c r="C2" t="s">
        <v>27</v>
      </c>
    </row>
    <row r="3" spans="1:3">
      <c r="A3">
        <f>HYPERLINK("https://bmsprod.service-now.com/nav_to.do?uri=%2Fkb_view.do%3Fsysparm_article%3DKB0034139%26sysparm_stack%3D%26sysparm_view%3D","How to edit a saved or planned interaction on Veeva from an iPad")</f>
        <v>0</v>
      </c>
      <c r="B3">
        <v>0.5163575410842896</v>
      </c>
      <c r="C3" t="s">
        <v>28</v>
      </c>
    </row>
    <row r="4" spans="1:3">
      <c r="A4">
        <f>HYPERLINK("https://bmsprod.service-now.com/nav_to.do?uri=%2Fkb_view.do%3Fsysparm_article%3DKB0013365%26sysparm_stack%3D%26sysparm_view%3D","How to delete or edit Interactions  (US and PR)")</f>
        <v>0</v>
      </c>
      <c r="B4">
        <v>0.3114573955535889</v>
      </c>
      <c r="C4" t="s">
        <v>29</v>
      </c>
    </row>
    <row r="5" spans="1:3">
      <c r="A5">
        <f>HYPERLINK("https://bmsprod.service-now.com/nav_to.do?uri=%2Fkb_view.do%3Fsysparm_article%3DKB0013438%26sysparm_stack%3D%26sysparm_view%3D","How to  edit  or delete submitted Interactions ( US ONLY) ")</f>
        <v>0</v>
      </c>
      <c r="B5">
        <v>0.2896102964878082</v>
      </c>
      <c r="C5" t="s">
        <v>30</v>
      </c>
    </row>
    <row r="6" spans="1:3">
      <c r="A6">
        <f>HYPERLINK("https://bmsprod.service-now.com/nav_to.do?uri=%2Fkb_view.do%3Fsysparm_article%3DKB0096914%26sysparm_stack%3D%26sysparm_view%3D","How to change site status from Active to Selected in ECLIPSE")</f>
        <v>0</v>
      </c>
      <c r="B6">
        <v>0.2289179563522339</v>
      </c>
      <c r="C6" t="s">
        <v>31</v>
      </c>
    </row>
    <row r="7" spans="1:3">
      <c r="A7">
        <f>HYPERLINK("https://bmsprod.service-now.com/nav_to.do?uri=%2Fkb_view.do%3Fsysparm_article%3DKB0036323%26sysparm_stack%3D%26sysparm_view%3D","INTERACT: AUSTRALIA: Unlocking Submitted Calls / Interactions")</f>
        <v>0</v>
      </c>
      <c r="B7">
        <v>0.2161385864019394</v>
      </c>
      <c r="C7" t="s">
        <v>32</v>
      </c>
    </row>
    <row r="8" spans="1:3">
      <c r="A8">
        <f>HYPERLINK("https://bmsprod.service-now.com/nav_to.do?uri=%2Fkb_view.do%3Fsysparm_article%3DKB0071474%26sysparm_stack%3D%26sysparm_view%3D","How to remove a survey from My Learning Assignments in SuccessFactors")</f>
        <v>0</v>
      </c>
      <c r="B8">
        <v>0.2147221565246582</v>
      </c>
      <c r="C8" t="s">
        <v>33</v>
      </c>
    </row>
    <row r="9" spans="1:3">
      <c r="A9">
        <f>HYPERLINK("https://bmsprod.service-now.com/nav_to.do?uri=%2Fkb_view.do%3Fsysparm_article%3DKB0010302%26sysparm_stack%3D%26sysparm_view%3D","clinSIGHT:  Cannot Edit a UMV Visit")</f>
        <v>0</v>
      </c>
      <c r="B9">
        <v>0.2129773497581482</v>
      </c>
      <c r="C9" t="s">
        <v>34</v>
      </c>
    </row>
    <row r="10" spans="1:3">
      <c r="A10">
        <f>HYPERLINK("https://bmsprod.service-now.com/nav_to.do?uri=%2Fkb_view.do%3Fsysparm_article%3DKB0044233%26sysparm_stack%3D%26sysparm_view%3D","How to access the Forward Schedule of Change Key Milestone Calendar")</f>
        <v>0</v>
      </c>
      <c r="B10">
        <v>0.2124219536781311</v>
      </c>
      <c r="C10" t="s">
        <v>35</v>
      </c>
    </row>
    <row r="11" spans="1:3">
      <c r="A11">
        <f>HYPERLINK("https://bmsprod.service-now.com/nav_to.do?uri=%2Fkb_view.do%3Fsysparm_article%3DKB0032739%26sysparm_stack%3D%26sysparm_view%3D","Recording an In-Office Speaker Program (IOSP) in InterAct")</f>
        <v>0</v>
      </c>
      <c r="B11">
        <v>0.2075319886207581</v>
      </c>
      <c r="C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HYPERLINK("https://bmsprod.service-now.com/nav_to.do?uri=%2Fkb_view.do%3Fsysparm_article%3DKB0041582%26sysparm_stack%3D%26sysparm_view%3D","InterAct Quick Reference Guides (EMEA)")</f>
        <v>0</v>
      </c>
      <c r="B2">
        <v>0.6892879009246826</v>
      </c>
      <c r="C2" t="s">
        <v>37</v>
      </c>
    </row>
    <row r="3" spans="1:3">
      <c r="A3">
        <f>HYPERLINK("https://bmsprod.service-now.com/nav_to.do?uri=%2Fkb_view.do%3Fsysparm_article%3DKB0036033%26sysparm_stack%3D%26sysparm_view%3D","How to record Sample calls in InterAct - InterAct US")</f>
        <v>0</v>
      </c>
      <c r="B3">
        <v>0.2652003765106201</v>
      </c>
      <c r="C3" t="s">
        <v>38</v>
      </c>
    </row>
    <row r="4" spans="1:3">
      <c r="A4">
        <f>HYPERLINK("https://bmsprod.service-now.com/nav_to.do?uri=%2Fkb_view.do%3Fsysparm_article%3DKB0033605%26sysparm_stack%3D%26sysparm_view%3D","How to access vitalize Knowledge Management Job Aids (Index)")</f>
        <v>0</v>
      </c>
      <c r="B4">
        <v>0.2626773118972778</v>
      </c>
      <c r="C4" t="s">
        <v>39</v>
      </c>
    </row>
    <row r="5" spans="1:3">
      <c r="A5">
        <f>HYPERLINK("https://bmsprod.service-now.com/nav_to.do?uri=%2Fkb_view.do%3Fsysparm_article%3DKB0044686%26sysparm_stack%3D%26sysparm_view%3D","Interact US: MCCP")</f>
        <v>0</v>
      </c>
      <c r="B5">
        <v>0.2554987072944641</v>
      </c>
      <c r="C5" t="s">
        <v>40</v>
      </c>
    </row>
    <row r="6" spans="1:3">
      <c r="A6">
        <f>HYPERLINK("https://bmsprod.service-now.com/nav_to.do?uri=%2Fkb_view.do%3Fsysparm_article%3DKB0030891%26sysparm_stack%3D%26sysparm_view%3D","How to handle the Do Not Sample Customers status in InterAct - US only")</f>
        <v>0</v>
      </c>
      <c r="B6">
        <v>0.233739972114563</v>
      </c>
      <c r="C6" t="s">
        <v>41</v>
      </c>
    </row>
    <row r="7" spans="1:3">
      <c r="A7">
        <f>HYPERLINK("https://bmsprod.service-now.com/nav_to.do?uri=%2Fkb_view.do%3Fsysparm_article%3DKB0040779%26sysparm_stack%3D%26sysparm_view%3D","Using Skype for Business")</f>
        <v>0</v>
      </c>
      <c r="B7">
        <v>0.2247086763381958</v>
      </c>
      <c r="C7" t="s">
        <v>42</v>
      </c>
    </row>
    <row r="8" spans="1:3">
      <c r="A8">
        <f>HYPERLINK("https://bmsprod.service-now.com/nav_to.do?uri=%2Fkb_view.do%3Fsysparm_article%3DKB0010512%26sysparm_stack%3D%26sysparm_view%3D","MARS: General Information")</f>
        <v>0</v>
      </c>
      <c r="B8">
        <v>0.2231664210557938</v>
      </c>
      <c r="C8" t="s">
        <v>43</v>
      </c>
    </row>
    <row r="9" spans="1:3">
      <c r="A9">
        <f>HYPERLINK("https://bmsprod.service-now.com/nav_to.do?uri=%2Fkb_view.do%3Fsysparm_article%3DKB0070663%26sysparm_stack%3D%26sysparm_view%3D","Editing the navigation links in a Campaign's menu bar")</f>
        <v>0</v>
      </c>
      <c r="B9">
        <v>0.2208238840103149</v>
      </c>
      <c r="C9" t="s">
        <v>44</v>
      </c>
    </row>
    <row r="10" spans="1:3">
      <c r="A10">
        <f>HYPERLINK("https://bmsprod.service-now.com/nav_to.do?uri=%2Fkb_view.do%3Fsysparm_article%3DKB0033742%26sysparm_stack%3D%26sysparm_view%3D","Searching for knowledge articles in vitalize")</f>
        <v>0</v>
      </c>
      <c r="B10">
        <v>0.2162642925977707</v>
      </c>
      <c r="C10" t="s">
        <v>45</v>
      </c>
    </row>
    <row r="11" spans="1:3">
      <c r="A11">
        <f>HYPERLINK("https://bmsprod.service-now.com/nav_to.do?uri=%2Fkb_view.do%3Fsysparm_article%3DKB0013421%26sysparm_stack%3D%26sysparm_view%3D","FSD: Recording Interactions")</f>
        <v>0</v>
      </c>
      <c r="B11">
        <v>0.2109593152999878</v>
      </c>
      <c r="C1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HYPERLINK("https://bmsprod.service-now.com/nav_to.do?uri=%2Fkb_view.do%3Fsysparm_article%3DKB0041586%26sysparm_stack%3D%26sysparm_view%3D","Access to InterAct training videos (Europe &amp; Canada)")</f>
        <v>0</v>
      </c>
      <c r="B2">
        <v>0.7400047779083252</v>
      </c>
      <c r="C2" t="s">
        <v>47</v>
      </c>
    </row>
    <row r="3" spans="1:3">
      <c r="A3">
        <f>HYPERLINK("https://bmsprod.service-now.com/nav_to.do?uri=%2Fkb_view.do%3Fsysparm_article%3DKB0030913%26sysparm_stack%3D%26sysparm_view%3D","How to add or remove a customer in InterAct ")</f>
        <v>0</v>
      </c>
      <c r="B3">
        <v>0.3024132251739502</v>
      </c>
      <c r="C3" t="s">
        <v>48</v>
      </c>
    </row>
    <row r="4" spans="1:3">
      <c r="A4">
        <f>HYPERLINK("https://bmsprod.service-now.com/nav_to.do?uri=%2Fkb_view.do%3Fsysparm_article%3DKB0071975%26sysparm_stack%3D%26sysparm_view%3D","How to search for BMS 360 content in Search.bms.com")</f>
        <v>0</v>
      </c>
      <c r="B4">
        <v>0.2487867474555969</v>
      </c>
      <c r="C4" t="s">
        <v>49</v>
      </c>
    </row>
    <row r="5" spans="1:3">
      <c r="A5">
        <f>HYPERLINK("https://bmsprod.service-now.com/nav_to.do?uri=%2Fkb_view.do%3Fsysparm_article%3DKB0042517%26sysparm_stack%3D%26sysparm_view%3D","How you can benefit from the QuickHelp learning videos on the Working Smarter portal")</f>
        <v>0</v>
      </c>
      <c r="B5">
        <v>0.233284518122673</v>
      </c>
      <c r="C5" t="s">
        <v>50</v>
      </c>
    </row>
    <row r="6" spans="1:3">
      <c r="A6">
        <f>HYPERLINK("https://bmsprod.service-now.com/nav_to.do?uri=%2Fkb_view.do%3Fsysparm_article%3DKB0038093%26sysparm_stack%3D%26sysparm_view%3D","411.bms.com Search Results page")</f>
        <v>0</v>
      </c>
      <c r="B6">
        <v>0.2270931154489517</v>
      </c>
      <c r="C6" t="s">
        <v>51</v>
      </c>
    </row>
    <row r="7" spans="1:3">
      <c r="A7">
        <f>HYPERLINK("https://bmsprod.service-now.com/nav_to.do?uri=%2Fkb_view.do%3Fsysparm_article%3DKB0012329%26sysparm_stack%3D%26sysparm_view%3D","How to complete enrollment for eTime Training")</f>
        <v>0</v>
      </c>
      <c r="B7">
        <v>0.2205823063850403</v>
      </c>
      <c r="C7" t="s">
        <v>52</v>
      </c>
    </row>
    <row r="8" spans="1:3">
      <c r="A8">
        <f>HYPERLINK("https://bmsprod.service-now.com/nav_to.do?uri=%2Fkb_view.do%3Fsysparm_article%3DKB0038127%26sysparm_stack%3D%26sysparm_view%3D","SharePoint: US Only: Site address for different BUs")</f>
        <v>0</v>
      </c>
      <c r="B8">
        <v>0.2115781605243683</v>
      </c>
      <c r="C8" t="s">
        <v>53</v>
      </c>
    </row>
    <row r="9" spans="1:3">
      <c r="A9">
        <f>HYPERLINK("https://bmsprod.service-now.com/nav_to.do?uri=%2Fkb_view.do%3Fsysparm_article%3DKB0038119%26sysparm_stack%3D%26sysparm_view%3D","Accessing Windows 10 end user training")</f>
        <v>0</v>
      </c>
      <c r="B9">
        <v>0.2055793106555939</v>
      </c>
      <c r="C9" t="s">
        <v>54</v>
      </c>
    </row>
    <row r="10" spans="1:3">
      <c r="A10">
        <f>HYPERLINK("https://bmsprod.service-now.com/nav_to.do?uri=%2Fkb_view.do%3Fsysparm_article%3DKB0071347%26sysparm_stack%3D%26sysparm_view%3D","Working with limited video sharing from OneDrive and SharePoint Online")</f>
        <v>0</v>
      </c>
      <c r="B10">
        <v>0.2052508592605591</v>
      </c>
      <c r="C10" t="s">
        <v>55</v>
      </c>
    </row>
    <row r="11" spans="1:3">
      <c r="A11">
        <f>HYPERLINK("https://bmsprod.service-now.com/nav_to.do?uri=%2Fkb_view.do%3Fsysparm_article%3DKB0026967%26sysparm_stack%3D%26sysparm_view%3D","INTERACT EMEA:  Account not found in My Customers")</f>
        <v>0</v>
      </c>
      <c r="B11">
        <v>0.2051460146903992</v>
      </c>
      <c r="C1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HYPERLINK("https://bmsprod.service-now.com/nav_to.do?uri=%2Fkb_view.do%3Fsysparm_article%3DKB0035228%26sysparm_stack%3D%26sysparm_view%3D","How to request an interaction unlock in InterAct (EMEA &amp;  LATAM)")</f>
        <v>0</v>
      </c>
      <c r="B2">
        <v>0.6073943376541138</v>
      </c>
      <c r="C2" t="s">
        <v>56</v>
      </c>
    </row>
    <row r="3" spans="1:3">
      <c r="A3">
        <f>HYPERLINK("https://bmsprod.service-now.com/nav_to.do?uri=%2Fkb_view.do%3Fsysparm_article%3DKB0041730%26sysparm_stack%3D%26sysparm_view%3D","How to approve a self-assist request in InterAct to unlock an interaction (EMEA &amp;  LATAM)")</f>
        <v>0</v>
      </c>
      <c r="B3">
        <v>0.4215646982192993</v>
      </c>
      <c r="C3" t="s">
        <v>57</v>
      </c>
    </row>
    <row r="4" spans="1:3">
      <c r="A4">
        <f>HYPERLINK("https://bmsprod.service-now.com/nav_to.do?uri=%2Fkb_view.do%3Fsysparm_article%3DKB0040784%26sysparm_stack%3D%26sysparm_view%3D","Using the SharePoint Online learning resources")</f>
        <v>0</v>
      </c>
      <c r="B4">
        <v>0.2583868503570557</v>
      </c>
      <c r="C4" t="s">
        <v>58</v>
      </c>
    </row>
    <row r="5" spans="1:3">
      <c r="A5">
        <f>HYPERLINK("https://bmsprod.service-now.com/nav_to.do?uri=%2Fkb_view.do%3Fsysparm_article%3DKB0028137%26sysparm_stack%3D%26sysparm_view%3D","INTERACT EMEA:  Sharing Serial vs Non Serial Master Files")</f>
        <v>0</v>
      </c>
      <c r="B5">
        <v>0.2447533309459686</v>
      </c>
      <c r="C5" t="s">
        <v>59</v>
      </c>
    </row>
    <row r="6" spans="1:3">
      <c r="A6">
        <f>HYPERLINK("https://bmsprod.service-now.com/nav_to.do?uri=%2Fkb_view.do%3Fsysparm_article%3DKB0013438%26sysparm_stack%3D%26sysparm_view%3D","How to  edit  or delete submitted Interactions ( US ONLY) ")</f>
        <v>0</v>
      </c>
      <c r="B6">
        <v>0.2320505380630493</v>
      </c>
      <c r="C6" t="s">
        <v>30</v>
      </c>
    </row>
    <row r="7" spans="1:3">
      <c r="A7">
        <f>HYPERLINK("https://bmsprod.service-now.com/nav_to.do?uri=%2Fkb_view.do%3Fsysparm_article%3DKB0045087%26sysparm_stack%3D%26sysparm_view%3D","INTERACT EMEA : How to Open a Closed Event or Survey")</f>
        <v>0</v>
      </c>
      <c r="B7">
        <v>0.2221908271312714</v>
      </c>
      <c r="C7" t="s">
        <v>60</v>
      </c>
    </row>
    <row r="8" spans="1:3">
      <c r="A8">
        <f>HYPERLINK("https://bmsprod.service-now.com/nav_to.do?uri=%2Fkb_view.do%3Fsysparm_article%3DKB0026966%26sysparm_stack%3D%26sysparm_view%3D","INTERACT EMEA:  Error Message when creating a New Interaction in the Past")</f>
        <v>0</v>
      </c>
      <c r="B8">
        <v>0.2146222144365311</v>
      </c>
      <c r="C8" t="s">
        <v>3</v>
      </c>
    </row>
    <row r="9" spans="1:3">
      <c r="A9">
        <f>HYPERLINK("https://bmsprod.service-now.com/nav_to.do?uri=%2Fkb_view.do%3Fsysparm_article%3DKB0010824%26sysparm_stack%3D%26sysparm_view%3D","How to add user under BMS Team in ECLIPSE")</f>
        <v>0</v>
      </c>
      <c r="B9">
        <v>0.2128822803497314</v>
      </c>
      <c r="C9" t="s">
        <v>61</v>
      </c>
    </row>
    <row r="10" spans="1:3">
      <c r="A10">
        <f>HYPERLINK("https://bmsprod.service-now.com/nav_to.do?uri=%2Fkb_view.do%3Fsysparm_article%3DKB0041586%26sysparm_stack%3D%26sysparm_view%3D","Access to InterAct training videos (Europe &amp; Canada)")</f>
        <v>0</v>
      </c>
      <c r="B10">
        <v>0.208151638507843</v>
      </c>
      <c r="C10" t="s">
        <v>47</v>
      </c>
    </row>
    <row r="11" spans="1:3">
      <c r="A11">
        <f>HYPERLINK("https://bmsprod.service-now.com/nav_to.do?uri=%2Fkb_view.do%3Fsysparm_article%3DKB0028139%26sysparm_stack%3D%26sysparm_view%3D","INTERACT EMEA: Password Reset (self service and SvD), account lock out")</f>
        <v>0</v>
      </c>
      <c r="B11">
        <v>0.1947113275527954</v>
      </c>
      <c r="C1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HYPERLINK("https://bmsprod.service-now.com/nav_to.do?uri=%2Fkb_view.do%3Fsysparm_article%3DKB0026965%26sysparm_stack%3D%26sysparm_view%3D","INTERACT EMEA:  Error Message when submitting an Event for Approval")</f>
        <v>0</v>
      </c>
      <c r="B2">
        <v>0.6702994108200073</v>
      </c>
      <c r="C2" t="s">
        <v>12</v>
      </c>
    </row>
    <row r="3" spans="1:3">
      <c r="A3">
        <f>HYPERLINK("https://bmsprod.service-now.com/nav_to.do?uri=%2Fkb_view.do%3Fsysparm_article%3DKB0026966%26sysparm_stack%3D%26sysparm_view%3D","INTERACT EMEA:  Error Message when creating a New Interaction in the Past")</f>
        <v>0</v>
      </c>
      <c r="B3">
        <v>0.2886305451393127</v>
      </c>
      <c r="C3" t="s">
        <v>3</v>
      </c>
    </row>
    <row r="4" spans="1:3">
      <c r="A4">
        <f>HYPERLINK("https://bmsprod.service-now.com/nav_to.do?uri=%2Fkb_view.do%3Fsysparm_article%3DKB0039671%26sysparm_stack%3D%26sysparm_view%3D","INTERACT:  issues adding files to an interaction")</f>
        <v>0</v>
      </c>
      <c r="B4">
        <v>0.2883730232715607</v>
      </c>
      <c r="C4" t="s">
        <v>24</v>
      </c>
    </row>
    <row r="5" spans="1:3">
      <c r="A5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5">
        <v>0.2697359919548035</v>
      </c>
      <c r="C5" t="s">
        <v>4</v>
      </c>
    </row>
    <row r="6" spans="1:3">
      <c r="A6">
        <f>HYPERLINK("https://bmsprod.service-now.com/nav_to.do?uri=%2Fkb_view.do%3Fsysparm_article%3DKB0026975%26sysparm_stack%3D%26sysparm_view%3D","INTERACT EMEA:  A window appears with message "An iRep update is required"")</f>
        <v>0</v>
      </c>
      <c r="B6">
        <v>0.2481861561536789</v>
      </c>
      <c r="C6" t="s">
        <v>6</v>
      </c>
    </row>
    <row r="7" spans="1:3">
      <c r="A7">
        <f>HYPERLINK("https://bmsprod.service-now.com/nav_to.do?uri=%2Fkb_view.do%3Fsysparm_article%3DKB0026971%26sysparm_stack%3D%26sysparm_view%3D","INTERACT EMEA:  Delete or Change Time Off Territory (TOT)")</f>
        <v>0</v>
      </c>
      <c r="B7">
        <v>0.2406039237976074</v>
      </c>
      <c r="C7" t="s">
        <v>8</v>
      </c>
    </row>
    <row r="8" spans="1:3">
      <c r="A8">
        <f>HYPERLINK("https://bmsprod.service-now.com/nav_to.do?uri=%2Fkb_view.do%3Fsysparm_article%3DKB0026967%26sysparm_stack%3D%26sysparm_view%3D","INTERACT EMEA:  Account not found in My Customers")</f>
        <v>0</v>
      </c>
      <c r="B8">
        <v>0.23393814265728</v>
      </c>
      <c r="C8" t="s">
        <v>7</v>
      </c>
    </row>
    <row r="9" spans="1:3">
      <c r="A9">
        <f>HYPERLINK("https://bmsprod.service-now.com/nav_to.do?uri=%2Fkb_view.do%3Fsysparm_article%3DKB0045087%26sysparm_stack%3D%26sysparm_view%3D","INTERACT EMEA : How to Open a Closed Event or Survey")</f>
        <v>0</v>
      </c>
      <c r="B9">
        <v>0.2183537632226944</v>
      </c>
      <c r="C9" t="s">
        <v>60</v>
      </c>
    </row>
    <row r="10" spans="1:3">
      <c r="A10">
        <f>HYPERLINK("https://bmsprod.service-now.com/nav_to.do?uri=%2Fkb_view.do%3Fsysparm_article%3DKB0095709%26sysparm_stack%3D%26sysparm_view%3D","NEO: FRANCE: error message when editing an order")</f>
        <v>0</v>
      </c>
      <c r="B10">
        <v>0.2146895527839661</v>
      </c>
      <c r="C10" t="s">
        <v>62</v>
      </c>
    </row>
    <row r="11" spans="1:3">
      <c r="A11">
        <f>HYPERLINK("https://bmsprod.service-now.com/nav_to.do?uri=%2Fkb_view.do%3Fsysparm_article%3DKB0028135%26sysparm_stack%3D%26sysparm_view%3D","INTERACT EMEA:  Synchronization error with Interaction ID - Entity is deleted")</f>
        <v>0</v>
      </c>
      <c r="B11">
        <v>0.2130355685949326</v>
      </c>
      <c r="C1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HYPERLINK("https://bmsprod.service-now.com/nav_to.do?uri=%2Fkb_view.do%3Fsysparm_article%3DKB0044806%26sysparm_stack%3D%26sysparm_view%3D","How to consult InterAct activities older than three months on Veeva")</f>
        <v>0</v>
      </c>
      <c r="B2">
        <v>0.6365872621536255</v>
      </c>
      <c r="C2" t="s">
        <v>63</v>
      </c>
    </row>
    <row r="3" spans="1:3">
      <c r="A3">
        <f>HYPERLINK("https://bmsprod.service-now.com/nav_to.do?uri=%2Fkb_view.do%3Fsysparm_article%3DKB0035228%26sysparm_stack%3D%26sysparm_view%3D","How to request an interaction unlock in InterAct (EMEA &amp;  LATAM)")</f>
        <v>0</v>
      </c>
      <c r="B3">
        <v>0.2494045495986938</v>
      </c>
      <c r="C3" t="s">
        <v>56</v>
      </c>
    </row>
    <row r="4" spans="1:3">
      <c r="A4">
        <f>HYPERLINK("https://bmsprod.service-now.com/nav_to.do?uri=%2Fkb_view.do%3Fsysparm_article%3DKB0097038%26sysparm_stack%3D%26sysparm_view%3D","How to login to Interact ")</f>
        <v>0</v>
      </c>
      <c r="B4">
        <v>0.2443404942750931</v>
      </c>
      <c r="C4" t="s">
        <v>64</v>
      </c>
    </row>
    <row r="5" spans="1:3">
      <c r="A5">
        <f>HYPERLINK("https://bmsprod.service-now.com/nav_to.do?uri=%2Fkb_view.do%3Fsysparm_article%3DKB0034139%26sysparm_stack%3D%26sysparm_view%3D","How to edit a saved or planned interaction on Veeva from an iPad")</f>
        <v>0</v>
      </c>
      <c r="B5">
        <v>0.2375475764274597</v>
      </c>
      <c r="C5" t="s">
        <v>28</v>
      </c>
    </row>
    <row r="6" spans="1:3">
      <c r="A6">
        <f>HYPERLINK("https://bmsprod.service-now.com/nav_to.do?uri=%2Fkb_view.do%3Fsysparm_article%3DKB0026891%26sysparm_stack%3D%26sysparm_view%3D","InterAct: APAC: Adding your calendar to Veeva")</f>
        <v>0</v>
      </c>
      <c r="B6">
        <v>0.2212814092636108</v>
      </c>
      <c r="C6" t="s">
        <v>65</v>
      </c>
    </row>
    <row r="7" spans="1:3">
      <c r="A7">
        <f>HYPERLINK("https://bmsprod.service-now.com/nav_to.do?uri=%2Fkb_view.do%3Fsysparm_article%3DKB0034964%26sysparm_stack%3D%26sysparm_view%3D","How to update the Site Visit Cost amount under All Payment activity tab in ECLIPSE")</f>
        <v>0</v>
      </c>
      <c r="B7">
        <v>0.2187390774488449</v>
      </c>
      <c r="C7" t="s">
        <v>66</v>
      </c>
    </row>
    <row r="8" spans="1:3">
      <c r="A8">
        <f>HYPERLINK("https://bmsprod.service-now.com/nav_to.do?uri=%2Fkb_view.do%3Fsysparm_article%3DKB0033605%26sysparm_stack%3D%26sysparm_view%3D","How to access vitalize Knowledge Management Job Aids (Index)")</f>
        <v>0</v>
      </c>
      <c r="B8">
        <v>0.217917189002037</v>
      </c>
      <c r="C8" t="s">
        <v>39</v>
      </c>
    </row>
    <row r="9" spans="1:3">
      <c r="A9">
        <f>HYPERLINK("https://bmsprod.service-now.com/nav_to.do?uri=%2Fkb_view.do%3Fsysparm_article%3DKB0038093%26sysparm_stack%3D%26sysparm_view%3D","411.bms.com Search Results page")</f>
        <v>0</v>
      </c>
      <c r="B9">
        <v>0.2047436833381653</v>
      </c>
      <c r="C9" t="s">
        <v>51</v>
      </c>
    </row>
    <row r="10" spans="1:3">
      <c r="A10">
        <f>HYPERLINK("https://bmsprod.service-now.com/nav_to.do?uri=%2Fkb_view.do%3Fsysparm_article%3DKB0034128%26sysparm_stack%3D%26sysparm_view%3D","How to delete a saved or planned interaction on Veeva")</f>
        <v>0</v>
      </c>
      <c r="B10">
        <v>0.1983329057693481</v>
      </c>
      <c r="C10" t="s">
        <v>27</v>
      </c>
    </row>
    <row r="11" spans="1:3">
      <c r="A11">
        <f>HYPERLINK("https://bmsprod.service-now.com/nav_to.do?uri=%2Fkb_view.do%3Fsysparm_article%3DKB0044052%26sysparm_stack%3D%26sysparm_view%3D","Adding images to knowledge articles")</f>
        <v>0</v>
      </c>
      <c r="B11">
        <v>0.1957096010446548</v>
      </c>
      <c r="C1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KB0026966</vt:lpstr>
      <vt:lpstr>KB0028139</vt:lpstr>
      <vt:lpstr>KB0045093</vt:lpstr>
      <vt:lpstr>KB0034128</vt:lpstr>
      <vt:lpstr>KB0041582</vt:lpstr>
      <vt:lpstr>KB0041586</vt:lpstr>
      <vt:lpstr>KB0035228</vt:lpstr>
      <vt:lpstr>KB0026965</vt:lpstr>
      <vt:lpstr>KB0044806</vt:lpstr>
      <vt:lpstr>KB0026967</vt:lpstr>
      <vt:lpstr>KB0028729</vt:lpstr>
      <vt:lpstr>KB0026975</vt:lpstr>
      <vt:lpstr>KB0045087</vt:lpstr>
      <vt:lpstr>KB0026972</vt:lpstr>
      <vt:lpstr>KB0034139</vt:lpstr>
      <vt:lpstr>KB0026963</vt:lpstr>
      <vt:lpstr>KB0026971</vt:lpstr>
      <vt:lpstr>KB0028730</vt:lpstr>
      <vt:lpstr>KB0034631</vt:lpstr>
      <vt:lpstr>KB0041730</vt:lpstr>
      <vt:lpstr>KB0028138</vt:lpstr>
      <vt:lpstr>KB0028137</vt:lpstr>
      <vt:lpstr>KB0028135</vt:lpstr>
      <vt:lpstr>KB0039671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2019-04-24T16:16:54Z</dcterms:created>
  <dcterms:modified xsi:type="dcterms:W3CDTF">2019-04-24T16:16:54Z</dcterms:modified>
</cp:coreProperties>
</file>