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B0036033" sheetId="1" r:id="rId1"/>
    <sheet name="KB0013439" sheetId="2" r:id="rId2"/>
    <sheet name="KB0031698" sheetId="3" r:id="rId3"/>
    <sheet name="KB0041431" sheetId="4" r:id="rId4"/>
    <sheet name="KB0097268" sheetId="5" r:id="rId5"/>
    <sheet name="KB0013410" sheetId="6" r:id="rId6"/>
    <sheet name="KB0040594" sheetId="7" r:id="rId7"/>
    <sheet name="KB0013413" sheetId="8" r:id="rId8"/>
    <sheet name="KB0097038" sheetId="9" r:id="rId9"/>
    <sheet name="KB0035133" sheetId="10" r:id="rId10"/>
    <sheet name="KB0013414" sheetId="11" r:id="rId11"/>
    <sheet name="KB0041323" sheetId="12" r:id="rId12"/>
    <sheet name="KB0030913" sheetId="13" r:id="rId13"/>
    <sheet name="KB0030912" sheetId="14" r:id="rId14"/>
    <sheet name="KB0013438" sheetId="15" r:id="rId15"/>
    <sheet name="KB0013419" sheetId="16" r:id="rId16"/>
    <sheet name="KB0035029" sheetId="17" r:id="rId17"/>
    <sheet name="KB0032739" sheetId="18" r:id="rId18"/>
    <sheet name="KB0041409" sheetId="19" r:id="rId19"/>
    <sheet name="KB0040738" sheetId="20" r:id="rId20"/>
    <sheet name="KB0044686" sheetId="21" r:id="rId21"/>
    <sheet name="KB0013421" sheetId="22" r:id="rId22"/>
    <sheet name="KB0013052" sheetId="23" r:id="rId23"/>
    <sheet name="KB0041766" sheetId="24" r:id="rId24"/>
  </sheets>
  <calcPr calcId="124519" fullCalcOnLoad="1"/>
</workbook>
</file>

<file path=xl/sharedStrings.xml><?xml version="1.0" encoding="utf-8"?>
<sst xmlns="http://schemas.openxmlformats.org/spreadsheetml/2006/main" count="312" uniqueCount="132">
  <si>
    <t>KB</t>
  </si>
  <si>
    <t>% Related</t>
  </si>
  <si>
    <t>KB Number</t>
  </si>
  <si>
    <t>KB0036033</t>
  </si>
  <si>
    <t>KB0032739</t>
  </si>
  <si>
    <t>KB0013414</t>
  </si>
  <si>
    <t>KB0013413</t>
  </si>
  <si>
    <t>KB0034016</t>
  </si>
  <si>
    <t>KB0071795</t>
  </si>
  <si>
    <t>KB0013421</t>
  </si>
  <si>
    <t>KB0013052</t>
  </si>
  <si>
    <t>KB0013438</t>
  </si>
  <si>
    <t>KB0030891</t>
  </si>
  <si>
    <t>KB0013439</t>
  </si>
  <si>
    <t>KB0030913</t>
  </si>
  <si>
    <t>KB0014794</t>
  </si>
  <si>
    <t>KB0040478</t>
  </si>
  <si>
    <t>KB0035246</t>
  </si>
  <si>
    <t>KB0071975</t>
  </si>
  <si>
    <t>KB0034083</t>
  </si>
  <si>
    <t>KB0013243</t>
  </si>
  <si>
    <t>KB0042884</t>
  </si>
  <si>
    <t>KB0097111</t>
  </si>
  <si>
    <t>KB0031698</t>
  </si>
  <si>
    <t>KB0033187</t>
  </si>
  <si>
    <t>KB0070964</t>
  </si>
  <si>
    <t>KB0026768</t>
  </si>
  <si>
    <t>KB0034935</t>
  </si>
  <si>
    <t>KB0035029</t>
  </si>
  <si>
    <t>KB0040602</t>
  </si>
  <si>
    <t>KB0039696</t>
  </si>
  <si>
    <t>KB0071791</t>
  </si>
  <si>
    <t>KB0071789</t>
  </si>
  <si>
    <t>KB0041431</t>
  </si>
  <si>
    <t>KB0044686</t>
  </si>
  <si>
    <t>KB0069867</t>
  </si>
  <si>
    <t>KB0030912</t>
  </si>
  <si>
    <t>KB0028724</t>
  </si>
  <si>
    <t>KB0028497</t>
  </si>
  <si>
    <t>KB0013241</t>
  </si>
  <si>
    <t>KB0026971</t>
  </si>
  <si>
    <t>KB0026975</t>
  </si>
  <si>
    <t>KB0026966</t>
  </si>
  <si>
    <t>KB0028135</t>
  </si>
  <si>
    <t>KB0035133</t>
  </si>
  <si>
    <t>KB0026896</t>
  </si>
  <si>
    <t>KB0027199</t>
  </si>
  <si>
    <t>KB0039671</t>
  </si>
  <si>
    <t>KB0028730</t>
  </si>
  <si>
    <t>KB0034118</t>
  </si>
  <si>
    <t>KB0013410</t>
  </si>
  <si>
    <t>KB0035630</t>
  </si>
  <si>
    <t>KB0033071</t>
  </si>
  <si>
    <t>KB0028650</t>
  </si>
  <si>
    <t>KB0033222</t>
  </si>
  <si>
    <t>KB0040770</t>
  </si>
  <si>
    <t>KB0040594</t>
  </si>
  <si>
    <t>KB0035057</t>
  </si>
  <si>
    <t>KB0036317</t>
  </si>
  <si>
    <t>KB0014527</t>
  </si>
  <si>
    <t>KB0030379</t>
  </si>
  <si>
    <t>KB0011327</t>
  </si>
  <si>
    <t>KB0071467</t>
  </si>
  <si>
    <t>KB0032865</t>
  </si>
  <si>
    <t>KB0095664</t>
  </si>
  <si>
    <t>KB0011913</t>
  </si>
  <si>
    <t>KB0013419</t>
  </si>
  <si>
    <t>KB0097038</t>
  </si>
  <si>
    <t>KB0034905</t>
  </si>
  <si>
    <t>KB0027868</t>
  </si>
  <si>
    <t>KB0034910</t>
  </si>
  <si>
    <t>KB0040701</t>
  </si>
  <si>
    <t>KB0038813</t>
  </si>
  <si>
    <t>KB0071783</t>
  </si>
  <si>
    <t>KB0026963</t>
  </si>
  <si>
    <t>KB0028139</t>
  </si>
  <si>
    <t>KB0028729</t>
  </si>
  <si>
    <t>KB0026967</t>
  </si>
  <si>
    <t>KB0041323</t>
  </si>
  <si>
    <t>KB0071415</t>
  </si>
  <si>
    <t>KB0044895</t>
  </si>
  <si>
    <t>KB0034061</t>
  </si>
  <si>
    <t>KB0030292</t>
  </si>
  <si>
    <t>KB0028652</t>
  </si>
  <si>
    <t>KB0026878</t>
  </si>
  <si>
    <t>KB0030135</t>
  </si>
  <si>
    <t>KB0028654</t>
  </si>
  <si>
    <t>KB0041409</t>
  </si>
  <si>
    <t>KB0011098</t>
  </si>
  <si>
    <t>KB0073105</t>
  </si>
  <si>
    <t>KB0036392</t>
  </si>
  <si>
    <t>KB0037895</t>
  </si>
  <si>
    <t>KB0032601</t>
  </si>
  <si>
    <t>KB0036323</t>
  </si>
  <si>
    <t>KB0013365</t>
  </si>
  <si>
    <t>KB0031288</t>
  </si>
  <si>
    <t>KB0042458</t>
  </si>
  <si>
    <t>KB0071915</t>
  </si>
  <si>
    <t>KB0034128</t>
  </si>
  <si>
    <t>KB0038099</t>
  </si>
  <si>
    <t>KB0073198</t>
  </si>
  <si>
    <t>KB0035896</t>
  </si>
  <si>
    <t>KB0042857</t>
  </si>
  <si>
    <t>KB0073092</t>
  </si>
  <si>
    <t>KB0035955</t>
  </si>
  <si>
    <t>KB0034939</t>
  </si>
  <si>
    <t>KB0034938</t>
  </si>
  <si>
    <t>KB0028485</t>
  </si>
  <si>
    <t>KB0042539</t>
  </si>
  <si>
    <t>KB0014820</t>
  </si>
  <si>
    <t>KB0029724</t>
  </si>
  <si>
    <t>KB0038127</t>
  </si>
  <si>
    <t>KB0070880</t>
  </si>
  <si>
    <t>KB0073081</t>
  </si>
  <si>
    <t>KB0028653</t>
  </si>
  <si>
    <t>KB0040738</t>
  </si>
  <si>
    <t>KB0035227</t>
  </si>
  <si>
    <t>KB0038933</t>
  </si>
  <si>
    <t>KB0038997</t>
  </si>
  <si>
    <t>KB0096431</t>
  </si>
  <si>
    <t>KB0034799</t>
  </si>
  <si>
    <t>KB0029362</t>
  </si>
  <si>
    <t>KB0028122</t>
  </si>
  <si>
    <t>KB0027200</t>
  </si>
  <si>
    <t>KB0030739</t>
  </si>
  <si>
    <t>KB0030155</t>
  </si>
  <si>
    <t>KB0033939</t>
  </si>
  <si>
    <t>KB0028465</t>
  </si>
  <si>
    <t>KB0026894</t>
  </si>
  <si>
    <t>KB0073128</t>
  </si>
  <si>
    <t>KB0026891</t>
  </si>
  <si>
    <t>KB0029371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</si>
</sst>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/>
  </sheetViews>
  <sheetFormatPr defaultRowHeight="15"/>
  <cols>
    <col min="1" max="1" width="73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HYPERLINK("https://bmsprod.service-now.com/nav_to.do?uri=%2Fkb_view.do%3Fsysparm_article%3DKB0036033%26sysparm_stack%3D%26sysparm_view%3D","How to record Sample calls in InterAct - InterAct US")</f>
        <v>0</v>
      </c>
      <c r="B2">
        <v>0.4956384599208832</v>
      </c>
      <c r="C2" t="s">
        <v>3</v>
      </c>
    </row>
    <row r="3" spans="1:3">
      <c r="A3">
        <f>HYPERLINK("https://bmsprod.service-now.com/nav_to.do?uri=%2Fkb_view.do%3Fsysparm_article%3DKB0032739%26sysparm_stack%3D%26sysparm_view%3D","Recording an In-Office Speaker Program (IOSP) in InterAct")</f>
        <v>0</v>
      </c>
      <c r="B3">
        <v>0.2998049855232239</v>
      </c>
      <c r="C3" t="s">
        <v>4</v>
      </c>
    </row>
    <row r="4" spans="1:3">
      <c r="A4">
        <f>HYPERLINK("https://bmsprod.service-now.com/nav_to.do?uri=%2Fkb_view.do%3Fsysparm_article%3DKB0013414%26sysparm_stack%3D%26sysparm_view%3D","FSD: Accessing Media")</f>
        <v>0</v>
      </c>
      <c r="B4">
        <v>0.2827827930450439</v>
      </c>
      <c r="C4" t="s">
        <v>5</v>
      </c>
    </row>
    <row r="5" spans="1:3">
      <c r="A5">
        <f>HYPERLINK("https://bmsprod.service-now.com/nav_to.do?uri=%2Fkb_view.do%3Fsysparm_article%3DKB0013413%26sysparm_stack%3D%26sysparm_view%3D","INTERACT US:  Accessing Customers")</f>
        <v>0</v>
      </c>
      <c r="B5">
        <v>0.2827149629592896</v>
      </c>
      <c r="C5" t="s">
        <v>6</v>
      </c>
    </row>
    <row r="6" spans="1:3">
      <c r="A6">
        <f>HYPERLINK("https://bmsprod.service-now.com/nav_to.do?uri=%2Fkb_view.do%3Fsysparm_article%3DKB0034016%26sysparm_stack%3D%26sysparm_view%3D","SHAREPOINT: AUSTRALIA: Sales Central General Information")</f>
        <v>0</v>
      </c>
      <c r="B6">
        <v>0.281473696231842</v>
      </c>
      <c r="C6" t="s">
        <v>7</v>
      </c>
    </row>
    <row r="7" spans="1:3">
      <c r="A7">
        <f>HYPERLINK("https://bmsprod.service-now.com/nav_to.do?uri=%2Fkb_view.do%3Fsysparm_article%3DKB0071795%26sysparm_stack%3D%26sysparm_view%3D","Accessing training materials for the Field Link application")</f>
        <v>0</v>
      </c>
      <c r="B7">
        <v>0.2670276165008545</v>
      </c>
      <c r="C7" t="s">
        <v>8</v>
      </c>
    </row>
    <row r="8" spans="1:3">
      <c r="A8">
        <f>HYPERLINK("https://bmsprod.service-now.com/nav_to.do?uri=%2Fkb_view.do%3Fsysparm_article%3DKB0013421%26sysparm_stack%3D%26sysparm_view%3D","FSD: Recording Interactions")</f>
        <v>0</v>
      </c>
      <c r="B8">
        <v>0.2662996053695679</v>
      </c>
      <c r="C8" t="s">
        <v>9</v>
      </c>
    </row>
    <row r="9" spans="1:3">
      <c r="A9">
        <f>HYPERLINK("https://bmsprod.service-now.com/nav_to.do?uri=%2Fkb_view.do%3Fsysparm_article%3DKB0013052%26sysparm_stack%3D%26sysparm_view%3D","Interact: Americas: Missing Calls/Interactions")</f>
        <v>0</v>
      </c>
      <c r="B9">
        <v>0.2648965120315552</v>
      </c>
      <c r="C9" t="s">
        <v>10</v>
      </c>
    </row>
    <row r="10" spans="1:3">
      <c r="A10">
        <f>HYPERLINK("https://bmsprod.service-now.com/nav_to.do?uri=%2Fkb_view.do%3Fsysparm_article%3DKB0013438%26sysparm_stack%3D%26sysparm_view%3D","How to  edit  or delete submitted Interactions ( US ONLY) ")</f>
        <v>0</v>
      </c>
      <c r="B10">
        <v>0.2588833570480347</v>
      </c>
      <c r="C10" t="s">
        <v>11</v>
      </c>
    </row>
    <row r="11" spans="1:3">
      <c r="A11">
        <f>HYPERLINK("https://bmsprod.service-now.com/nav_to.do?uri=%2Fkb_view.do%3Fsysparm_article%3DKB0030891%26sysparm_stack%3D%26sysparm_view%3D","How to handle the Do Not Sample Customers status in InterAct - US only")</f>
        <v>0</v>
      </c>
      <c r="B11">
        <v>0.2560355961322784</v>
      </c>
      <c r="C11" t="s">
        <v>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2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HYPERLINK("https://bmsprod.service-now.com/nav_to.do?uri=%2Fkb_view.do%3Fsysparm_article%3DKB0035133%26sysparm_stack%3D%26sysparm_view%3D","Interact Error: Insufficient Access Rights")</f>
        <v>0</v>
      </c>
      <c r="B2">
        <v>0.6795820593833923</v>
      </c>
      <c r="C2" t="s">
        <v>44</v>
      </c>
    </row>
    <row r="3" spans="1:3">
      <c r="A3">
        <f>HYPERLINK("https://bmsprod.service-now.com/nav_to.do?uri=%2Fkb_view.do%3Fsysparm_article%3DKB0026975%26sysparm_stack%3D%26sysparm_view%3D","INTERACT EMEA:  A window appears with message "An iRep update is required"")</f>
        <v>0</v>
      </c>
      <c r="B3">
        <v>0.3251896798610687</v>
      </c>
      <c r="C3" t="s">
        <v>41</v>
      </c>
    </row>
    <row r="4" spans="1:3">
      <c r="A4">
        <f>HYPERLINK("https://bmsprod.service-now.com/nav_to.do?uri=%2Fkb_view.do%3Fsysparm_article%3DKB0026963%26sysparm_stack%3D%26sysparm_view%3D","INTERACT EMEA:  Error message about HCO when creating Standard Rep Presentation")</f>
        <v>0</v>
      </c>
      <c r="B4">
        <v>0.3080548942089081</v>
      </c>
      <c r="C4" t="s">
        <v>74</v>
      </c>
    </row>
    <row r="5" spans="1:3">
      <c r="A5">
        <f>HYPERLINK("https://bmsprod.service-now.com/nav_to.do?uri=%2Fkb_view.do%3Fsysparm_article%3DKB0028135%26sysparm_stack%3D%26sysparm_view%3D","INTERACT EMEA:  Synchronization error with Interaction ID - Entity is deleted")</f>
        <v>0</v>
      </c>
      <c r="B5">
        <v>0.2923114895820618</v>
      </c>
      <c r="C5" t="s">
        <v>43</v>
      </c>
    </row>
    <row r="6" spans="1:3">
      <c r="A6">
        <f>HYPERLINK("https://bmsprod.service-now.com/nav_to.do?uri=%2Fkb_view.do%3Fsysparm_article%3DKB0035029%26sysparm_stack%3D%26sysparm_view%3D","How to deal with Interact Call2_vod__c error messages: Americas")</f>
        <v>0</v>
      </c>
      <c r="B6">
        <v>0.2910353541374207</v>
      </c>
      <c r="C6" t="s">
        <v>28</v>
      </c>
    </row>
    <row r="7" spans="1:3">
      <c r="A7">
        <f>HYPERLINK("https://bmsprod.service-now.com/nav_to.do?uri=%2Fkb_view.do%3Fsysparm_article%3DKB0028139%26sysparm_stack%3D%26sysparm_view%3D","INTERACT EMEA: Password Reset (self service and SvD), account lock out")</f>
        <v>0</v>
      </c>
      <c r="B7">
        <v>0.2868730127811432</v>
      </c>
      <c r="C7" t="s">
        <v>75</v>
      </c>
    </row>
    <row r="8" spans="1:3">
      <c r="A8">
        <f>HYPERLINK("https://bmsprod.service-now.com/nav_to.do?uri=%2Fkb_view.do%3Fsysparm_article%3DKB0028729%26sysparm_stack%3D%26sysparm_view%3D","INTERACT EMEA: Caller logged-out frequently from Veeva CRM (iPad)")</f>
        <v>0</v>
      </c>
      <c r="B8">
        <v>0.2809802889823914</v>
      </c>
      <c r="C8" t="s">
        <v>76</v>
      </c>
    </row>
    <row r="9" spans="1:3">
      <c r="A9">
        <f>HYPERLINK("https://bmsprod.service-now.com/nav_to.do?uri=%2Fkb_view.do%3Fsysparm_article%3DKB0026966%26sysparm_stack%3D%26sysparm_view%3D","INTERACT EMEA:  Error Message when creating a New Interaction in the Past")</f>
        <v>0</v>
      </c>
      <c r="B9">
        <v>0.2801948487758636</v>
      </c>
      <c r="C9" t="s">
        <v>42</v>
      </c>
    </row>
    <row r="10" spans="1:3">
      <c r="A10">
        <f>HYPERLINK("https://bmsprod.service-now.com/nav_to.do?uri=%2Fkb_view.do%3Fsysparm_article%3DKB0026971%26sysparm_stack%3D%26sysparm_view%3D","INTERACT EMEA:  Delete or Change Time Off Territory (TOT)")</f>
        <v>0</v>
      </c>
      <c r="B10">
        <v>0.2724294364452362</v>
      </c>
      <c r="C10" t="s">
        <v>40</v>
      </c>
    </row>
    <row r="11" spans="1:3">
      <c r="A11">
        <f>HYPERLINK("https://bmsprod.service-now.com/nav_to.do?uri=%2Fkb_view.do%3Fsysparm_article%3DKB0026967%26sysparm_stack%3D%26sysparm_view%3D","INTERACT EMEA:  Account not found in My Customers")</f>
        <v>0</v>
      </c>
      <c r="B11">
        <v>0.2710791230201721</v>
      </c>
      <c r="C11" t="s">
        <v>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6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HYPERLINK("https://bmsprod.service-now.com/nav_to.do?uri=%2Fkb_view.do%3Fsysparm_article%3DKB0013414%26sysparm_stack%3D%26sysparm_view%3D","FSD: Accessing Media")</f>
        <v>0</v>
      </c>
      <c r="B2">
        <v>0.4940253496170044</v>
      </c>
      <c r="C2" t="s">
        <v>5</v>
      </c>
    </row>
    <row r="3" spans="1:3">
      <c r="A3">
        <f>HYPERLINK("https://bmsprod.service-now.com/nav_to.do?uri=%2Fkb_view.do%3Fsysparm_article%3DKB0013413%26sysparm_stack%3D%26sysparm_view%3D","INTERACT US:  Accessing Customers")</f>
        <v>0</v>
      </c>
      <c r="B3">
        <v>0.3234611749649048</v>
      </c>
      <c r="C3" t="s">
        <v>6</v>
      </c>
    </row>
    <row r="4" spans="1:3">
      <c r="A4">
        <f>HYPERLINK("https://bmsprod.service-now.com/nav_to.do?uri=%2Fkb_view.do%3Fsysparm_article%3DKB0013419%26sysparm_stack%3D%26sysparm_view%3D","FSD: Dashboard And Reports")</f>
        <v>0</v>
      </c>
      <c r="B4">
        <v>0.3152224123477936</v>
      </c>
      <c r="C4" t="s">
        <v>66</v>
      </c>
    </row>
    <row r="5" spans="1:3">
      <c r="A5">
        <f>HYPERLINK("https://bmsprod.service-now.com/nav_to.do?uri=%2Fkb_view.do%3Fsysparm_article%3DKB0036033%26sysparm_stack%3D%26sysparm_view%3D","How to record Sample calls in InterAct - InterAct US")</f>
        <v>0</v>
      </c>
      <c r="B5">
        <v>0.3107990622520447</v>
      </c>
      <c r="C5" t="s">
        <v>3</v>
      </c>
    </row>
    <row r="6" spans="1:3">
      <c r="A6">
        <f>HYPERLINK("https://bmsprod.service-now.com/nav_to.do?uri=%2Fkb_view.do%3Fsysparm_article%3DKB0013421%26sysparm_stack%3D%26sysparm_view%3D","FSD: Recording Interactions")</f>
        <v>0</v>
      </c>
      <c r="B6">
        <v>0.3083635270595551</v>
      </c>
      <c r="C6" t="s">
        <v>9</v>
      </c>
    </row>
    <row r="7" spans="1:3">
      <c r="A7">
        <f>HYPERLINK("https://bmsprod.service-now.com/nav_to.do?uri=%2Fkb_view.do%3Fsysparm_article%3DKB0030913%26sysparm_stack%3D%26sysparm_view%3D","How to add or remove a customer in InterAct ")</f>
        <v>0</v>
      </c>
      <c r="B7">
        <v>0.2949253916740417</v>
      </c>
      <c r="C7" t="s">
        <v>14</v>
      </c>
    </row>
    <row r="8" spans="1:3">
      <c r="A8">
        <f>HYPERLINK("https://bmsprod.service-now.com/nav_to.do?uri=%2Fkb_view.do%3Fsysparm_article%3DKB0032739%26sysparm_stack%3D%26sysparm_view%3D","Recording an In-Office Speaker Program (IOSP) in InterAct")</f>
        <v>0</v>
      </c>
      <c r="B8">
        <v>0.2758583724498749</v>
      </c>
      <c r="C8" t="s">
        <v>4</v>
      </c>
    </row>
    <row r="9" spans="1:3">
      <c r="A9">
        <f>HYPERLINK("https://bmsprod.service-now.com/nav_to.do?uri=%2Fkb_view.do%3Fsysparm_article%3DKB0097038%26sysparm_stack%3D%26sysparm_view%3D","How to login to Interact ")</f>
        <v>0</v>
      </c>
      <c r="B9">
        <v>0.2660922706127167</v>
      </c>
      <c r="C9" t="s">
        <v>67</v>
      </c>
    </row>
    <row r="10" spans="1:3">
      <c r="A10">
        <f>HYPERLINK("https://bmsprod.service-now.com/nav_to.do?uri=%2Fkb_view.do%3Fsysparm_article%3DKB0095664%26sysparm_stack%3D%26sysparm_view%3D","Interact: Komodo Link Latency Workaround")</f>
        <v>0</v>
      </c>
      <c r="B10">
        <v>0.24397212266922</v>
      </c>
      <c r="C10" t="s">
        <v>64</v>
      </c>
    </row>
    <row r="11" spans="1:3">
      <c r="A11">
        <f>HYPERLINK("https://bmsprod.service-now.com/nav_to.do?uri=%2Fkb_view.do%3Fsysparm_article%3DKB0030912%26sysparm_stack%3D%26sysparm_view%3D","How to obtain a missing IVA presentation (InterAct)")</f>
        <v>0</v>
      </c>
      <c r="B11">
        <v>0.2422852367162704</v>
      </c>
      <c r="C11" t="s">
        <v>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1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HYPERLINK("https://bmsprod.service-now.com/nav_to.do?uri=%2Fkb_view.do%3Fsysparm_article%3DKB0041323%26sysparm_stack%3D%26sysparm_view%3D","Interact: US: Sync Failed, greater that 15000 accounts.")</f>
        <v>0</v>
      </c>
      <c r="B2">
        <v>0.6880577802658081</v>
      </c>
      <c r="C2" t="s">
        <v>78</v>
      </c>
    </row>
    <row r="3" spans="1:3">
      <c r="A3">
        <f>HYPERLINK("https://bmsprod.service-now.com/nav_to.do?uri=%2Fkb_view.do%3Fsysparm_article%3DKB0028730%26sysparm_stack%3D%26sysparm_view%3D","INTERACT EMEA: Sync Failed You are attempting to synchronize greater than 15000 accounts")</f>
        <v>0</v>
      </c>
      <c r="B3">
        <v>0.3945068120956421</v>
      </c>
      <c r="C3" t="s">
        <v>48</v>
      </c>
    </row>
    <row r="4" spans="1:3">
      <c r="A4">
        <f>HYPERLINK("https://bmsprod.service-now.com/nav_to.do?uri=%2Fkb_view.do%3Fsysparm_article%3DKB0071415%26sysparm_stack%3D%26sysparm_view%3D","INTERACT: Apac: iRep unable to synchronize")</f>
        <v>0</v>
      </c>
      <c r="B4">
        <v>0.3366913795471191</v>
      </c>
      <c r="C4" t="s">
        <v>79</v>
      </c>
    </row>
    <row r="5" spans="1:3">
      <c r="A5">
        <f>HYPERLINK("https://bmsprod.service-now.com/nav_to.do?uri=%2Fkb_view.do%3Fsysparm_article%3DKB0026768%26sysparm_stack%3D%26sysparm_view%3D","INTERACT: How to install Veeva CRM on iPad")</f>
        <v>0</v>
      </c>
      <c r="B5">
        <v>0.2875704169273376</v>
      </c>
      <c r="C5" t="s">
        <v>26</v>
      </c>
    </row>
    <row r="6" spans="1:3">
      <c r="A6">
        <f>HYPERLINK("https://bmsprod.service-now.com/nav_to.do?uri=%2Fkb_view.do%3Fsysparm_article%3DKB0044895%26sysparm_stack%3D%26sysparm_view%3D","Fleet Adminstration System: US/CA: FAQs and Learning Resources")</f>
        <v>0</v>
      </c>
      <c r="B6">
        <v>0.2631823718547821</v>
      </c>
      <c r="C6" t="s">
        <v>80</v>
      </c>
    </row>
    <row r="7" spans="1:3">
      <c r="A7">
        <f>HYPERLINK("https://bmsprod.service-now.com/nav_to.do?uri=%2Fkb_view.do%3Fsysparm_article%3DKB0026975%26sysparm_stack%3D%26sysparm_view%3D","INTERACT EMEA:  A window appears with message "An iRep update is required"")</f>
        <v>0</v>
      </c>
      <c r="B7">
        <v>0.2562576830387115</v>
      </c>
      <c r="C7" t="s">
        <v>41</v>
      </c>
    </row>
    <row r="8" spans="1:3">
      <c r="A8">
        <f>HYPERLINK("https://bmsprod.service-now.com/nav_to.do?uri=%2Fkb_view.do%3Fsysparm_article%3DKB0013439%26sysparm_stack%3D%26sysparm_view%3D","How to locate a TBM's Intelligent Territory Number in InterAct")</f>
        <v>0</v>
      </c>
      <c r="B8">
        <v>0.2520515620708466</v>
      </c>
      <c r="C8" t="s">
        <v>13</v>
      </c>
    </row>
    <row r="9" spans="1:3">
      <c r="A9">
        <f>HYPERLINK("https://bmsprod.service-now.com/nav_to.do?uri=%2Fkb_view.do%3Fsysparm_article%3DKB0034061%26sysparm_stack%3D%26sysparm_view%3D","INTERACT: APAC: Long Sync Times")</f>
        <v>0</v>
      </c>
      <c r="B9">
        <v>0.2508519291877747</v>
      </c>
      <c r="C9" t="s">
        <v>81</v>
      </c>
    </row>
    <row r="10" spans="1:3">
      <c r="A10">
        <f>HYPERLINK("https://bmsprod.service-now.com/nav_to.do?uri=%2Fkb_view.do%3Fsysparm_article%3DKB0030292%26sysparm_stack%3D%26sysparm_view%3D","INTERACT APAC: Media not showing")</f>
        <v>0</v>
      </c>
      <c r="B10">
        <v>0.2504287958145142</v>
      </c>
      <c r="C10" t="s">
        <v>82</v>
      </c>
    </row>
    <row r="11" spans="1:3">
      <c r="A11">
        <f>HYPERLINK("https://bmsprod.service-now.com/nav_to.do?uri=%2Fkb_view.do%3Fsysparm_article%3DKB0028652%26sysparm_stack%3D%26sysparm_view%3D","InterAct: APAC: Cannot add addresses or primary workplace ")</f>
        <v>0</v>
      </c>
      <c r="B11">
        <v>0.2498602867126465</v>
      </c>
      <c r="C11" t="s">
        <v>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67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HYPERLINK("https://bmsprod.service-now.com/nav_to.do?uri=%2Fkb_view.do%3Fsysparm_article%3DKB0030913%26sysparm_stack%3D%26sysparm_view%3D","How to add or remove a customer in InterAct ")</f>
        <v>0</v>
      </c>
      <c r="B2">
        <v>0.4844212532043457</v>
      </c>
      <c r="C2" t="s">
        <v>14</v>
      </c>
    </row>
    <row r="3" spans="1:3">
      <c r="A3">
        <f>HYPERLINK("https://bmsprod.service-now.com/nav_to.do?uri=%2Fkb_view.do%3Fsysparm_article%3DKB0013413%26sysparm_stack%3D%26sysparm_view%3D","INTERACT US:  Accessing Customers")</f>
        <v>0</v>
      </c>
      <c r="B3">
        <v>0.3678726255893707</v>
      </c>
      <c r="C3" t="s">
        <v>6</v>
      </c>
    </row>
    <row r="4" spans="1:3">
      <c r="A4">
        <f>HYPERLINK("https://bmsprod.service-now.com/nav_to.do?uri=%2Fkb_view.do%3Fsysparm_article%3DKB0026878%26sysparm_stack%3D%26sysparm_view%3D","FSD: Nexus Web Admin Training")</f>
        <v>0</v>
      </c>
      <c r="B4">
        <v>0.2962071299552917</v>
      </c>
      <c r="C4" t="s">
        <v>84</v>
      </c>
    </row>
    <row r="5" spans="1:3">
      <c r="A5">
        <f>HYPERLINK("https://bmsprod.service-now.com/nav_to.do?uri=%2Fkb_view.do%3Fsysparm_article%3DKB0013414%26sysparm_stack%3D%26sysparm_view%3D","FSD: Accessing Media")</f>
        <v>0</v>
      </c>
      <c r="B5">
        <v>0.2748642563819885</v>
      </c>
      <c r="C5" t="s">
        <v>5</v>
      </c>
    </row>
    <row r="6" spans="1:3">
      <c r="A6">
        <f>HYPERLINK("https://bmsprod.service-now.com/nav_to.do?uri=%2Fkb_view.do%3Fsysparm_article%3DKB0041431%26sysparm_stack%3D%26sysparm_view%3D","How to restore a missing customer in InterAct (US)")</f>
        <v>0</v>
      </c>
      <c r="B6">
        <v>0.2537801265716553</v>
      </c>
      <c r="C6" t="s">
        <v>33</v>
      </c>
    </row>
    <row r="7" spans="1:3">
      <c r="A7">
        <f>HYPERLINK("https://bmsprod.service-now.com/nav_to.do?uri=%2Fkb_view.do%3Fsysparm_article%3DKB0036033%26sysparm_stack%3D%26sysparm_view%3D","How to record Sample calls in InterAct - InterAct US")</f>
        <v>0</v>
      </c>
      <c r="B7">
        <v>0.2495684623718262</v>
      </c>
      <c r="C7" t="s">
        <v>3</v>
      </c>
    </row>
    <row r="8" spans="1:3">
      <c r="A8">
        <f>HYPERLINK("https://bmsprod.service-now.com/nav_to.do?uri=%2Fkb_view.do%3Fsysparm_article%3DKB0030135%26sysparm_stack%3D%26sysparm_view%3D","How to add or remove an e-mail account")</f>
        <v>0</v>
      </c>
      <c r="B8">
        <v>0.2368882298469543</v>
      </c>
      <c r="C8" t="s">
        <v>85</v>
      </c>
    </row>
    <row r="9" spans="1:3">
      <c r="A9">
        <f>HYPERLINK("https://bmsprod.service-now.com/nav_to.do?uri=%2Fkb_view.do%3Fsysparm_article%3DKB0028654%26sysparm_stack%3D%26sysparm_view%3D","INTERACT: APAC: Changing primary workplace for a customer (iPad)")</f>
        <v>0</v>
      </c>
      <c r="B9">
        <v>0.2345207184553146</v>
      </c>
      <c r="C9" t="s">
        <v>86</v>
      </c>
    </row>
    <row r="10" spans="1:3">
      <c r="A10">
        <f>HYPERLINK("https://bmsprod.service-now.com/nav_to.do?uri=%2Fkb_view.do%3Fsysparm_article%3DKB0041409%26sysparm_stack%3D%26sysparm_view%3D","How to affiliate an HCP or organization ")</f>
        <v>0</v>
      </c>
      <c r="B10">
        <v>0.2206188887357712</v>
      </c>
      <c r="C10" t="s">
        <v>87</v>
      </c>
    </row>
    <row r="11" spans="1:3">
      <c r="A11">
        <f>HYPERLINK("https://bmsprod.service-now.com/nav_to.do?uri=%2Fkb_view.do%3Fsysparm_article%3DKB0028652%26sysparm_stack%3D%26sysparm_view%3D","InterAct: APAC: Cannot add addresses or primary workplace ")</f>
        <v>0</v>
      </c>
      <c r="B11">
        <v>0.2195582836866379</v>
      </c>
      <c r="C11" t="s">
        <v>83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79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HYPERLINK("https://bmsprod.service-now.com/nav_to.do?uri=%2Fkb_view.do%3Fsysparm_article%3DKB0030912%26sysparm_stack%3D%26sysparm_view%3D","How to obtain a missing IVA presentation (InterAct)")</f>
        <v>0</v>
      </c>
      <c r="B2">
        <v>0.6211318969726562</v>
      </c>
      <c r="C2" t="s">
        <v>36</v>
      </c>
    </row>
    <row r="3" spans="1:3">
      <c r="A3">
        <f>HYPERLINK("https://bmsprod.service-now.com/nav_to.do?uri=%2Fkb_view.do%3Fsysparm_article%3DKB0041431%26sysparm_stack%3D%26sysparm_view%3D","How to restore a missing customer in InterAct (US)")</f>
        <v>0</v>
      </c>
      <c r="B3">
        <v>0.2193407267332077</v>
      </c>
      <c r="C3" t="s">
        <v>33</v>
      </c>
    </row>
    <row r="4" spans="1:3">
      <c r="A4">
        <f>HYPERLINK("https://bmsprod.service-now.com/nav_to.do?uri=%2Fkb_view.do%3Fsysparm_article%3DKB0011098%26sysparm_stack%3D%26sysparm_view%3D","How to resolve a drug supply address issue in ECLIPSE")</f>
        <v>0</v>
      </c>
      <c r="B4">
        <v>0.212113082408905</v>
      </c>
      <c r="C4" t="s">
        <v>88</v>
      </c>
    </row>
    <row r="5" spans="1:3">
      <c r="A5">
        <f>HYPERLINK("https://bmsprod.service-now.com/nav_to.do?uri=%2Fkb_view.do%3Fsysparm_article%3DKB0030292%26sysparm_stack%3D%26sysparm_view%3D","INTERACT APAC: Media not showing")</f>
        <v>0</v>
      </c>
      <c r="B5">
        <v>0.206389456987381</v>
      </c>
      <c r="C5" t="s">
        <v>82</v>
      </c>
    </row>
    <row r="6" spans="1:3">
      <c r="A6">
        <f>HYPERLINK("https://bmsprod.service-now.com/nav_to.do?uri=%2Fkb_view.do%3Fsysparm_article%3DKB0073105%26sysparm_stack%3D%26sysparm_view%3D","What if your laptop does not power on")</f>
        <v>0</v>
      </c>
      <c r="B6">
        <v>0.2012128829956055</v>
      </c>
      <c r="C6" t="s">
        <v>89</v>
      </c>
    </row>
    <row r="7" spans="1:3">
      <c r="A7">
        <f>HYPERLINK("https://bmsprod.service-now.com/nav_to.do?uri=%2Fkb_view.do%3Fsysparm_article%3DKB0034061%26sysparm_stack%3D%26sysparm_view%3D","INTERACT: APAC: Long Sync Times")</f>
        <v>0</v>
      </c>
      <c r="B7">
        <v>0.2011047750711441</v>
      </c>
      <c r="C7" t="s">
        <v>81</v>
      </c>
    </row>
    <row r="8" spans="1:3">
      <c r="A8">
        <f>HYPERLINK("https://bmsprod.service-now.com/nav_to.do?uri=%2Fkb_view.do%3Fsysparm_article%3DKB0036392%26sysparm_stack%3D%26sysparm_view%3D","What if a guest user has problems accessing the BMS-guest network")</f>
        <v>0</v>
      </c>
      <c r="B8">
        <v>0.1985081732273102</v>
      </c>
      <c r="C8" t="s">
        <v>90</v>
      </c>
    </row>
    <row r="9" spans="1:3">
      <c r="A9">
        <f>HYPERLINK("https://bmsprod.service-now.com/nav_to.do?uri=%2Fkb_view.do%3Fsysparm_article%3DKB0037895%26sysparm_stack%3D%26sysparm_view%3D","How to request a custom Wi-Fi solution for streaming video or voice services")</f>
        <v>0</v>
      </c>
      <c r="B9">
        <v>0.1946741044521332</v>
      </c>
      <c r="C9" t="s">
        <v>91</v>
      </c>
    </row>
    <row r="10" spans="1:3">
      <c r="A10">
        <f>HYPERLINK("https://bmsprod.service-now.com/nav_to.do?uri=%2Fkb_view.do%3Fsysparm_article%3DKB0032601%26sysparm_stack%3D%26sysparm_view%3D","How to connect mobile devices to bms-net (BMS Wi-Fi)")</f>
        <v>0</v>
      </c>
      <c r="B10">
        <v>0.1936323940753937</v>
      </c>
      <c r="C10" t="s">
        <v>92</v>
      </c>
    </row>
    <row r="11" spans="1:3">
      <c r="A11">
        <f>HYPERLINK("https://bmsprod.service-now.com/nav_to.do?uri=%2Fkb_view.do%3Fsysparm_article%3DKB0013414%26sysparm_stack%3D%26sysparm_view%3D","FSD: Accessing Media")</f>
        <v>0</v>
      </c>
      <c r="B11">
        <v>0.1886935234069824</v>
      </c>
      <c r="C11" t="s">
        <v>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76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HYPERLINK("https://bmsprod.service-now.com/nav_to.do?uri=%2Fkb_view.do%3Fsysparm_article%3DKB0013438%26sysparm_stack%3D%26sysparm_view%3D","How to  edit  or delete submitted Interactions ( US ONLY) ")</f>
        <v>0</v>
      </c>
      <c r="B2">
        <v>0.5593055486679077</v>
      </c>
      <c r="C2" t="s">
        <v>11</v>
      </c>
    </row>
    <row r="3" spans="1:3">
      <c r="A3">
        <f>HYPERLINK("https://bmsprod.service-now.com/nav_to.do?uri=%2Fkb_view.do%3Fsysparm_article%3DKB0036323%26sysparm_stack%3D%26sysparm_view%3D","INTERACT: AUSTRALIA: Unlocking Submitted Calls / Interactions")</f>
        <v>0</v>
      </c>
      <c r="B3">
        <v>0.3418770134449005</v>
      </c>
      <c r="C3" t="s">
        <v>93</v>
      </c>
    </row>
    <row r="4" spans="1:3">
      <c r="A4">
        <f>HYPERLINK("https://bmsprod.service-now.com/nav_to.do?uri=%2Fkb_view.do%3Fsysparm_article%3DKB0013365%26sysparm_stack%3D%26sysparm_view%3D","How to delete or edit Interactions  (US and PR)")</f>
        <v>0</v>
      </c>
      <c r="B4">
        <v>0.3211729824542999</v>
      </c>
      <c r="C4" t="s">
        <v>94</v>
      </c>
    </row>
    <row r="5" spans="1:3">
      <c r="A5">
        <f>HYPERLINK("https://bmsprod.service-now.com/nav_to.do?uri=%2Fkb_view.do%3Fsysparm_article%3DKB0026966%26sysparm_stack%3D%26sysparm_view%3D","INTERACT EMEA:  Error Message when creating a New Interaction in the Past")</f>
        <v>0</v>
      </c>
      <c r="B5">
        <v>0.2708469033241272</v>
      </c>
      <c r="C5" t="s">
        <v>42</v>
      </c>
    </row>
    <row r="6" spans="1:3">
      <c r="A6">
        <f>HYPERLINK("https://bmsprod.service-now.com/nav_to.do?uri=%2Fkb_view.do%3Fsysparm_article%3DKB0031288%26sysparm_stack%3D%26sysparm_view%3D","CaRT PEGA: How do I delete a change request ?")</f>
        <v>0</v>
      </c>
      <c r="B6">
        <v>0.2501076459884644</v>
      </c>
      <c r="C6" t="s">
        <v>95</v>
      </c>
    </row>
    <row r="7" spans="1:3">
      <c r="A7">
        <f>HYPERLINK("https://bmsprod.service-now.com/nav_to.do?uri=%2Fkb_view.do%3Fsysparm_article%3DKB0042458%26sysparm_stack%3D%26sysparm_view%3D","How to report fraudulent phone calls")</f>
        <v>0</v>
      </c>
      <c r="B7">
        <v>0.2413111925125122</v>
      </c>
      <c r="C7" t="s">
        <v>96</v>
      </c>
    </row>
    <row r="8" spans="1:3">
      <c r="A8">
        <f>HYPERLINK("https://bmsprod.service-now.com/nav_to.do?uri=%2Fkb_view.do%3Fsysparm_article%3DKB0071915%26sysparm_stack%3D%26sysparm_view%3D","How to create a request to change personal BMS email address ")</f>
        <v>0</v>
      </c>
      <c r="B8">
        <v>0.2379252016544342</v>
      </c>
      <c r="C8" t="s">
        <v>97</v>
      </c>
    </row>
    <row r="9" spans="1:3">
      <c r="A9">
        <f>HYPERLINK("https://bmsprod.service-now.com/nav_to.do?uri=%2Fkb_view.do%3Fsysparm_article%3DKB0034128%26sysparm_stack%3D%26sysparm_view%3D","How to delete a saved or planned interaction on Veeva")</f>
        <v>0</v>
      </c>
      <c r="B9">
        <v>0.2375768423080444</v>
      </c>
      <c r="C9" t="s">
        <v>98</v>
      </c>
    </row>
    <row r="10" spans="1:3">
      <c r="A10">
        <f>HYPERLINK("https://bmsprod.service-now.com/nav_to.do?uri=%2Fkb_view.do%3Fsysparm_article%3DKB0030891%26sysparm_stack%3D%26sysparm_view%3D","How to handle the Do Not Sample Customers status in InterAct - US only")</f>
        <v>0</v>
      </c>
      <c r="B10">
        <v>0.2345142364501953</v>
      </c>
      <c r="C10" t="s">
        <v>12</v>
      </c>
    </row>
    <row r="11" spans="1:3">
      <c r="A11">
        <f>HYPERLINK("https://bmsprod.service-now.com/nav_to.do?uri=%2Fkb_view.do%3Fsysparm_article%3DKB0038099%26sysparm_stack%3D%26sysparm_view%3D","411.bms.com Submit the Issue or Question Online page")</f>
        <v>0</v>
      </c>
      <c r="B11">
        <v>0.2237733900547028</v>
      </c>
      <c r="C11" t="s">
        <v>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72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HYPERLINK("https://bmsprod.service-now.com/nav_to.do?uri=%2Fkb_view.do%3Fsysparm_article%3DKB0013419%26sysparm_stack%3D%26sysparm_view%3D","FSD: Dashboard And Reports")</f>
        <v>0</v>
      </c>
      <c r="B2">
        <v>0.460106372833252</v>
      </c>
      <c r="C2" t="s">
        <v>66</v>
      </c>
    </row>
    <row r="3" spans="1:3">
      <c r="A3">
        <f>HYPERLINK("https://bmsprod.service-now.com/nav_to.do?uri=%2Fkb_view.do%3Fsysparm_article%3DKB0013414%26sysparm_stack%3D%26sysparm_view%3D","FSD: Accessing Media")</f>
        <v>0</v>
      </c>
      <c r="B3">
        <v>0.2462736815214157</v>
      </c>
      <c r="C3" t="s">
        <v>5</v>
      </c>
    </row>
    <row r="4" spans="1:3">
      <c r="A4">
        <f>HYPERLINK("https://bmsprod.service-now.com/nav_to.do?uri=%2Fkb_view.do%3Fsysparm_article%3DKB0036033%26sysparm_stack%3D%26sysparm_view%3D","How to record Sample calls in InterAct - InterAct US")</f>
        <v>0</v>
      </c>
      <c r="B4">
        <v>0.2376216799020767</v>
      </c>
      <c r="C4" t="s">
        <v>3</v>
      </c>
    </row>
    <row r="5" spans="1:3">
      <c r="A5">
        <f>HYPERLINK("https://bmsprod.service-now.com/nav_to.do?uri=%2Fkb_view.do%3Fsysparm_article%3DKB0073198%26sysparm_stack%3D%26sysparm_view%3D","How to publish dashboards to Tableau Server")</f>
        <v>0</v>
      </c>
      <c r="B5">
        <v>0.2373895645141602</v>
      </c>
      <c r="C5" t="s">
        <v>100</v>
      </c>
    </row>
    <row r="6" spans="1:3">
      <c r="A6">
        <f>HYPERLINK("https://bmsprod.service-now.com/nav_to.do?uri=%2Fkb_view.do%3Fsysparm_article%3DKB0035896%26sysparm_stack%3D%26sysparm_view%3D","vitalize reporting: An Introduction")</f>
        <v>0</v>
      </c>
      <c r="B6">
        <v>0.2292657047510147</v>
      </c>
      <c r="C6" t="s">
        <v>101</v>
      </c>
    </row>
    <row r="7" spans="1:3">
      <c r="A7">
        <f>HYPERLINK("https://bmsprod.service-now.com/nav_to.do?uri=%2Fkb_view.do%3Fsysparm_article%3DKB0042857%26sysparm_stack%3D%26sysparm_view%3D","How to enable dashboards")</f>
        <v>0</v>
      </c>
      <c r="B7">
        <v>0.2196268439292908</v>
      </c>
      <c r="C7" t="s">
        <v>102</v>
      </c>
    </row>
    <row r="8" spans="1:3">
      <c r="A8">
        <f>HYPERLINK("https://bmsprod.service-now.com/nav_to.do?uri=%2Fkb_view.do%3Fsysparm_article%3DKB0033222%26sysparm_stack%3D%26sysparm_view%3D","Inkling: Your account has not been activated yet.")</f>
        <v>0</v>
      </c>
      <c r="B8">
        <v>0.2157067358493805</v>
      </c>
      <c r="C8" t="s">
        <v>54</v>
      </c>
    </row>
    <row r="9" spans="1:3">
      <c r="A9">
        <f>HYPERLINK("https://bmsprod.service-now.com/nav_to.do?uri=%2Fkb_view.do%3Fsysparm_article%3DKB0073092%26sysparm_stack%3D%26sysparm_view%3D","Quick Reference Guide for C-SCOR (Germany)")</f>
        <v>0</v>
      </c>
      <c r="B9">
        <v>0.2115017175674438</v>
      </c>
      <c r="C9" t="s">
        <v>103</v>
      </c>
    </row>
    <row r="10" spans="1:3">
      <c r="A10">
        <f>HYPERLINK("https://bmsprod.service-now.com/nav_to.do?uri=%2Fkb_view.do%3Fsysparm_article%3DKB0035955%26sysparm_stack%3D%26sysparm_view%3D","How to access and review Performance Analytics Dashboards in vitalize")</f>
        <v>0</v>
      </c>
      <c r="B10">
        <v>0.2015407979488373</v>
      </c>
      <c r="C10" t="s">
        <v>104</v>
      </c>
    </row>
    <row r="11" spans="1:3">
      <c r="A11">
        <f>HYPERLINK("https://bmsprod.service-now.com/nav_to.do?uri=%2Fkb_view.do%3Fsysparm_article%3DKB0011913%26sysparm_stack%3D%26sysparm_view%3D","How to access eTime")</f>
        <v>0</v>
      </c>
      <c r="B11">
        <v>0.1950377076864243</v>
      </c>
      <c r="C11" t="s">
        <v>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0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HYPERLINK("https://bmsprod.service-now.com/nav_to.do?uri=%2Fkb_view.do%3Fsysparm_article%3DKB0035029%26sysparm_stack%3D%26sysparm_view%3D","How to deal with Interact Call2_vod__c error messages: Americas")</f>
        <v>0</v>
      </c>
      <c r="B2">
        <v>0.4675601720809937</v>
      </c>
      <c r="C2" t="s">
        <v>28</v>
      </c>
    </row>
    <row r="3" spans="1:3">
      <c r="A3">
        <f>HYPERLINK("https://bmsprod.service-now.com/nav_to.do?uri=%2Fkb_view.do%3Fsysparm_article%3DKB0032739%26sysparm_stack%3D%26sysparm_view%3D","Recording an In-Office Speaker Program (IOSP) in InterAct")</f>
        <v>0</v>
      </c>
      <c r="B3">
        <v>0.259625256061554</v>
      </c>
      <c r="C3" t="s">
        <v>4</v>
      </c>
    </row>
    <row r="4" spans="1:3">
      <c r="A4">
        <f>HYPERLINK("https://bmsprod.service-now.com/nav_to.do?uri=%2Fkb_view.do%3Fsysparm_article%3DKB0028135%26sysparm_stack%3D%26sysparm_view%3D","INTERACT EMEA:  Synchronization error with Interaction ID - Entity is deleted")</f>
        <v>0</v>
      </c>
      <c r="B4">
        <v>0.2427391707897186</v>
      </c>
      <c r="C4" t="s">
        <v>43</v>
      </c>
    </row>
    <row r="5" spans="1:3">
      <c r="A5">
        <f>HYPERLINK("https://bmsprod.service-now.com/nav_to.do?uri=%2Fkb_view.do%3Fsysparm_article%3DKB0034939%26sysparm_stack%3D%26sysparm_view%3D","How to add a service provider to an event that is not found during search in InterAct EM 2.0")</f>
        <v>0</v>
      </c>
      <c r="B5">
        <v>0.2415699511766434</v>
      </c>
      <c r="C5" t="s">
        <v>105</v>
      </c>
    </row>
    <row r="6" spans="1:3">
      <c r="A6">
        <f>HYPERLINK("https://bmsprod.service-now.com/nav_to.do?uri=%2Fkb_view.do%3Fsysparm_article%3DKB0035246%26sysparm_stack%3D%26sysparm_view%3D","How to search for an Event ID and add attendees to a Concur Expense Report in InterAct EM 2.0")</f>
        <v>0</v>
      </c>
      <c r="B6">
        <v>0.2408250719308853</v>
      </c>
      <c r="C6" t="s">
        <v>17</v>
      </c>
    </row>
    <row r="7" spans="1:3">
      <c r="A7">
        <f>HYPERLINK("https://bmsprod.service-now.com/nav_to.do?uri=%2Fkb_view.do%3Fsysparm_article%3DKB0034935%26sysparm_stack%3D%26sysparm_view%3D","How to reconcile attendees when using iPad using InterAct EM 2.0")</f>
        <v>0</v>
      </c>
      <c r="B7">
        <v>0.2241801768541336</v>
      </c>
      <c r="C7" t="s">
        <v>27</v>
      </c>
    </row>
    <row r="8" spans="1:3">
      <c r="A8">
        <f>HYPERLINK("https://bmsprod.service-now.com/nav_to.do?uri=%2Fkb_view.do%3Fsysparm_article%3DKB0040770%26sysparm_stack%3D%26sysparm_view%3D","How to add or edit a HCP in eRoster and Concur")</f>
        <v>0</v>
      </c>
      <c r="B8">
        <v>0.2199765145778656</v>
      </c>
      <c r="C8" t="s">
        <v>55</v>
      </c>
    </row>
    <row r="9" spans="1:3">
      <c r="A9">
        <f>HYPERLINK("https://bmsprod.service-now.com/nav_to.do?uri=%2Fkb_view.do%3Fsysparm_article%3DKB0034938%26sysparm_stack%3D%26sysparm_view%3D","How to indicate if  contracting with an HCO for an HCP Employee Service Provider using InterAct EM 2.0")</f>
        <v>0</v>
      </c>
      <c r="B9">
        <v>0.2195152193307877</v>
      </c>
      <c r="C9" t="s">
        <v>106</v>
      </c>
    </row>
    <row r="10" spans="1:3">
      <c r="A10">
        <f>HYPERLINK("https://bmsprod.service-now.com/nav_to.do?uri=%2Fkb_view.do%3Fsysparm_article%3DKB0028485%26sysparm_stack%3D%26sysparm_view%3D","Service Desk Script")</f>
        <v>0</v>
      </c>
      <c r="B10">
        <v>0.2182567715644836</v>
      </c>
      <c r="C10" t="s">
        <v>107</v>
      </c>
    </row>
    <row r="11" spans="1:3">
      <c r="A11">
        <f>HYPERLINK("https://bmsprod.service-now.com/nav_to.do?uri=%2Fkb_view.do%3Fsysparm_article%3DKB0031698%26sysparm_stack%3D%26sysparm_view%3D","How to fix Sync Failed error in Interact")</f>
        <v>0</v>
      </c>
      <c r="B11">
        <v>0.2166180461645126</v>
      </c>
      <c r="C11" t="s">
        <v>23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67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HYPERLINK("https://bmsprod.service-now.com/nav_to.do?uri=%2Fkb_view.do%3Fsysparm_article%3DKB0032739%26sysparm_stack%3D%26sysparm_view%3D","Recording an In-Office Speaker Program (IOSP) in InterAct")</f>
        <v>0</v>
      </c>
      <c r="B2">
        <v>0.5817050933837891</v>
      </c>
      <c r="C2" t="s">
        <v>4</v>
      </c>
    </row>
    <row r="3" spans="1:3">
      <c r="A3">
        <f>HYPERLINK("https://bmsprod.service-now.com/nav_to.do?uri=%2Fkb_view.do%3Fsysparm_article%3DKB0013421%26sysparm_stack%3D%26sysparm_view%3D","FSD: Recording Interactions")</f>
        <v>0</v>
      </c>
      <c r="B3">
        <v>0.3153335154056549</v>
      </c>
      <c r="C3" t="s">
        <v>9</v>
      </c>
    </row>
    <row r="4" spans="1:3">
      <c r="A4">
        <f>HYPERLINK("https://bmsprod.service-now.com/nav_to.do?uri=%2Fkb_view.do%3Fsysparm_article%3DKB0036033%26sysparm_stack%3D%26sysparm_view%3D","How to record Sample calls in InterAct - InterAct US")</f>
        <v>0</v>
      </c>
      <c r="B4">
        <v>0.2888646423816681</v>
      </c>
      <c r="C4" t="s">
        <v>3</v>
      </c>
    </row>
    <row r="5" spans="1:3">
      <c r="A5">
        <f>HYPERLINK("https://bmsprod.service-now.com/nav_to.do?uri=%2Fkb_view.do%3Fsysparm_article%3DKB0013414%26sysparm_stack%3D%26sysparm_view%3D","FSD: Accessing Media")</f>
        <v>0</v>
      </c>
      <c r="B5">
        <v>0.2758424282073975</v>
      </c>
      <c r="C5" t="s">
        <v>5</v>
      </c>
    </row>
    <row r="6" spans="1:3">
      <c r="A6">
        <f>HYPERLINK("https://bmsprod.service-now.com/nav_to.do?uri=%2Fkb_view.do%3Fsysparm_article%3DKB0042539%26sysparm_stack%3D%26sysparm_view%3D","Microsoft Office: Cannot save a file or it appears to be damaged")</f>
        <v>0</v>
      </c>
      <c r="B6">
        <v>0.2608408629894257</v>
      </c>
      <c r="C6" t="s">
        <v>108</v>
      </c>
    </row>
    <row r="7" spans="1:3">
      <c r="A7">
        <f>HYPERLINK("https://bmsprod.service-now.com/nav_to.do?uri=%2Fkb_view.do%3Fsysparm_article%3DKB0014820%26sysparm_stack%3D%26sysparm_view%3D","How to repair Microsoft Office")</f>
        <v>0</v>
      </c>
      <c r="B7">
        <v>0.2573423683643341</v>
      </c>
      <c r="C7" t="s">
        <v>109</v>
      </c>
    </row>
    <row r="8" spans="1:3">
      <c r="A8">
        <f>HYPERLINK("https://bmsprod.service-now.com/nav_to.do?uri=%2Fkb_view.do%3Fsysparm_article%3DKB0071795%26sysparm_stack%3D%26sysparm_view%3D","Accessing training materials for the Field Link application")</f>
        <v>0</v>
      </c>
      <c r="B8">
        <v>0.2444520592689514</v>
      </c>
      <c r="C8" t="s">
        <v>8</v>
      </c>
    </row>
    <row r="9" spans="1:3">
      <c r="A9">
        <f>HYPERLINK("https://bmsprod.service-now.com/nav_to.do?uri=%2Fkb_view.do%3Fsysparm_article%3DKB0029724%26sysparm_stack%3D%26sysparm_view%3D","How to take a screen shot on a laptop or an iPad ")</f>
        <v>0</v>
      </c>
      <c r="B9">
        <v>0.2407558858394623</v>
      </c>
      <c r="C9" t="s">
        <v>110</v>
      </c>
    </row>
    <row r="10" spans="1:3">
      <c r="A10">
        <f>HYPERLINK("https://bmsprod.service-now.com/nav_to.do?uri=%2Fkb_view.do%3Fsysparm_article%3DKB0038127%26sysparm_stack%3D%26sysparm_view%3D","SharePoint: US Only: Site address for different BUs")</f>
        <v>0</v>
      </c>
      <c r="B10">
        <v>0.2319449484348297</v>
      </c>
      <c r="C10" t="s">
        <v>111</v>
      </c>
    </row>
    <row r="11" spans="1:3">
      <c r="A11">
        <f>HYPERLINK("https://bmsprod.service-now.com/nav_to.do?uri=%2Fkb_view.do%3Fsysparm_article%3DKB0013413%26sysparm_stack%3D%26sysparm_view%3D","INTERACT US:  Accessing Customers")</f>
        <v>0</v>
      </c>
      <c r="B11">
        <v>0.2317222952842712</v>
      </c>
      <c r="C11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0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HYPERLINK("https://bmsprod.service-now.com/nav_to.do?uri=%2Fkb_view.do%3Fsysparm_article%3DKB0041409%26sysparm_stack%3D%26sysparm_view%3D","How to affiliate an HCP or organization ")</f>
        <v>0</v>
      </c>
      <c r="B2">
        <v>0.5350247621536255</v>
      </c>
      <c r="C2" t="s">
        <v>87</v>
      </c>
    </row>
    <row r="3" spans="1:3">
      <c r="A3">
        <f>HYPERLINK("https://bmsprod.service-now.com/nav_to.do?uri=%2Fkb_view.do%3Fsysparm_article%3DKB0070880%26sysparm_stack%3D%26sysparm_view%3D","VITALIZE: How to create a service portal URL for a child article")</f>
        <v>0</v>
      </c>
      <c r="B3">
        <v>0.2853168845176697</v>
      </c>
      <c r="C3" t="s">
        <v>112</v>
      </c>
    </row>
    <row r="4" spans="1:3">
      <c r="A4">
        <f>HYPERLINK("https://bmsprod.service-now.com/nav_to.do?uri=%2Fkb_view.do%3Fsysparm_article%3DKB0034905%26sysparm_stack%3D%26sysparm_view%3D","How to add an attendee to an event using InterAct EM 2.0")</f>
        <v>0</v>
      </c>
      <c r="B4">
        <v>0.2472751140594482</v>
      </c>
      <c r="C4" t="s">
        <v>68</v>
      </c>
    </row>
    <row r="5" spans="1:3">
      <c r="A5">
        <f>HYPERLINK("https://bmsprod.service-now.com/nav_to.do?uri=%2Fkb_view.do%3Fsysparm_article%3DKB0030913%26sysparm_stack%3D%26sysparm_view%3D","How to add or remove a customer in InterAct ")</f>
        <v>0</v>
      </c>
      <c r="B5">
        <v>0.2440678477287292</v>
      </c>
      <c r="C5" t="s">
        <v>14</v>
      </c>
    </row>
    <row r="6" spans="1:3">
      <c r="A6">
        <f>HYPERLINK("https://bmsprod.service-now.com/nav_to.do?uri=%2Fkb_view.do%3Fsysparm_article%3DKB0040770%26sysparm_stack%3D%26sysparm_view%3D","How to add or edit a HCP in eRoster and Concur")</f>
        <v>0</v>
      </c>
      <c r="B6">
        <v>0.2434259355068207</v>
      </c>
      <c r="C6" t="s">
        <v>55</v>
      </c>
    </row>
    <row r="7" spans="1:3">
      <c r="A7">
        <f>HYPERLINK("https://bmsprod.service-now.com/nav_to.do?uri=%2Fkb_view.do%3Fsysparm_article%3DKB0013413%26sysparm_stack%3D%26sysparm_view%3D","INTERACT US:  Accessing Customers")</f>
        <v>0</v>
      </c>
      <c r="B7">
        <v>0.2365717738866806</v>
      </c>
      <c r="C7" t="s">
        <v>6</v>
      </c>
    </row>
    <row r="8" spans="1:3">
      <c r="A8">
        <f>HYPERLINK("https://bmsprod.service-now.com/nav_to.do?uri=%2Fkb_view.do%3Fsysparm_article%3DKB0073081%26sysparm_stack%3D%26sysparm_view%3D","VITALIZE KNOWLEDGE MANAGEMENT: KM team language article review procedure")</f>
        <v>0</v>
      </c>
      <c r="B8">
        <v>0.2336397469043732</v>
      </c>
      <c r="C8" t="s">
        <v>113</v>
      </c>
    </row>
    <row r="9" spans="1:3">
      <c r="A9">
        <f>HYPERLINK("https://bmsprod.service-now.com/nav_to.do?uri=%2Fkb_view.do%3Fsysparm_article%3DKB0028653%26sysparm_stack%3D%26sysparm_view%3D","INTERACT: APAC: Changing primary workplace for a customer (PC)")</f>
        <v>0</v>
      </c>
      <c r="B9">
        <v>0.2269615232944489</v>
      </c>
      <c r="C9" t="s">
        <v>114</v>
      </c>
    </row>
    <row r="10" spans="1:3">
      <c r="A10">
        <f>HYPERLINK("https://bmsprod.service-now.com/nav_to.do?uri=%2Fkb_view.do%3Fsysparm_article%3DKB0034938%26sysparm_stack%3D%26sysparm_view%3D","How to indicate if  contracting with an HCO for an HCP Employee Service Provider using InterAct EM 2.0")</f>
        <v>0</v>
      </c>
      <c r="B10">
        <v>0.2222571223974228</v>
      </c>
      <c r="C10" t="s">
        <v>106</v>
      </c>
    </row>
    <row r="11" spans="1:3">
      <c r="A11">
        <f>HYPERLINK("https://bmsprod.service-now.com/nav_to.do?uri=%2Fkb_view.do%3Fsysparm_article%3DKB0026967%26sysparm_stack%3D%26sysparm_view%3D","INTERACT EMEA:  Account not found in My Customers")</f>
        <v>0</v>
      </c>
      <c r="B11">
        <v>0.222040206193924</v>
      </c>
      <c r="C11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6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HYPERLINK("https://bmsprod.service-now.com/nav_to.do?uri=%2Fkb_view.do%3Fsysparm_article%3DKB0013439%26sysparm_stack%3D%26sysparm_view%3D","How to locate a TBM's Intelligent Territory Number in InterAct")</f>
        <v>0</v>
      </c>
      <c r="B2">
        <v>0.6460970640182495</v>
      </c>
      <c r="C2" t="s">
        <v>13</v>
      </c>
    </row>
    <row r="3" spans="1:3">
      <c r="A3">
        <f>HYPERLINK("https://bmsprod.service-now.com/nav_to.do?uri=%2Fkb_view.do%3Fsysparm_article%3DKB0030913%26sysparm_stack%3D%26sysparm_view%3D","How to add or remove a customer in InterAct ")</f>
        <v>0</v>
      </c>
      <c r="B3">
        <v>0.1918173581361771</v>
      </c>
      <c r="C3" t="s">
        <v>14</v>
      </c>
    </row>
    <row r="4" spans="1:3">
      <c r="A4">
        <f>HYPERLINK("https://bmsprod.service-now.com/nav_to.do?uri=%2Fkb_view.do%3Fsysparm_article%3DKB0014794%26sysparm_stack%3D%26sysparm_view%3D","OUTLOOK:  How to create an additional calendar ")</f>
        <v>0</v>
      </c>
      <c r="B4">
        <v>0.1813059002161026</v>
      </c>
      <c r="C4" t="s">
        <v>15</v>
      </c>
    </row>
    <row r="5" spans="1:3">
      <c r="A5">
        <f>HYPERLINK("https://bmsprod.service-now.com/nav_to.do?uri=%2Fkb_view.do%3Fsysparm_article%3DKB0040478%26sysparm_stack%3D%26sysparm_view%3D","How to search for unassigned events using Queue Manager Report in InterAct EM 2.0 and above")</f>
        <v>0</v>
      </c>
      <c r="B5">
        <v>0.180571436882019</v>
      </c>
      <c r="C5" t="s">
        <v>16</v>
      </c>
    </row>
    <row r="6" spans="1:3">
      <c r="A6">
        <f>HYPERLINK("https://bmsprod.service-now.com/nav_to.do?uri=%2Fkb_view.do%3Fsysparm_article%3DKB0035246%26sysparm_stack%3D%26sysparm_view%3D","How to search for an Event ID and add attendees to a Concur Expense Report in InterAct EM 2.0")</f>
        <v>0</v>
      </c>
      <c r="B6">
        <v>0.1767774671316147</v>
      </c>
      <c r="C6" t="s">
        <v>17</v>
      </c>
    </row>
    <row r="7" spans="1:3">
      <c r="A7">
        <f>HYPERLINK("https://bmsprod.service-now.com/nav_to.do?uri=%2Fkb_view.do%3Fsysparm_article%3DKB0071975%26sysparm_stack%3D%26sysparm_view%3D","How to search for BMS 360 content in Search.bms.com")</f>
        <v>0</v>
      </c>
      <c r="B7">
        <v>0.1741756349802017</v>
      </c>
      <c r="C7" t="s">
        <v>18</v>
      </c>
    </row>
    <row r="8" spans="1:3">
      <c r="A8">
        <f>HYPERLINK("https://bmsprod.service-now.com/nav_to.do?uri=%2Fkb_view.do%3Fsysparm_article%3DKB0034083%26sysparm_stack%3D%26sysparm_view%3D","How to create a product plan for SAP RPM Marketing")</f>
        <v>0</v>
      </c>
      <c r="B8">
        <v>0.1696340441703796</v>
      </c>
      <c r="C8" t="s">
        <v>19</v>
      </c>
    </row>
    <row r="9" spans="1:3">
      <c r="A9">
        <f>HYPERLINK("https://bmsprod.service-now.com/nav_to.do?uri=%2Fkb_view.do%3Fsysparm_article%3DKB0013243%26sysparm_stack%3D%26sysparm_view%3D","FSD: Unable to Locate Customer for Removal in Nexus")</f>
        <v>0</v>
      </c>
      <c r="B9">
        <v>0.1682544499635696</v>
      </c>
      <c r="C9" t="s">
        <v>20</v>
      </c>
    </row>
    <row r="10" spans="1:3">
      <c r="A10">
        <f>HYPERLINK("https://bmsprod.service-now.com/nav_to.do?uri=%2Fkb_view.do%3Fsysparm_article%3DKB0042884%26sysparm_stack%3D%26sysparm_view%3D","How to remove an owner from the shared folder")</f>
        <v>0</v>
      </c>
      <c r="B10">
        <v>0.168003261089325</v>
      </c>
      <c r="C10" t="s">
        <v>21</v>
      </c>
    </row>
    <row r="11" spans="1:3">
      <c r="A11">
        <f>HYPERLINK("https://bmsprod.service-now.com/nav_to.do?uri=%2Fkb_view.do%3Fsysparm_article%3DKB0097111%26sysparm_stack%3D%26sysparm_view%3D","NaN")</f>
        <v>0</v>
      </c>
      <c r="B11">
        <v>0.1663593649864197</v>
      </c>
      <c r="C11" t="s">
        <v>22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73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HYPERLINK("https://bmsprod.service-now.com/nav_to.do?uri=%2Fkb_view.do%3Fsysparm_article%3DKB0040738%26sysparm_stack%3D%26sysparm_view%3D","How to complete the SACF for mid-level HCPs (US)")</f>
        <v>0</v>
      </c>
      <c r="B2">
        <v>0.5930880308151245</v>
      </c>
      <c r="C2" t="s">
        <v>115</v>
      </c>
    </row>
    <row r="3" spans="1:3">
      <c r="A3">
        <f>HYPERLINK("https://bmsprod.service-now.com/nav_to.do?uri=%2Fkb_view.do%3Fsysparm_article%3DKB0036033%26sysparm_stack%3D%26sysparm_view%3D","How to record Sample calls in InterAct - InterAct US")</f>
        <v>0</v>
      </c>
      <c r="B3">
        <v>0.2764935493469238</v>
      </c>
      <c r="C3" t="s">
        <v>3</v>
      </c>
    </row>
    <row r="4" spans="1:3">
      <c r="A4">
        <f>HYPERLINK("https://bmsprod.service-now.com/nav_to.do?uri=%2Fkb_view.do%3Fsysparm_article%3DKB0013365%26sysparm_stack%3D%26sysparm_view%3D","How to delete or edit Interactions  (US and PR)")</f>
        <v>0</v>
      </c>
      <c r="B4">
        <v>0.2540106773376465</v>
      </c>
      <c r="C4" t="s">
        <v>94</v>
      </c>
    </row>
    <row r="5" spans="1:3">
      <c r="A5">
        <f>HYPERLINK("https://bmsprod.service-now.com/nav_to.do?uri=%2Fkb_view.do%3Fsysparm_article%3DKB0030891%26sysparm_stack%3D%26sysparm_view%3D","How to handle the Do Not Sample Customers status in InterAct - US only")</f>
        <v>0</v>
      </c>
      <c r="B5">
        <v>0.2473746538162231</v>
      </c>
      <c r="C5" t="s">
        <v>12</v>
      </c>
    </row>
    <row r="6" spans="1:3">
      <c r="A6">
        <f>HYPERLINK("https://bmsprod.service-now.com/nav_to.do?uri=%2Fkb_view.do%3Fsysparm_article%3DKB0030913%26sysparm_stack%3D%26sysparm_view%3D","How to add or remove a customer in InterAct ")</f>
        <v>0</v>
      </c>
      <c r="B6">
        <v>0.2079858183860779</v>
      </c>
      <c r="C6" t="s">
        <v>14</v>
      </c>
    </row>
    <row r="7" spans="1:3">
      <c r="A7">
        <f>HYPERLINK("https://bmsprod.service-now.com/nav_to.do?uri=%2Fkb_view.do%3Fsysparm_article%3DKB0013419%26sysparm_stack%3D%26sysparm_view%3D","FSD: Dashboard And Reports")</f>
        <v>0</v>
      </c>
      <c r="B7">
        <v>0.2012476772069931</v>
      </c>
      <c r="C7" t="s">
        <v>66</v>
      </c>
    </row>
    <row r="8" spans="1:3">
      <c r="A8">
        <f>HYPERLINK("https://bmsprod.service-now.com/nav_to.do?uri=%2Fkb_view.do%3Fsysparm_article%3DKB0035227%26sysparm_stack%3D%26sysparm_view%3D","Physical Sample Report Overview - ZQQM_QPRS_REP ")</f>
        <v>0</v>
      </c>
      <c r="B8">
        <v>0.1994858980178833</v>
      </c>
      <c r="C8" t="s">
        <v>116</v>
      </c>
    </row>
    <row r="9" spans="1:3">
      <c r="A9">
        <f>HYPERLINK("https://bmsprod.service-now.com/nav_to.do?uri=%2Fkb_view.do%3Fsysparm_article%3DKB0038933%26sysparm_stack%3D%26sysparm_view%3D","Using KA TRG - BMS PKI")</f>
        <v>0</v>
      </c>
      <c r="B9">
        <v>0.1957302391529083</v>
      </c>
      <c r="C9" t="s">
        <v>117</v>
      </c>
    </row>
    <row r="10" spans="1:3">
      <c r="A10">
        <f>HYPERLINK("https://bmsprod.service-now.com/nav_to.do?uri=%2Fkb_view.do%3Fsysparm_article%3DKB0038997%26sysparm_stack%3D%26sysparm_view%3D","Using KA TRG - Standardized Samplemanager LIMS  - AMERICAS")</f>
        <v>0</v>
      </c>
      <c r="B10">
        <v>0.1826307475566864</v>
      </c>
      <c r="C10" t="s">
        <v>118</v>
      </c>
    </row>
    <row r="11" spans="1:3">
      <c r="A11">
        <f>HYPERLINK("https://bmsprod.service-now.com/nav_to.do?uri=%2Fkb_view.do%3Fsysparm_article%3DKB0013413%26sysparm_stack%3D%26sysparm_view%3D","INTERACT US:  Accessing Customers")</f>
        <v>0</v>
      </c>
      <c r="B11">
        <v>0.1824636310338974</v>
      </c>
      <c r="C11" t="s">
        <v>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1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HYPERLINK("https://bmsprod.service-now.com/nav_to.do?uri=%2Fkb_view.do%3Fsysparm_article%3DKB0044686%26sysparm_stack%3D%26sysparm_view%3D","Interact US: MCCP")</f>
        <v>0</v>
      </c>
      <c r="B2">
        <v>0.6630301475524902</v>
      </c>
      <c r="C2" t="s">
        <v>34</v>
      </c>
    </row>
    <row r="3" spans="1:3">
      <c r="A3">
        <f>HYPERLINK("https://bmsprod.service-now.com/nav_to.do?uri=%2Fkb_view.do%3Fsysparm_article%3DKB0069867%26sysparm_stack%3D%26sysparm_view%3D","Interact US: HCP not showing in MCCP")</f>
        <v>0</v>
      </c>
      <c r="B3">
        <v>0.3231145143508911</v>
      </c>
      <c r="C3" t="s">
        <v>35</v>
      </c>
    </row>
    <row r="4" spans="1:3">
      <c r="A4">
        <f>HYPERLINK("https://bmsprod.service-now.com/nav_to.do?uri=%2Fkb_view.do%3Fsysparm_article%3DKB0026971%26sysparm_stack%3D%26sysparm_view%3D","INTERACT EMEA:  Delete or Change Time Off Territory (TOT)")</f>
        <v>0</v>
      </c>
      <c r="B4">
        <v>0.3064118027687073</v>
      </c>
      <c r="C4" t="s">
        <v>40</v>
      </c>
    </row>
    <row r="5" spans="1:3">
      <c r="A5">
        <f>HYPERLINK("https://bmsprod.service-now.com/nav_to.do?uri=%2Fkb_view.do%3Fsysparm_article%3DKB0096431%26sysparm_stack%3D%26sysparm_view%3D","TABLEAU-EU: data discrepancy between Tableau and Interact")</f>
        <v>0</v>
      </c>
      <c r="B5">
        <v>0.2777478396892548</v>
      </c>
      <c r="C5" t="s">
        <v>119</v>
      </c>
    </row>
    <row r="6" spans="1:3">
      <c r="A6">
        <f>HYPERLINK("https://bmsprod.service-now.com/nav_to.do?uri=%2Fkb_view.do%3Fsysparm_article%3DKB0034799%26sysparm_stack%3D%26sysparm_view%3D","InterAct EM - EMEA: GLOBAL: How to add a Service Coordinator")</f>
        <v>0</v>
      </c>
      <c r="B6">
        <v>0.2759180665016174</v>
      </c>
      <c r="C6" t="s">
        <v>120</v>
      </c>
    </row>
    <row r="7" spans="1:3">
      <c r="A7">
        <f>HYPERLINK("https://bmsprod.service-now.com/nav_to.do?uri=%2Fkb_view.do%3Fsysparm_article%3DKB0034016%26sysparm_stack%3D%26sysparm_view%3D","SHAREPOINT: AUSTRALIA: Sales Central General Information")</f>
        <v>0</v>
      </c>
      <c r="B7">
        <v>0.2629175782203674</v>
      </c>
      <c r="C7" t="s">
        <v>7</v>
      </c>
    </row>
    <row r="8" spans="1:3">
      <c r="A8">
        <f>HYPERLINK("https://bmsprod.service-now.com/nav_to.do?uri=%2Fkb_view.do%3Fsysparm_article%3DKB0029362%26sysparm_stack%3D%26sysparm_view%3D","INTERACT: APAC: Ticket Format")</f>
        <v>0</v>
      </c>
      <c r="B8">
        <v>0.2611802816390991</v>
      </c>
      <c r="C8" t="s">
        <v>121</v>
      </c>
    </row>
    <row r="9" spans="1:3">
      <c r="A9">
        <f>HYPERLINK("https://bmsprod.service-now.com/nav_to.do?uri=%2Fkb_view.do%3Fsysparm_article%3DKB0028122%26sysparm_stack%3D%26sysparm_view%3D","InterAct: APAC: How to add Key Stakeholders (KAM)")</f>
        <v>0</v>
      </c>
      <c r="B9">
        <v>0.259177565574646</v>
      </c>
      <c r="C9" t="s">
        <v>122</v>
      </c>
    </row>
    <row r="10" spans="1:3">
      <c r="A10">
        <f>HYPERLINK("https://bmsprod.service-now.com/nav_to.do?uri=%2Fkb_view.do%3Fsysparm_article%3DKB0027200%26sysparm_stack%3D%26sysparm_view%3D","InterAct: APAC: Information required to escalate tickets")</f>
        <v>0</v>
      </c>
      <c r="B10">
        <v>0.2569438517093658</v>
      </c>
      <c r="C10" t="s">
        <v>123</v>
      </c>
    </row>
    <row r="11" spans="1:3">
      <c r="A11">
        <f>HYPERLINK("https://bmsprod.service-now.com/nav_to.do?uri=%2Fkb_view.do%3Fsysparm_article%3DKB0028730%26sysparm_stack%3D%26sysparm_view%3D","INTERACT EMEA: Sync Failed You are attempting to synchronize greater than 15000 accounts")</f>
        <v>0</v>
      </c>
      <c r="B11">
        <v>0.2540457248687744</v>
      </c>
      <c r="C11" t="s">
        <v>48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2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HYPERLINK("https://bmsprod.service-now.com/nav_to.do?uri=%2Fkb_view.do%3Fsysparm_article%3DKB0013421%26sysparm_stack%3D%26sysparm_view%3D","FSD: Recording Interactions")</f>
        <v>0</v>
      </c>
      <c r="B2">
        <v>0.5005670785903931</v>
      </c>
      <c r="C2" t="s">
        <v>9</v>
      </c>
    </row>
    <row r="3" spans="1:3">
      <c r="A3">
        <f>HYPERLINK("https://bmsprod.service-now.com/nav_to.do?uri=%2Fkb_view.do%3Fsysparm_article%3DKB0013414%26sysparm_stack%3D%26sysparm_view%3D","FSD: Accessing Media")</f>
        <v>0</v>
      </c>
      <c r="B3">
        <v>0.3102317452430725</v>
      </c>
      <c r="C3" t="s">
        <v>5</v>
      </c>
    </row>
    <row r="4" spans="1:3">
      <c r="A4">
        <f>HYPERLINK("https://bmsprod.service-now.com/nav_to.do?uri=%2Fkb_view.do%3Fsysparm_article%3DKB0032739%26sysparm_stack%3D%26sysparm_view%3D","Recording an In-Office Speaker Program (IOSP) in InterAct")</f>
        <v>0</v>
      </c>
      <c r="B4">
        <v>0.3021623492240906</v>
      </c>
      <c r="C4" t="s">
        <v>4</v>
      </c>
    </row>
    <row r="5" spans="1:3">
      <c r="A5">
        <f>HYPERLINK("https://bmsprod.service-now.com/nav_to.do?uri=%2Fkb_view.do%3Fsysparm_article%3DKB0030739%26sysparm_stack%3D%26sysparm_view%3D","InterAct: APAC: Capturing customer consent to user their e-mail for Rep Trigger")</f>
        <v>0</v>
      </c>
      <c r="B5">
        <v>0.254519134759903</v>
      </c>
      <c r="C5" t="s">
        <v>124</v>
      </c>
    </row>
    <row r="6" spans="1:3">
      <c r="A6">
        <f>HYPERLINK("https://bmsprod.service-now.com/nav_to.do?uri=%2Fkb_view.do%3Fsysparm_article%3DKB0036323%26sysparm_stack%3D%26sysparm_view%3D","INTERACT: AUSTRALIA: Unlocking Submitted Calls / Interactions")</f>
        <v>0</v>
      </c>
      <c r="B6">
        <v>0.245569184422493</v>
      </c>
      <c r="C6" t="s">
        <v>93</v>
      </c>
    </row>
    <row r="7" spans="1:3">
      <c r="A7">
        <f>HYPERLINK("https://bmsprod.service-now.com/nav_to.do?uri=%2Fkb_view.do%3Fsysparm_article%3DKB0030155%26sysparm_stack%3D%26sysparm_view%3D","How to record Interactions in InterAct")</f>
        <v>0</v>
      </c>
      <c r="B7">
        <v>0.2426221370697021</v>
      </c>
      <c r="C7" t="s">
        <v>125</v>
      </c>
    </row>
    <row r="8" spans="1:3">
      <c r="A8">
        <f>HYPERLINK("https://bmsprod.service-now.com/nav_to.do?uri=%2Fkb_view.do%3Fsysparm_article%3DKB0095664%26sysparm_stack%3D%26sysparm_view%3D","Interact: Komodo Link Latency Workaround")</f>
        <v>0</v>
      </c>
      <c r="B8">
        <v>0.224818229675293</v>
      </c>
      <c r="C8" t="s">
        <v>64</v>
      </c>
    </row>
    <row r="9" spans="1:3">
      <c r="A9">
        <f>HYPERLINK("https://bmsprod.service-now.com/nav_to.do?uri=%2Fkb_view.do%3Fsysparm_article%3DKB0033939%26sysparm_stack%3D%26sysparm_view%3D","Changing your conference code or leader/host PIN")</f>
        <v>0</v>
      </c>
      <c r="B9">
        <v>0.2073990404605865</v>
      </c>
      <c r="C9" t="s">
        <v>126</v>
      </c>
    </row>
    <row r="10" spans="1:3">
      <c r="A10">
        <f>HYPERLINK("https://bmsprod.service-now.com/nav_to.do?uri=%2Fkb_view.do%3Fsysparm_article%3DKB0030912%26sysparm_stack%3D%26sysparm_view%3D","How to obtain a missing IVA presentation (InterAct)")</f>
        <v>0</v>
      </c>
      <c r="B10">
        <v>0.2070322036743164</v>
      </c>
      <c r="C10" t="s">
        <v>36</v>
      </c>
    </row>
    <row r="11" spans="1:3">
      <c r="A11">
        <f>HYPERLINK("https://bmsprod.service-now.com/nav_to.do?uri=%2Fkb_view.do%3Fsysparm_article%3DKB0027868%26sysparm_stack%3D%26sysparm_view%3D","InterAct: APAC: How to Establish Customer Relationships")</f>
        <v>0</v>
      </c>
      <c r="B11">
        <v>0.2036846280097961</v>
      </c>
      <c r="C11" t="s">
        <v>69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HYPERLINK("https://bmsprod.service-now.com/nav_to.do?uri=%2Fkb_view.do%3Fsysparm_article%3DKB0013052%26sysparm_stack%3D%26sysparm_view%3D","Interact: Americas: Missing Calls/Interactions")</f>
        <v>0</v>
      </c>
      <c r="B2">
        <v>0.6753612756729126</v>
      </c>
      <c r="C2" t="s">
        <v>10</v>
      </c>
    </row>
    <row r="3" spans="1:3">
      <c r="A3">
        <f>HYPERLINK("https://bmsprod.service-now.com/nav_to.do?uri=%2Fkb_view.do%3Fsysparm_article%3DKB0028135%26sysparm_stack%3D%26sysparm_view%3D","INTERACT EMEA:  Synchronization error with Interaction ID - Entity is deleted")</f>
        <v>0</v>
      </c>
      <c r="B3">
        <v>0.342050313949585</v>
      </c>
      <c r="C3" t="s">
        <v>43</v>
      </c>
    </row>
    <row r="4" spans="1:3">
      <c r="A4">
        <f>HYPERLINK("https://bmsprod.service-now.com/nav_to.do?uri=%2Fkb_view.do%3Fsysparm_article%3DKB0036323%26sysparm_stack%3D%26sysparm_view%3D","INTERACT: AUSTRALIA: Unlocking Submitted Calls / Interactions")</f>
        <v>0</v>
      </c>
      <c r="B4">
        <v>0.2911275625228882</v>
      </c>
      <c r="C4" t="s">
        <v>93</v>
      </c>
    </row>
    <row r="5" spans="1:3">
      <c r="A5">
        <f>HYPERLINK("https://bmsprod.service-now.com/nav_to.do?uri=%2Fkb_view.do%3Fsysparm_article%3DKB0028729%26sysparm_stack%3D%26sysparm_view%3D","INTERACT EMEA: Caller logged-out frequently from Veeva CRM (iPad)")</f>
        <v>0</v>
      </c>
      <c r="B5">
        <v>0.2693079710006714</v>
      </c>
      <c r="C5" t="s">
        <v>76</v>
      </c>
    </row>
    <row r="6" spans="1:3">
      <c r="A6">
        <f>HYPERLINK("https://bmsprod.service-now.com/nav_to.do?uri=%2Fkb_view.do%3Fsysparm_article%3DKB0036033%26sysparm_stack%3D%26sysparm_view%3D","How to record Sample calls in InterAct - InterAct US")</f>
        <v>0</v>
      </c>
      <c r="B6">
        <v>0.2678628861904144</v>
      </c>
      <c r="C6" t="s">
        <v>3</v>
      </c>
    </row>
    <row r="7" spans="1:3">
      <c r="A7">
        <f>HYPERLINK("https://bmsprod.service-now.com/nav_to.do?uri=%2Fkb_view.do%3Fsysparm_article%3DKB0026967%26sysparm_stack%3D%26sysparm_view%3D","INTERACT EMEA:  Account not found in My Customers")</f>
        <v>0</v>
      </c>
      <c r="B7">
        <v>0.2618043124675751</v>
      </c>
      <c r="C7" t="s">
        <v>77</v>
      </c>
    </row>
    <row r="8" spans="1:3">
      <c r="A8">
        <f>HYPERLINK("https://bmsprod.service-now.com/nav_to.do?uri=%2Fkb_view.do%3Fsysparm_article%3DKB0026975%26sysparm_stack%3D%26sysparm_view%3D","INTERACT EMEA:  A window appears with message "An iRep update is required"")</f>
        <v>0</v>
      </c>
      <c r="B8">
        <v>0.2554713487625122</v>
      </c>
      <c r="C8" t="s">
        <v>41</v>
      </c>
    </row>
    <row r="9" spans="1:3">
      <c r="A9">
        <f>HYPERLINK("https://bmsprod.service-now.com/nav_to.do?uri=%2Fkb_view.do%3Fsysparm_article%3DKB0071415%26sysparm_stack%3D%26sysparm_view%3D","INTERACT: Apac: iRep unable to synchronize")</f>
        <v>0</v>
      </c>
      <c r="B9">
        <v>0.2548292577266693</v>
      </c>
      <c r="C9" t="s">
        <v>79</v>
      </c>
    </row>
    <row r="10" spans="1:3">
      <c r="A10">
        <f>HYPERLINK("https://bmsprod.service-now.com/nav_to.do?uri=%2Fkb_view.do%3Fsysparm_article%3DKB0028465%26sysparm_stack%3D%26sysparm_view%3D","INTERACT: AUSTRALIA: Unable to submit an interaction with samples")</f>
        <v>0</v>
      </c>
      <c r="B10">
        <v>0.2534504532814026</v>
      </c>
      <c r="C10" t="s">
        <v>127</v>
      </c>
    </row>
    <row r="11" spans="1:3">
      <c r="A11">
        <f>HYPERLINK("https://bmsprod.service-now.com/nav_to.do?uri=%2Fkb_view.do%3Fsysparm_article%3DKB0013421%26sysparm_stack%3D%26sysparm_view%3D","FSD: Recording Interactions")</f>
        <v>0</v>
      </c>
      <c r="B11">
        <v>0.2514123022556305</v>
      </c>
      <c r="C11" t="s">
        <v>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11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HYPERLINK("https://bmsprod.service-now.com/nav_to.do?uri=%2Fkb_view.do%3Fsysparm_article%3DKB0026894%26sysparm_stack%3D%26sysparm_view%3D","InterAct: APAC: Time off territory (TOT)")</f>
        <v>0</v>
      </c>
      <c r="B2">
        <v>0.2889555096626282</v>
      </c>
      <c r="C2" t="s">
        <v>128</v>
      </c>
    </row>
    <row r="3" spans="1:3">
      <c r="A3">
        <f>HYPERLINK("https://bmsprod.service-now.com/nav_to.do?uri=%2Fkb_view.do%3Fsysparm_article%3DKB0034061%26sysparm_stack%3D%26sysparm_view%3D","INTERACT: APAC: Long Sync Times")</f>
        <v>0</v>
      </c>
      <c r="B3">
        <v>0.2694156467914581</v>
      </c>
      <c r="C3" t="s">
        <v>81</v>
      </c>
    </row>
    <row r="4" spans="1:3">
      <c r="A4">
        <f>HYPERLINK("https://bmsprod.service-now.com/nav_to.do?uri=%2Fkb_view.do%3Fsysparm_article%3DKB0026768%26sysparm_stack%3D%26sysparm_view%3D","INTERACT: How to install Veeva CRM on iPad")</f>
        <v>0</v>
      </c>
      <c r="B4">
        <v>0.2532860636711121</v>
      </c>
      <c r="C4" t="s">
        <v>26</v>
      </c>
    </row>
    <row r="5" spans="1:3">
      <c r="A5">
        <f>HYPERLINK("https://bmsprod.service-now.com/nav_to.do?uri=%2Fkb_view.do%3Fsysparm_article%3DKB0026971%26sysparm_stack%3D%26sysparm_view%3D","INTERACT EMEA:  Delete or Change Time Off Territory (TOT)")</f>
        <v>0</v>
      </c>
      <c r="B5">
        <v>0.251360684633255</v>
      </c>
      <c r="C5" t="s">
        <v>40</v>
      </c>
    </row>
    <row r="6" spans="1:3">
      <c r="A6">
        <f>HYPERLINK("https://bmsprod.service-now.com/nav_to.do?uri=%2Fkb_view.do%3Fsysparm_article%3DKB0073128%26sysparm_stack%3D%26sysparm_view%3D","How to stop Learning Assignment email notifications sent to my direct reports on leave or departed from BMS")</f>
        <v>0</v>
      </c>
      <c r="B6">
        <v>0.2386592030525208</v>
      </c>
      <c r="C6" t="s">
        <v>129</v>
      </c>
    </row>
    <row r="7" spans="1:3">
      <c r="A7">
        <f>HYPERLINK("https://bmsprod.service-now.com/nav_to.do?uri=%2Fkb_view.do%3Fsysparm_article%3DKB0034128%26sysparm_stack%3D%26sysparm_view%3D","How to delete a saved or planned interaction on Veeva")</f>
        <v>0</v>
      </c>
      <c r="B7">
        <v>0.2360133230686188</v>
      </c>
      <c r="C7" t="s">
        <v>98</v>
      </c>
    </row>
    <row r="8" spans="1:3">
      <c r="A8">
        <f>HYPERLINK("https://bmsprod.service-now.com/nav_to.do?uri=%2Fkb_view.do%3Fsysparm_article%3DKB0028653%26sysparm_stack%3D%26sysparm_view%3D","INTERACT: APAC: Changing primary workplace for a customer (PC)")</f>
        <v>0</v>
      </c>
      <c r="B8">
        <v>0.2310879528522491</v>
      </c>
      <c r="C8" t="s">
        <v>114</v>
      </c>
    </row>
    <row r="9" spans="1:3">
      <c r="A9">
        <f>HYPERLINK("https://bmsprod.service-now.com/nav_to.do?uri=%2Fkb_view.do%3Fsysparm_article%3DKB0071415%26sysparm_stack%3D%26sysparm_view%3D","INTERACT: Apac: iRep unable to synchronize")</f>
        <v>0</v>
      </c>
      <c r="B9">
        <v>0.2260217666625977</v>
      </c>
      <c r="C9" t="s">
        <v>79</v>
      </c>
    </row>
    <row r="10" spans="1:3">
      <c r="A10">
        <f>HYPERLINK("https://bmsprod.service-now.com/nav_to.do?uri=%2Fkb_view.do%3Fsysparm_article%3DKB0026891%26sysparm_stack%3D%26sysparm_view%3D","InterAct: APAC: Adding your calendar to Veeva")</f>
        <v>0</v>
      </c>
      <c r="B10">
        <v>0.2228070795536041</v>
      </c>
      <c r="C10" t="s">
        <v>130</v>
      </c>
    </row>
    <row r="11" spans="1:3">
      <c r="A11">
        <f>HYPERLINK("https://bmsprod.service-now.com/nav_to.do?uri=%2Fkb_view.do%3Fsysparm_article%3DKB0029371%26sysparm_stack%3D%26sysparm_view%3D","InterAct: LatAm/Brazil: How to create new TOT")</f>
        <v>0</v>
      </c>
      <c r="B11">
        <v>0.2177603840827942</v>
      </c>
      <c r="C11" t="s"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7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HYPERLINK("https://bmsprod.service-now.com/nav_to.do?uri=%2Fkb_view.do%3Fsysparm_article%3DKB0031698%26sysparm_stack%3D%26sysparm_view%3D","How to fix Sync Failed error in Interact")</f>
        <v>0</v>
      </c>
      <c r="B2">
        <v>0.6388411521911621</v>
      </c>
      <c r="C2" t="s">
        <v>23</v>
      </c>
    </row>
    <row r="3" spans="1:3">
      <c r="A3">
        <f>HYPERLINK("https://bmsprod.service-now.com/nav_to.do?uri=%2Fkb_view.do%3Fsysparm_article%3DKB0033187%26sysparm_stack%3D%26sysparm_view%3D","How to resolve Apple (iOS) device issues when syncing my Outlook calendar")</f>
        <v>0</v>
      </c>
      <c r="B3">
        <v>0.257048487663269</v>
      </c>
      <c r="C3" t="s">
        <v>24</v>
      </c>
    </row>
    <row r="4" spans="1:3">
      <c r="A4">
        <f>HYPERLINK("https://bmsprod.service-now.com/nav_to.do?uri=%2Fkb_view.do%3Fsysparm_article%3DKB0070964%26sysparm_stack%3D%26sysparm_view%3D","How to screen record on iOS devices")</f>
        <v>0</v>
      </c>
      <c r="B4">
        <v>0.2504106462001801</v>
      </c>
      <c r="C4" t="s">
        <v>25</v>
      </c>
    </row>
    <row r="5" spans="1:3">
      <c r="A5">
        <f>HYPERLINK("https://bmsprod.service-now.com/nav_to.do?uri=%2Fkb_view.do%3Fsysparm_article%3DKB0026768%26sysparm_stack%3D%26sysparm_view%3D","INTERACT: How to install Veeva CRM on iPad")</f>
        <v>0</v>
      </c>
      <c r="B5">
        <v>0.2503792345523834</v>
      </c>
      <c r="C5" t="s">
        <v>26</v>
      </c>
    </row>
    <row r="6" spans="1:3">
      <c r="A6">
        <f>HYPERLINK("https://bmsprod.service-now.com/nav_to.do?uri=%2Fkb_view.do%3Fsysparm_article%3DKB0034935%26sysparm_stack%3D%26sysparm_view%3D","How to reconcile attendees when using iPad using InterAct EM 2.0")</f>
        <v>0</v>
      </c>
      <c r="B6">
        <v>0.2392870783805847</v>
      </c>
      <c r="C6" t="s">
        <v>27</v>
      </c>
    </row>
    <row r="7" spans="1:3">
      <c r="A7">
        <f>HYPERLINK("https://bmsprod.service-now.com/nav_to.do?uri=%2Fkb_view.do%3Fsysparm_article%3DKB0035029%26sysparm_stack%3D%26sysparm_view%3D","How to deal with Interact Call2_vod__c error messages: Americas")</f>
        <v>0</v>
      </c>
      <c r="B7">
        <v>0.2361028492450714</v>
      </c>
      <c r="C7" t="s">
        <v>28</v>
      </c>
    </row>
    <row r="8" spans="1:3">
      <c r="A8">
        <f>HYPERLINK("https://bmsprod.service-now.com/nav_to.do?uri=%2Fkb_view.do%3Fsysparm_article%3DKB0040602%26sysparm_stack%3D%26sysparm_view%3D","Airwatch: Enrollment Process")</f>
        <v>0</v>
      </c>
      <c r="B8">
        <v>0.2246958315372467</v>
      </c>
      <c r="C8" t="s">
        <v>29</v>
      </c>
    </row>
    <row r="9" spans="1:3">
      <c r="A9">
        <f>HYPERLINK("https://bmsprod.service-now.com/nav_to.do?uri=%2Fkb_view.do%3Fsysparm_article%3DKB0039696%26sysparm_stack%3D%26sysparm_view%3D","How to Install the SAP Productivity Pak (Ancile uPerform) Recorder")</f>
        <v>0</v>
      </c>
      <c r="B9">
        <v>0.2143885344266891</v>
      </c>
      <c r="C9" t="s">
        <v>30</v>
      </c>
    </row>
    <row r="10" spans="1:3">
      <c r="A10">
        <f>HYPERLINK("https://bmsprod.service-now.com/nav_to.do?uri=%2Fkb_view.do%3Fsysparm_article%3DKB0071791%26sysparm_stack%3D%26sysparm_view%3D","How a SuccessFactors Instructor resets a password after an authentication error message ")</f>
        <v>0</v>
      </c>
      <c r="B10">
        <v>0.2131536602973938</v>
      </c>
      <c r="C10" t="s">
        <v>31</v>
      </c>
    </row>
    <row r="11" spans="1:3">
      <c r="A11">
        <f>HYPERLINK("https://bmsprod.service-now.com/nav_to.do?uri=%2Fkb_view.do%3Fsysparm_article%3DKB0071789%26sysparm_stack%3D%26sysparm_view%3D","How a SuccessFactors Administrator resets a password following an Authentication Error message")</f>
        <v>0</v>
      </c>
      <c r="B11">
        <v>0.208114966750145</v>
      </c>
      <c r="C11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82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HYPERLINK("https://bmsprod.service-now.com/nav_to.do?uri=%2Fkb_view.do%3Fsysparm_article%3DKB0041431%26sysparm_stack%3D%26sysparm_view%3D","How to restore a missing customer in InterAct (US)")</f>
        <v>0</v>
      </c>
      <c r="B2">
        <v>0.7148345112800598</v>
      </c>
      <c r="C2" t="s">
        <v>33</v>
      </c>
    </row>
    <row r="3" spans="1:3">
      <c r="A3">
        <f>HYPERLINK("https://bmsprod.service-now.com/nav_to.do?uri=%2Fkb_view.do%3Fsysparm_article%3DKB0044686%26sysparm_stack%3D%26sysparm_view%3D","Interact US: MCCP")</f>
        <v>0</v>
      </c>
      <c r="B3">
        <v>0.2651294767856598</v>
      </c>
      <c r="C3" t="s">
        <v>34</v>
      </c>
    </row>
    <row r="4" spans="1:3">
      <c r="A4">
        <f>HYPERLINK("https://bmsprod.service-now.com/nav_to.do?uri=%2Fkb_view.do%3Fsysparm_article%3DKB0013243%26sysparm_stack%3D%26sysparm_view%3D","FSD: Unable to Locate Customer for Removal in Nexus")</f>
        <v>0</v>
      </c>
      <c r="B4">
        <v>0.2546479105949402</v>
      </c>
      <c r="C4" t="s">
        <v>20</v>
      </c>
    </row>
    <row r="5" spans="1:3">
      <c r="A5">
        <f>HYPERLINK("https://bmsprod.service-now.com/nav_to.do?uri=%2Fkb_view.do%3Fsysparm_article%3DKB0069867%26sysparm_stack%3D%26sysparm_view%3D","Interact US: HCP not showing in MCCP")</f>
        <v>0</v>
      </c>
      <c r="B5">
        <v>0.2519513964653015</v>
      </c>
      <c r="C5" t="s">
        <v>35</v>
      </c>
    </row>
    <row r="6" spans="1:3">
      <c r="A6">
        <f>HYPERLINK("https://bmsprod.service-now.com/nav_to.do?uri=%2Fkb_view.do%3Fsysparm_article%3DKB0030912%26sysparm_stack%3D%26sysparm_view%3D","How to obtain a missing IVA presentation (InterAct)")</f>
        <v>0</v>
      </c>
      <c r="B6">
        <v>0.2391626089811325</v>
      </c>
      <c r="C6" t="s">
        <v>36</v>
      </c>
    </row>
    <row r="7" spans="1:3">
      <c r="A7">
        <f>HYPERLINK("https://bmsprod.service-now.com/nav_to.do?uri=%2Fkb_view.do%3Fsysparm_article%3DKB0028724%26sysparm_stack%3D%26sysparm_view%3D","clinSIGHT: Sites are missing or unavailable in clinSIGHT.")</f>
        <v>0</v>
      </c>
      <c r="B7">
        <v>0.2305934727191925</v>
      </c>
      <c r="C7" t="s">
        <v>37</v>
      </c>
    </row>
    <row r="8" spans="1:3">
      <c r="A8">
        <f>HYPERLINK("https://bmsprod.service-now.com/nav_to.do?uri=%2Fkb_view.do%3Fsysparm_article%3DKB0028497%26sysparm_stack%3D%26sysparm_view%3D","HCP Add/Issues ")</f>
        <v>0</v>
      </c>
      <c r="B8">
        <v>0.2188518941402435</v>
      </c>
      <c r="C8" t="s">
        <v>38</v>
      </c>
    </row>
    <row r="9" spans="1:3">
      <c r="A9">
        <f>HYPERLINK("https://bmsprod.service-now.com/nav_to.do?uri=%2Fkb_view.do%3Fsysparm_article%3DKB0030913%26sysparm_stack%3D%26sysparm_view%3D","How to add or remove a customer in InterAct ")</f>
        <v>0</v>
      </c>
      <c r="B9">
        <v>0.216472864151001</v>
      </c>
      <c r="C9" t="s">
        <v>14</v>
      </c>
    </row>
    <row r="10" spans="1:3">
      <c r="A10">
        <f>HYPERLINK("https://bmsprod.service-now.com/nav_to.do?uri=%2Fkb_view.do%3Fsysparm_article%3DKB0013241%26sysparm_stack%3D%26sysparm_view%3D","FSD: Customer, Organization or Address Addition did not Cross Over to Interact ")</f>
        <v>0</v>
      </c>
      <c r="B10">
        <v>0.2060040831565857</v>
      </c>
      <c r="C10" t="s">
        <v>39</v>
      </c>
    </row>
    <row r="11" spans="1:3">
      <c r="A11">
        <f>HYPERLINK("https://bmsprod.service-now.com/nav_to.do?uri=%2Fkb_view.do%3Fsysparm_article%3DKB0026971%26sysparm_stack%3D%26sysparm_view%3D","INTERACT EMEA:  Delete or Change Time Off Territory (TOT)")</f>
        <v>0</v>
      </c>
      <c r="B11">
        <v>0.2050501555204391</v>
      </c>
      <c r="C11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91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HYPERLINK("https://bmsprod.service-now.com/nav_to.do?uri=%2Fkb_view.do%3Fsysparm_article%3DKB0026975%26sysparm_stack%3D%26sysparm_view%3D","INTERACT EMEA:  A window appears with message "An iRep update is required"")</f>
        <v>0</v>
      </c>
      <c r="B2">
        <v>0.376511812210083</v>
      </c>
      <c r="C2" t="s">
        <v>41</v>
      </c>
    </row>
    <row r="3" spans="1:3">
      <c r="A3">
        <f>HYPERLINK("https://bmsprod.service-now.com/nav_to.do?uri=%2Fkb_view.do%3Fsysparm_article%3DKB0026966%26sysparm_stack%3D%26sysparm_view%3D","INTERACT EMEA:  Error Message when creating a New Interaction in the Past")</f>
        <v>0</v>
      </c>
      <c r="B3">
        <v>0.3562135398387909</v>
      </c>
      <c r="C3" t="s">
        <v>42</v>
      </c>
    </row>
    <row r="4" spans="1:3">
      <c r="A4">
        <f>HYPERLINK("https://bmsprod.service-now.com/nav_to.do?uri=%2Fkb_view.do%3Fsysparm_article%3DKB0028135%26sysparm_stack%3D%26sysparm_view%3D","INTERACT EMEA:  Synchronization error with Interaction ID - Entity is deleted")</f>
        <v>0</v>
      </c>
      <c r="B4">
        <v>0.3133098781108856</v>
      </c>
      <c r="C4" t="s">
        <v>43</v>
      </c>
    </row>
    <row r="5" spans="1:3">
      <c r="A5">
        <f>HYPERLINK("https://bmsprod.service-now.com/nav_to.do?uri=%2Fkb_view.do%3Fsysparm_article%3DKB0035133%26sysparm_stack%3D%26sysparm_view%3D","Interact Error: Insufficient Access Rights")</f>
        <v>0</v>
      </c>
      <c r="B5">
        <v>0.3028476238250732</v>
      </c>
      <c r="C5" t="s">
        <v>44</v>
      </c>
    </row>
    <row r="6" spans="1:3">
      <c r="A6">
        <f>HYPERLINK("https://bmsprod.service-now.com/nav_to.do?uri=%2Fkb_view.do%3Fsysparm_article%3DKB0026896%26sysparm_stack%3D%26sysparm_view%3D","INTERACT: APAC: Submitting medical inquiries")</f>
        <v>0</v>
      </c>
      <c r="B6">
        <v>0.29936683177948</v>
      </c>
      <c r="C6" t="s">
        <v>45</v>
      </c>
    </row>
    <row r="7" spans="1:3">
      <c r="A7">
        <f>HYPERLINK("https://bmsprod.service-now.com/nav_to.do?uri=%2Fkb_view.do%3Fsysparm_article%3DKB0013052%26sysparm_stack%3D%26sysparm_view%3D","Interact: Americas: Missing Calls/Interactions")</f>
        <v>0</v>
      </c>
      <c r="B7">
        <v>0.293147087097168</v>
      </c>
      <c r="C7" t="s">
        <v>10</v>
      </c>
    </row>
    <row r="8" spans="1:3">
      <c r="A8">
        <f>HYPERLINK("https://bmsprod.service-now.com/nav_to.do?uri=%2Fkb_view.do%3Fsysparm_article%3DKB0027199%26sysparm_stack%3D%26sysparm_view%3D","InterAct: APAC: Redirected while adding new customer")</f>
        <v>0</v>
      </c>
      <c r="B8">
        <v>0.292864978313446</v>
      </c>
      <c r="C8" t="s">
        <v>46</v>
      </c>
    </row>
    <row r="9" spans="1:3">
      <c r="A9">
        <f>HYPERLINK("https://bmsprod.service-now.com/nav_to.do?uri=%2Fkb_view.do%3Fsysparm_article%3DKB0039671%26sysparm_stack%3D%26sysparm_view%3D","INTERACT:  issues adding files to an interaction")</f>
        <v>0</v>
      </c>
      <c r="B9">
        <v>0.2844480574131012</v>
      </c>
      <c r="C9" t="s">
        <v>47</v>
      </c>
    </row>
    <row r="10" spans="1:3">
      <c r="A10">
        <f>HYPERLINK("https://bmsprod.service-now.com/nav_to.do?uri=%2Fkb_view.do%3Fsysparm_article%3DKB0028730%26sysparm_stack%3D%26sysparm_view%3D","INTERACT EMEA: Sync Failed You are attempting to synchronize greater than 15000 accounts")</f>
        <v>0</v>
      </c>
      <c r="B10">
        <v>0.2814566791057587</v>
      </c>
      <c r="C10" t="s">
        <v>48</v>
      </c>
    </row>
    <row r="11" spans="1:3">
      <c r="A11">
        <f>HYPERLINK("https://bmsprod.service-now.com/nav_to.do?uri=%2Fkb_view.do%3Fsysparm_article%3DKB0034118%26sysparm_stack%3D%26sysparm_view%3D","China WeChat EA: China: How to escalate WeChat-BMS Enterprise Account issues")</f>
        <v>0</v>
      </c>
      <c r="B11">
        <v>0.279646247625351</v>
      </c>
      <c r="C11" t="s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77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HYPERLINK("https://bmsprod.service-now.com/nav_to.do?uri=%2Fkb_view.do%3Fsysparm_article%3DKB0013410%26sysparm_stack%3D%26sysparm_view%3D","INTERACT US:  Prescriber Do Not Sample Required Escalation Information")</f>
        <v>0</v>
      </c>
      <c r="B2">
        <v>0.4133957922458649</v>
      </c>
      <c r="C2" t="s">
        <v>50</v>
      </c>
    </row>
    <row r="3" spans="1:3">
      <c r="A3">
        <f>HYPERLINK("https://bmsprod.service-now.com/nav_to.do?uri=%2Fkb_view.do%3Fsysparm_article%3DKB0030891%26sysparm_stack%3D%26sysparm_view%3D","How to handle the Do Not Sample Customers status in InterAct - US only")</f>
        <v>0</v>
      </c>
      <c r="B3">
        <v>0.393464058637619</v>
      </c>
      <c r="C3" t="s">
        <v>12</v>
      </c>
    </row>
    <row r="4" spans="1:3">
      <c r="A4">
        <f>HYPERLINK("https://bmsprod.service-now.com/nav_to.do?uri=%2Fkb_view.do%3Fsysparm_article%3DKB0035630%26sysparm_stack%3D%26sysparm_view%3D","How to change the specialty, name, or retired status of an HCP in InterAct")</f>
        <v>0</v>
      </c>
      <c r="B4">
        <v>0.3861013054847717</v>
      </c>
      <c r="C4" t="s">
        <v>51</v>
      </c>
    </row>
    <row r="5" spans="1:3">
      <c r="A5">
        <f>HYPERLINK("https://bmsprod.service-now.com/nav_to.do?uri=%2Fkb_view.do%3Fsysparm_article%3DKB0033071%26sysparm_stack%3D%26sysparm_view%3D","NEXUS : US : Request Pending or Rejected ")</f>
        <v>0</v>
      </c>
      <c r="B5">
        <v>0.3371295630931854</v>
      </c>
      <c r="C5" t="s">
        <v>52</v>
      </c>
    </row>
    <row r="6" spans="1:3">
      <c r="A6">
        <f>HYPERLINK("https://bmsprod.service-now.com/nav_to.do?uri=%2Fkb_view.do%3Fsysparm_article%3DKB0028497%26sysparm_stack%3D%26sysparm_view%3D","HCP Add/Issues ")</f>
        <v>0</v>
      </c>
      <c r="B6">
        <v>0.2441808581352234</v>
      </c>
      <c r="C6" t="s">
        <v>38</v>
      </c>
    </row>
    <row r="7" spans="1:3">
      <c r="A7">
        <f>HYPERLINK("https://bmsprod.service-now.com/nav_to.do?uri=%2Fkb_view.do%3Fsysparm_article%3DKB0028650%26sysparm_stack%3D%26sysparm_view%3D","HDSA: BioRails Inventory - 9th rack position not displayed")</f>
        <v>0</v>
      </c>
      <c r="B7">
        <v>0.2393336147069931</v>
      </c>
      <c r="C7" t="s">
        <v>53</v>
      </c>
    </row>
    <row r="8" spans="1:3">
      <c r="A8">
        <f>HYPERLINK("https://bmsprod.service-now.com/nav_to.do?uri=%2Fkb_view.do%3Fsysparm_article%3DKB0069867%26sysparm_stack%3D%26sysparm_view%3D","Interact US: HCP not showing in MCCP")</f>
        <v>0</v>
      </c>
      <c r="B8">
        <v>0.223950669169426</v>
      </c>
      <c r="C8" t="s">
        <v>35</v>
      </c>
    </row>
    <row r="9" spans="1:3">
      <c r="A9">
        <f>HYPERLINK("https://bmsprod.service-now.com/nav_to.do?uri=%2Fkb_view.do%3Fsysparm_article%3DKB0036033%26sysparm_stack%3D%26sysparm_view%3D","How to record Sample calls in InterAct - InterAct US")</f>
        <v>0</v>
      </c>
      <c r="B9">
        <v>0.2227856814861298</v>
      </c>
      <c r="C9" t="s">
        <v>3</v>
      </c>
    </row>
    <row r="10" spans="1:3">
      <c r="A10">
        <f>HYPERLINK("https://bmsprod.service-now.com/nav_to.do?uri=%2Fkb_view.do%3Fsysparm_article%3DKB0033222%26sysparm_stack%3D%26sysparm_view%3D","Inkling: Your account has not been activated yet.")</f>
        <v>0</v>
      </c>
      <c r="B10">
        <v>0.2201331555843353</v>
      </c>
      <c r="C10" t="s">
        <v>54</v>
      </c>
    </row>
    <row r="11" spans="1:3">
      <c r="A11">
        <f>HYPERLINK("https://bmsprod.service-now.com/nav_to.do?uri=%2Fkb_view.do%3Fsysparm_article%3DKB0040770%26sysparm_stack%3D%26sysparm_view%3D","How to add or edit a HCP in eRoster and Concur")</f>
        <v>0</v>
      </c>
      <c r="B11">
        <v>0.2182759195566177</v>
      </c>
      <c r="C11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57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HYPERLINK("https://bmsprod.service-now.com/nav_to.do?uri=%2Fkb_view.do%3Fsysparm_article%3DKB0040594%26sysparm_stack%3D%26sysparm_view%3D","How to reset  your Veeva password (Global)")</f>
        <v>0</v>
      </c>
      <c r="B2">
        <v>0.5659842491149902</v>
      </c>
      <c r="C2" t="s">
        <v>56</v>
      </c>
    </row>
    <row r="3" spans="1:3">
      <c r="A3">
        <f>HYPERLINK("https://bmsprod.service-now.com/nav_to.do?uri=%2Fkb_view.do%3Fsysparm_article%3DKB0035057%26sysparm_stack%3D%26sysparm_view%3D","How to reset your password for Remailer (EMEA/Germany)")</f>
        <v>0</v>
      </c>
      <c r="B3">
        <v>0.3515286445617676</v>
      </c>
      <c r="C3" t="s">
        <v>57</v>
      </c>
    </row>
    <row r="4" spans="1:3">
      <c r="A4">
        <f>HYPERLINK("https://bmsprod.service-now.com/nav_to.do?uri=%2Fkb_view.do%3Fsysparm_article%3DKB0036317%26sysparm_stack%3D%26sysparm_view%3D","How to log in to HyBizz (Germany)")</f>
        <v>0</v>
      </c>
      <c r="B4">
        <v>0.2742381393909454</v>
      </c>
      <c r="C4" t="s">
        <v>58</v>
      </c>
    </row>
    <row r="5" spans="1:3">
      <c r="A5">
        <f>HYPERLINK("https://bmsprod.service-now.com/nav_to.do?uri=%2Fkb_view.do%3Fsysparm_article%3DKB0014527%26sysparm_stack%3D%26sysparm_view%3D","HDSA: Reset Password in Datavision Application")</f>
        <v>0</v>
      </c>
      <c r="B5">
        <v>0.2661153376102448</v>
      </c>
      <c r="C5" t="s">
        <v>59</v>
      </c>
    </row>
    <row r="6" spans="1:3">
      <c r="A6">
        <f>HYPERLINK("https://bmsprod.service-now.com/nav_to.do?uri=%2Fkb_view.do%3Fsysparm_article%3DKB0030379%26sysparm_stack%3D%26sysparm_view%3D","INTERACT APAC: Full Sandbox/Admin account Login Issues")</f>
        <v>0</v>
      </c>
      <c r="B6">
        <v>0.2599987983703613</v>
      </c>
      <c r="C6" t="s">
        <v>60</v>
      </c>
    </row>
    <row r="7" spans="1:3">
      <c r="A7">
        <f>HYPERLINK("https://bmsprod.service-now.com/nav_to.do?uri=%2Fkb_view.do%3Fsysparm_article%3DKB0011327%26sysparm_stack%3D%26sysparm_view%3D","HDSA: Rivrs: Account Unlock")</f>
        <v>0</v>
      </c>
      <c r="B7">
        <v>0.2444446384906769</v>
      </c>
      <c r="C7" t="s">
        <v>61</v>
      </c>
    </row>
    <row r="8" spans="1:3">
      <c r="A8">
        <f>HYPERLINK("https://bmsprod.service-now.com/nav_to.do?uri=%2Fkb_view.do%3Fsysparm_article%3DKB0071467%26sysparm_stack%3D%26sysparm_view%3D","How to reset the password for Datavision")</f>
        <v>0</v>
      </c>
      <c r="B8">
        <v>0.2417349219322205</v>
      </c>
      <c r="C8" t="s">
        <v>62</v>
      </c>
    </row>
    <row r="9" spans="1:3">
      <c r="A9">
        <f>HYPERLINK("https://bmsprod.service-now.com/nav_to.do?uri=%2Fkb_view.do%3Fsysparm_article%3DKB0032865%26sysparm_stack%3D%26sysparm_view%3D","NEO: FRANCE: Password Reset Process")</f>
        <v>0</v>
      </c>
      <c r="B9">
        <v>0.2369178831577301</v>
      </c>
      <c r="C9" t="s">
        <v>63</v>
      </c>
    </row>
    <row r="10" spans="1:3">
      <c r="A10">
        <f>HYPERLINK("https://bmsprod.service-now.com/nav_to.do?uri=%2Fkb_view.do%3Fsysparm_article%3DKB0095664%26sysparm_stack%3D%26sysparm_view%3D","Interact: Komodo Link Latency Workaround")</f>
        <v>0</v>
      </c>
      <c r="B10">
        <v>0.236441895365715</v>
      </c>
      <c r="C10" t="s">
        <v>64</v>
      </c>
    </row>
    <row r="11" spans="1:3">
      <c r="A11">
        <f>HYPERLINK("https://bmsprod.service-now.com/nav_to.do?uri=%2Fkb_view.do%3Fsysparm_article%3DKB0011913%26sysparm_stack%3D%26sysparm_view%3D","How to access eTime")</f>
        <v>0</v>
      </c>
      <c r="B11">
        <v>0.235344335436821</v>
      </c>
      <c r="C11" t="s">
        <v>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68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HYPERLINK("https://bmsprod.service-now.com/nav_to.do?uri=%2Fkb_view.do%3Fsysparm_article%3DKB0013413%26sysparm_stack%3D%26sysparm_view%3D","INTERACT US:  Accessing Customers")</f>
        <v>0</v>
      </c>
      <c r="B2">
        <v>0.3696869015693665</v>
      </c>
      <c r="C2" t="s">
        <v>6</v>
      </c>
    </row>
    <row r="3" spans="1:3">
      <c r="A3">
        <f>HYPERLINK("https://bmsprod.service-now.com/nav_to.do?uri=%2Fkb_view.do%3Fsysparm_article%3DKB0030913%26sysparm_stack%3D%26sysparm_view%3D","How to add or remove a customer in InterAct ")</f>
        <v>0</v>
      </c>
      <c r="B3">
        <v>0.2983047366142273</v>
      </c>
      <c r="C3" t="s">
        <v>14</v>
      </c>
    </row>
    <row r="4" spans="1:3">
      <c r="A4">
        <f>HYPERLINK("https://bmsprod.service-now.com/nav_to.do?uri=%2Fkb_view.do%3Fsysparm_article%3DKB0013419%26sysparm_stack%3D%26sysparm_view%3D","FSD: Dashboard And Reports")</f>
        <v>0</v>
      </c>
      <c r="B4">
        <v>0.2917969822883606</v>
      </c>
      <c r="C4" t="s">
        <v>66</v>
      </c>
    </row>
    <row r="5" spans="1:3">
      <c r="A5">
        <f>HYPERLINK("https://bmsprod.service-now.com/nav_to.do?uri=%2Fkb_view.do%3Fsysparm_article%3DKB0097038%26sysparm_stack%3D%26sysparm_view%3D","How to login to Interact ")</f>
        <v>0</v>
      </c>
      <c r="B5">
        <v>0.2879459261894226</v>
      </c>
      <c r="C5" t="s">
        <v>67</v>
      </c>
    </row>
    <row r="6" spans="1:3">
      <c r="A6">
        <f>HYPERLINK("https://bmsprod.service-now.com/nav_to.do?uri=%2Fkb_view.do%3Fsysparm_article%3DKB0013414%26sysparm_stack%3D%26sysparm_view%3D","FSD: Accessing Media")</f>
        <v>0</v>
      </c>
      <c r="B6">
        <v>0.2776729166507721</v>
      </c>
      <c r="C6" t="s">
        <v>5</v>
      </c>
    </row>
    <row r="7" spans="1:3">
      <c r="A7">
        <f>HYPERLINK("https://bmsprod.service-now.com/nav_to.do?uri=%2Fkb_view.do%3Fsysparm_article%3DKB0036033%26sysparm_stack%3D%26sysparm_view%3D","How to record Sample calls in InterAct - InterAct US")</f>
        <v>0</v>
      </c>
      <c r="B7">
        <v>0.271177738904953</v>
      </c>
      <c r="C7" t="s">
        <v>3</v>
      </c>
    </row>
    <row r="8" spans="1:3">
      <c r="A8">
        <f>HYPERLINK("https://bmsprod.service-now.com/nav_to.do?uri=%2Fkb_view.do%3Fsysparm_article%3DKB0034905%26sysparm_stack%3D%26sysparm_view%3D","How to add an attendee to an event using InterAct EM 2.0")</f>
        <v>0</v>
      </c>
      <c r="B8">
        <v>0.2298647463321686</v>
      </c>
      <c r="C8" t="s">
        <v>68</v>
      </c>
    </row>
    <row r="9" spans="1:3">
      <c r="A9">
        <f>HYPERLINK("https://bmsprod.service-now.com/nav_to.do?uri=%2Fkb_view.do%3Fsysparm_article%3DKB0095664%26sysparm_stack%3D%26sysparm_view%3D","Interact: Komodo Link Latency Workaround")</f>
        <v>0</v>
      </c>
      <c r="B9">
        <v>0.2210988402366638</v>
      </c>
      <c r="C9" t="s">
        <v>64</v>
      </c>
    </row>
    <row r="10" spans="1:3">
      <c r="A10">
        <f>HYPERLINK("https://bmsprod.service-now.com/nav_to.do?uri=%2Fkb_view.do%3Fsysparm_article%3DKB0027868%26sysparm_stack%3D%26sysparm_view%3D","InterAct: APAC: How to Establish Customer Relationships")</f>
        <v>0</v>
      </c>
      <c r="B10">
        <v>0.2145382761955261</v>
      </c>
      <c r="C10" t="s">
        <v>69</v>
      </c>
    </row>
    <row r="11" spans="1:3">
      <c r="A11">
        <f>HYPERLINK("https://bmsprod.service-now.com/nav_to.do?uri=%2Fkb_view.do%3Fsysparm_article%3DKB0034910%26sysparm_stack%3D%26sysparm_view%3D","How to add a note or attachment to an event using InterAct EM 2.0")</f>
        <v>0</v>
      </c>
      <c r="B11">
        <v>0.2014776170253754</v>
      </c>
      <c r="C11" t="s">
        <v>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64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HYPERLINK("https://bmsprod.service-now.com/nav_to.do?uri=%2Fkb_view.do%3Fsysparm_article%3DKB0097038%26sysparm_stack%3D%26sysparm_view%3D","How to login to Interact ")</f>
        <v>0</v>
      </c>
      <c r="B2">
        <v>0.4122357964515686</v>
      </c>
      <c r="C2" t="s">
        <v>67</v>
      </c>
    </row>
    <row r="3" spans="1:3">
      <c r="A3">
        <f>HYPERLINK("https://bmsprod.service-now.com/nav_to.do?uri=%2Fkb_view.do%3Fsysparm_article%3DKB0013414%26sysparm_stack%3D%26sysparm_view%3D","FSD: Accessing Media")</f>
        <v>0</v>
      </c>
      <c r="B3">
        <v>0.2463353276252747</v>
      </c>
      <c r="C3" t="s">
        <v>5</v>
      </c>
    </row>
    <row r="4" spans="1:3">
      <c r="A4">
        <f>HYPERLINK("https://bmsprod.service-now.com/nav_to.do?uri=%2Fkb_view.do%3Fsysparm_article%3DKB0040701%26sysparm_stack%3D%26sysparm_view%3D","How to set security questions and password in Veeva InterAct ")</f>
        <v>0</v>
      </c>
      <c r="B4">
        <v>0.2451411336660385</v>
      </c>
      <c r="C4" t="s">
        <v>71</v>
      </c>
    </row>
    <row r="5" spans="1:3">
      <c r="A5">
        <f>HYPERLINK("https://bmsprod.service-now.com/nav_to.do?uri=%2Fkb_view.do%3Fsysparm_article%3DKB0030913%26sysparm_stack%3D%26sysparm_view%3D","How to add or remove a customer in InterAct ")</f>
        <v>0</v>
      </c>
      <c r="B5">
        <v>0.2278245538473129</v>
      </c>
      <c r="C5" t="s">
        <v>14</v>
      </c>
    </row>
    <row r="6" spans="1:3">
      <c r="A6">
        <f>HYPERLINK("https://bmsprod.service-now.com/nav_to.do?uri=%2Fkb_view.do%3Fsysparm_article%3DKB0036033%26sysparm_stack%3D%26sysparm_view%3D","How to record Sample calls in InterAct - InterAct US")</f>
        <v>0</v>
      </c>
      <c r="B6">
        <v>0.2258156538009644</v>
      </c>
      <c r="C6" t="s">
        <v>3</v>
      </c>
    </row>
    <row r="7" spans="1:3">
      <c r="A7">
        <f>HYPERLINK("https://bmsprod.service-now.com/nav_to.do?uri=%2Fkb_view.do%3Fsysparm_article%3DKB0013419%26sysparm_stack%3D%26sysparm_view%3D","FSD: Dashboard And Reports")</f>
        <v>0</v>
      </c>
      <c r="B7">
        <v>0.2239109873771667</v>
      </c>
      <c r="C7" t="s">
        <v>66</v>
      </c>
    </row>
    <row r="8" spans="1:3">
      <c r="A8">
        <f>HYPERLINK("https://bmsprod.service-now.com/nav_to.do?uri=%2Fkb_view.do%3Fsysparm_article%3DKB0013421%26sysparm_stack%3D%26sysparm_view%3D","FSD: Recording Interactions")</f>
        <v>0</v>
      </c>
      <c r="B8">
        <v>0.2048302441835403</v>
      </c>
      <c r="C8" t="s">
        <v>9</v>
      </c>
    </row>
    <row r="9" spans="1:3">
      <c r="A9">
        <f>HYPERLINK("https://bmsprod.service-now.com/nav_to.do?uri=%2Fkb_view.do%3Fsysparm_article%3DKB0032739%26sysparm_stack%3D%26sysparm_view%3D","Recording an In-Office Speaker Program (IOSP) in InterAct")</f>
        <v>0</v>
      </c>
      <c r="B9">
        <v>0.1987275779247284</v>
      </c>
      <c r="C9" t="s">
        <v>4</v>
      </c>
    </row>
    <row r="10" spans="1:3">
      <c r="A10">
        <f>HYPERLINK("https://bmsprod.service-now.com/nav_to.do?uri=%2Fkb_view.do%3Fsysparm_article%3DKB0038813%26sysparm_stack%3D%26sysparm_view%3D","Using the Application Administration Guide for MODA")</f>
        <v>0</v>
      </c>
      <c r="B10">
        <v>0.1923751533031464</v>
      </c>
      <c r="C10" t="s">
        <v>72</v>
      </c>
    </row>
    <row r="11" spans="1:3">
      <c r="A11">
        <f>HYPERLINK("https://bmsprod.service-now.com/nav_to.do?uri=%2Fkb_view.do%3Fsysparm_article%3DKB0071783%26sysparm_stack%3D%26sysparm_view%3D","How to find a Lynda.com course in the SuccessFactors catalog")</f>
        <v>0</v>
      </c>
      <c r="B11">
        <v>0.1847185492515564</v>
      </c>
      <c r="C11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KB0036033</vt:lpstr>
      <vt:lpstr>KB0013439</vt:lpstr>
      <vt:lpstr>KB0031698</vt:lpstr>
      <vt:lpstr>KB0041431</vt:lpstr>
      <vt:lpstr>KB0097268</vt:lpstr>
      <vt:lpstr>KB0013410</vt:lpstr>
      <vt:lpstr>KB0040594</vt:lpstr>
      <vt:lpstr>KB0013413</vt:lpstr>
      <vt:lpstr>KB0097038</vt:lpstr>
      <vt:lpstr>KB0035133</vt:lpstr>
      <vt:lpstr>KB0013414</vt:lpstr>
      <vt:lpstr>KB0041323</vt:lpstr>
      <vt:lpstr>KB0030913</vt:lpstr>
      <vt:lpstr>KB0030912</vt:lpstr>
      <vt:lpstr>KB0013438</vt:lpstr>
      <vt:lpstr>KB0013419</vt:lpstr>
      <vt:lpstr>KB0035029</vt:lpstr>
      <vt:lpstr>KB0032739</vt:lpstr>
      <vt:lpstr>KB0041409</vt:lpstr>
      <vt:lpstr>KB0040738</vt:lpstr>
      <vt:lpstr>KB0044686</vt:lpstr>
      <vt:lpstr>KB0013421</vt:lpstr>
      <vt:lpstr>KB0013052</vt:lpstr>
      <vt:lpstr>KB0041766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2019-04-24T16:16:53Z</dcterms:created>
  <dcterms:modified xsi:type="dcterms:W3CDTF">2019-04-24T16:16:53Z</dcterms:modified>
</cp:coreProperties>
</file>