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2"/>
  <workbookPr defaultThemeVersion="124226"/>
  <mc:AlternateContent xmlns:mc="http://schemas.openxmlformats.org/markup-compatibility/2006">
    <mc:Choice Requires="x15">
      <x15ac:absPath xmlns:x15ac="http://schemas.microsoft.com/office/spreadsheetml/2010/11/ac" url="https://arisglobalonline-my.sharepoint.com/personal/00005607_arisglobal_com/Documents/Documents/Non Simple/2022/August/13th Aug/AHQC-6265/RELEASE DOCUMENTS/"/>
    </mc:Choice>
  </mc:AlternateContent>
  <xr:revisionPtr revIDLastSave="461" documentId="13_ncr:1_{14F46AD9-6F0F-4F31-8EC5-B375B54B6BA9}" xr6:coauthVersionLast="47" xr6:coauthVersionMax="47" xr10:uidLastSave="{32A84B77-DDFB-4005-9006-EBCD6702EA72}"/>
  <bookViews>
    <workbookView xWindow="-120" yWindow="-120" windowWidth="20730" windowHeight="11160" tabRatio="895" activeTab="7" xr2:uid="{00000000-000D-0000-FFFF-FFFF00000000}"/>
  </bookViews>
  <sheets>
    <sheet name="Instructions" sheetId="1" r:id="rId1"/>
    <sheet name="CRChecklist" sheetId="9" r:id="rId2"/>
    <sheet name="Code_Review" sheetId="10" r:id="rId3"/>
    <sheet name="UTCD_Template" sheetId="4" r:id="rId4"/>
    <sheet name="ScreenShots" sheetId="12" r:id="rId5"/>
    <sheet name="UTCD_ReviewChecklist" sheetId="7" r:id="rId6"/>
    <sheet name="UTCD_Review" sheetId="8" r:id="rId7"/>
    <sheet name="Summary" sheetId="11" r:id="rId8"/>
  </sheets>
  <definedNames>
    <definedName name="_xlnm.Print_Area" localSheetId="2">Code_Review!$A$1:$G$87</definedName>
    <definedName name="_xlnm.Print_Area" localSheetId="1">CRChecklist!$A$1:$D$136</definedName>
    <definedName name="_xlnm.Print_Area" localSheetId="6">UTCD_Review!$A$1:$K$53</definedName>
    <definedName name="_xlnm.Print_Area" localSheetId="5">UTCD_ReviewChecklist!$A$1:$E$36</definedName>
    <definedName name="_xlnm.Print_Titles" localSheetId="2">Code_Review!$1:$3</definedName>
    <definedName name="_xlnm.Print_Titles" localSheetId="1">CRChecklist!$1:$7</definedName>
    <definedName name="_xlnm.Print_Titles" localSheetId="6">UTCD_Review!$1:$4</definedName>
    <definedName name="_xlnm.Print_Titles" localSheetId="5">UTCD_ReviewChecklist!$1:$5</definedName>
    <definedName name="_xlnm.Print_Titles" localSheetId="3">UTCD_Template!$1:$6</definedName>
    <definedName name="Z_7788260A_4A65_4A3F_B957_8F0D6043B78A_.wvu.Cols" localSheetId="2" hidden="1">Code_Review!$G:$IS,Code_Review!$IU:$IV</definedName>
    <definedName name="Z_7788260A_4A65_4A3F_B957_8F0D6043B78A_.wvu.Cols" localSheetId="1" hidden="1">CRChecklist!$E:$IR,CRChecklist!$IT:$IV</definedName>
    <definedName name="Z_7788260A_4A65_4A3F_B957_8F0D6043B78A_.wvu.PrintArea" localSheetId="1" hidden="1">CRChecklist!$A$1:$D$33</definedName>
    <definedName name="Z_7788260A_4A65_4A3F_B957_8F0D6043B78A_.wvu.PrintTitles" localSheetId="2" hidden="1">Code_Review!$1:$3</definedName>
    <definedName name="Z_7788260A_4A65_4A3F_B957_8F0D6043B78A_.wvu.PrintTitles" localSheetId="1" hidden="1">CRChecklist!$1:$7</definedName>
    <definedName name="Z_7E8600C0_4969_4CD9_9314_A0A818703432_.wvu.Cols" localSheetId="2" hidden="1">Code_Review!$G:$IS,Code_Review!$IU:$IV</definedName>
    <definedName name="Z_7E8600C0_4969_4CD9_9314_A0A818703432_.wvu.Cols" localSheetId="1" hidden="1">CRChecklist!$E:$IR,CRChecklist!$IT:$IV</definedName>
    <definedName name="Z_7E8600C0_4969_4CD9_9314_A0A818703432_.wvu.PrintArea" localSheetId="1" hidden="1">CRChecklist!$A$1:$D$33</definedName>
    <definedName name="Z_7E8600C0_4969_4CD9_9314_A0A818703432_.wvu.PrintTitles" localSheetId="2" hidden="1">Code_Review!$1:$3</definedName>
    <definedName name="Z_7E8600C0_4969_4CD9_9314_A0A818703432_.wvu.PrintTitles" localSheetId="1" hidden="1">CRChecklist!$1:$7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3" i="4" l="1"/>
  <c r="C7" i="7"/>
  <c r="B4" i="11"/>
  <c r="B5" i="11"/>
  <c r="B6" i="11"/>
  <c r="K3" i="8" a="1"/>
  <c r="K3" i="8" s="1"/>
  <c r="C13" i="7"/>
  <c r="C16" i="7"/>
  <c r="C15" i="7"/>
  <c r="C14" i="7"/>
  <c r="C12" i="7"/>
  <c r="C8" i="7"/>
  <c r="C6" i="7"/>
  <c r="A2" i="11" l="1"/>
  <c r="I11" i="11"/>
  <c r="H11" i="11"/>
  <c r="G11" i="11"/>
  <c r="B3" i="8"/>
  <c r="C3" i="7"/>
  <c r="D39" i="10" a="1"/>
  <c r="D39" i="10" s="1"/>
  <c r="D38" i="10" a="1"/>
  <c r="D38" i="10" s="1"/>
  <c r="D52" i="8" a="1"/>
  <c r="D52" i="8" s="1"/>
  <c r="D51" i="8" a="1"/>
  <c r="D51" i="8" s="1"/>
  <c r="D50" i="8" a="1"/>
  <c r="D50" i="8" s="1"/>
  <c r="D49" i="8" a="1"/>
  <c r="D49" i="8" s="1"/>
  <c r="D48" i="8" a="1"/>
  <c r="D48" i="8" s="1"/>
  <c r="G31" i="11"/>
  <c r="G30" i="11"/>
  <c r="G29" i="11"/>
  <c r="G28" i="11"/>
  <c r="G22" i="11"/>
  <c r="G25" i="11"/>
  <c r="G24" i="11"/>
  <c r="G23" i="11"/>
  <c r="G16" i="11"/>
  <c r="G19" i="11"/>
  <c r="G18" i="11"/>
  <c r="G17" i="11"/>
  <c r="B16" i="11"/>
  <c r="B31" i="11"/>
  <c r="B30" i="11"/>
  <c r="B29" i="11"/>
  <c r="B28" i="11"/>
  <c r="B25" i="11"/>
  <c r="B24" i="11"/>
  <c r="B23" i="11"/>
  <c r="B22" i="11"/>
  <c r="B19" i="11"/>
  <c r="B18" i="11"/>
  <c r="B17" i="11"/>
  <c r="D11" i="11"/>
  <c r="C11" i="11"/>
  <c r="A2" i="10"/>
  <c r="A2" i="9"/>
  <c r="E3" i="8"/>
  <c r="C4" i="7"/>
  <c r="D40" i="10" a="1"/>
  <c r="D40" i="10" s="1"/>
  <c r="D42" i="10" a="1"/>
  <c r="D42" i="10" s="1"/>
  <c r="D41" i="10" a="1"/>
  <c r="D41" i="10" s="1"/>
  <c r="A2" i="8"/>
  <c r="A2" i="7"/>
  <c r="B2" i="4"/>
  <c r="B32" i="11" l="1"/>
  <c r="B26" i="11"/>
  <c r="B20" i="11"/>
  <c r="G32" i="11"/>
  <c r="G20" i="11"/>
  <c r="G26"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Rathnakar</author>
  </authors>
  <commentList>
    <comment ref="B42" authorId="0" shapeId="0" xr:uid="{00000000-0006-0000-0100-000001000000}">
      <text>
        <r>
          <rPr>
            <b/>
            <sz val="8"/>
            <color indexed="81"/>
            <rFont val="Tahoma"/>
            <family val="2"/>
          </rPr>
          <t>Some typical examples:</t>
        </r>
        <r>
          <rPr>
            <sz val="8"/>
            <color indexed="81"/>
            <rFont val="Tahoma"/>
            <family val="2"/>
          </rPr>
          <t xml:space="preserve">
1. SPR # in case of change in code for fixing an SPR
2. FSD reference in case of functionality change or new functionality</t>
        </r>
      </text>
    </comment>
  </commentList>
</comments>
</file>

<file path=xl/sharedStrings.xml><?xml version="1.0" encoding="utf-8"?>
<sst xmlns="http://schemas.openxmlformats.org/spreadsheetml/2006/main" count="402" uniqueCount="218">
  <si>
    <t>Instructions</t>
  </si>
  <si>
    <t>TP_1410, Template Version 07/22-Sep-2021, Internal(Do not edit/delete)</t>
  </si>
  <si>
    <t>Instructions for tab UTCD_Template</t>
  </si>
  <si>
    <t>1. This tab contains all the details for conducting the testing of the unit.</t>
  </si>
  <si>
    <t>2. Guidelines for entering data in each of the fields in the Unit TCD are available in the form of tool tips and are displayed when the field name cell in the header is selected.</t>
  </si>
  <si>
    <t>Instructions for the tabs UTCD_Review Checklist and CRChecklist</t>
  </si>
  <si>
    <t>3.  select "Yes", "No","Pending" or "NA" for the "Reviewed and found Ok?" field as follows.</t>
  </si>
  <si>
    <t>Instructions for the tabs UTCD_ReviewFindings and Code_Review</t>
  </si>
  <si>
    <t xml:space="preserve">4. In case 'No' is mentioned in the "Reviewed and found Ok?" column in UTCD_Reviewchecklist tab or CRChecklist tab, enter the finding in the respective tabs and then categorize the finding as Defect, Query or Suggestion.  </t>
  </si>
  <si>
    <t>5. In case of a defect, classify the defect as Major, Minor or Critical by selecting the same in the next column.</t>
  </si>
  <si>
    <t xml:space="preserve">6. Select the status from the dropdown.  </t>
  </si>
  <si>
    <t>7. After successful review, update the approval information</t>
  </si>
  <si>
    <t>Code Review Checklist</t>
  </si>
  <si>
    <t>Project name</t>
  </si>
  <si>
    <t>JJS1900US - EPS</t>
  </si>
  <si>
    <t>Unit Name</t>
  </si>
  <si>
    <t>Service Delivery - Safety</t>
  </si>
  <si>
    <t>Source Code file names</t>
  </si>
  <si>
    <t>1.AHQC-6265.SQL
2.PRISM_CONFIG_DETAILS.SQL
3.JNJ_ES_DR_AHQC-6265.BAT</t>
  </si>
  <si>
    <t>Reviewed By</t>
  </si>
  <si>
    <t>Review Date</t>
  </si>
  <si>
    <t>Sl #</t>
  </si>
  <si>
    <t>Checklist Item</t>
  </si>
  <si>
    <t>Reviewed and
 found Ok?</t>
  </si>
  <si>
    <t>Remarks / Action Items</t>
  </si>
  <si>
    <t>General</t>
  </si>
  <si>
    <t>Are all the reference documents (including standards/ guidelines if any) of the current work item available and uploaded in Configuration Management system?</t>
  </si>
  <si>
    <t>Yes</t>
  </si>
  <si>
    <t>Are all the reference documents reviewed and approved (except for client supplied documents)?</t>
  </si>
  <si>
    <t>Have all the deliverables been moved into Configuration Management system?</t>
  </si>
  <si>
    <t>NA</t>
  </si>
  <si>
    <t xml:space="preserve"> Does the code file have proper header with details?</t>
  </si>
  <si>
    <t>Is modification history of the code updated properly?</t>
  </si>
  <si>
    <t>Are coding standards followed in the code?</t>
  </si>
  <si>
    <t>Are Variable declarations properly commented?</t>
  </si>
  <si>
    <t>Is the code well-structured, consistent in style and  format?</t>
  </si>
  <si>
    <t>Are the standard naming conventions followed across the code?</t>
  </si>
  <si>
    <t>“Set Echo On” is included at the beginning of the file? Does the code file generate log file in the given spool path?</t>
  </si>
  <si>
    <t>Are Spool off and set echo off command included?</t>
  </si>
  <si>
    <t>Is the result of execution appended to spool file when the upgrade script is executed?</t>
  </si>
  <si>
    <t>Does the content of spool file match with the expected result?</t>
  </si>
  <si>
    <t>Are the variables initialized before use?</t>
  </si>
  <si>
    <t>Are all the database objects that are created, prefixed with "DM_" ?</t>
  </si>
  <si>
    <t>Logic</t>
  </si>
  <si>
    <t>Is the Logic implemented as per functional specification?</t>
  </si>
  <si>
    <t>Are loop ending conditions accurate? Are there any unintended infinite loops?</t>
  </si>
  <si>
    <t>Does the code completely and correctly implement the design?</t>
  </si>
  <si>
    <t>Are all thrown exceptions handled properly? Is the function caller notified when an error is detected?</t>
  </si>
  <si>
    <t>Are there any uncalled or unneeded procedures or any unreachable code?</t>
  </si>
  <si>
    <t>Can any code be replaced by calls to external reusable components or library functions?</t>
  </si>
  <si>
    <t>Are there any blocks of repeated code that could be condensed into a single procedure?</t>
  </si>
  <si>
    <t>Are any modules excessively complex and should be restructured or split into multiple routines?</t>
  </si>
  <si>
    <t>Is the code clearly and adequately documented with an easy-to-maintain commenting style?</t>
  </si>
  <si>
    <t>Are there any redundant or unused variables?</t>
  </si>
  <si>
    <t>Are all loops, branches, and logic constructs complete, correct and properly nested?</t>
  </si>
  <si>
    <t>Are the most common cases tested first in IF- -ELSEIF chains?</t>
  </si>
  <si>
    <t>Are indexes or subscripts properly initialized, just prior to the loop?</t>
  </si>
  <si>
    <t>Does the code systematically prevent rounding errors?</t>
  </si>
  <si>
    <t>Are there any hardcoded values in the code? Are all the hardcodes justified?</t>
  </si>
  <si>
    <r>
      <t xml:space="preserve">Are all the debugging mechanisms </t>
    </r>
    <r>
      <rPr>
        <strike/>
        <sz val="10"/>
        <rFont val="Arial"/>
        <family val="2"/>
      </rPr>
      <t>been</t>
    </r>
    <r>
      <rPr>
        <sz val="10"/>
        <rFont val="Arial"/>
        <family val="2"/>
      </rPr>
      <t xml:space="preserve"> removed from the code?</t>
    </r>
  </si>
  <si>
    <t>Comments</t>
  </si>
  <si>
    <t>Are comments for the functions/ procedures/ class/ package checked?</t>
  </si>
  <si>
    <t>Are comments for changed lines checked?</t>
  </si>
  <si>
    <t>Are comments for SPR's checked?</t>
  </si>
  <si>
    <t>Screen Configuration</t>
  </si>
  <si>
    <t>Are coding standards followed for all the changes made in the HTML tiles or new HTML tiles?</t>
  </si>
  <si>
    <t>Are all the SQL Statements written for metadata entry correct?</t>
  </si>
  <si>
    <t>Is the Metadata entry made for screen customization verified and correct?</t>
  </si>
  <si>
    <t>Are all the alert messages, labels and button labels for the screen correctly spelt?</t>
  </si>
  <si>
    <t>Have all the unwanted or system generated comments removed from the HTML tiles?</t>
  </si>
  <si>
    <t>Performance</t>
  </si>
  <si>
    <t>Are the standard performance optimization rules followed?</t>
  </si>
  <si>
    <t>Check for Optimized use of COMMIT</t>
  </si>
  <si>
    <t xml:space="preserve">Functions </t>
  </si>
  <si>
    <t>Are function parameters explicitly verified? Are arrays checked for out-of-bound indexes?</t>
  </si>
  <si>
    <t>Do recursive functions run within a reasonable amount of stack space? Are you using blocking system calls?</t>
  </si>
  <si>
    <t>Is the check done for functionality/behavior of Dependent objects?</t>
  </si>
  <si>
    <t xml:space="preserve">Report Design and Selection Criteria </t>
  </si>
  <si>
    <t>Is the Report output format (Excel, PDF, Word) checked?</t>
  </si>
  <si>
    <t>Does the version of Output format support the requirement?</t>
  </si>
  <si>
    <t>Are the font size, font style, font name as expected in the requirement?</t>
  </si>
  <si>
    <t>Are the limitations (if any) in the output format communicated during the requirement walkthrough to customer?</t>
  </si>
  <si>
    <t xml:space="preserve"> Is the reports generation functionality verified from various menu items in ARISg ?</t>
  </si>
  <si>
    <t xml:space="preserve"> Does the selection criteria screen have all the required input parameters?</t>
  </si>
  <si>
    <t>Are all the fields in the Selection criteria UI clearly visible/readable along with the Buttons?</t>
  </si>
  <si>
    <t>Is the selection criteria UI  compatible with the IE version that is used by the customer?</t>
  </si>
  <si>
    <t>Is proper validation message implemented for the Selection criteria wherever applicable?</t>
  </si>
  <si>
    <t>Does the cursor navigate to the text items in the proper order?</t>
  </si>
  <si>
    <t>Are the lookup fields implemented as per the requirement?</t>
  </si>
  <si>
    <t>Are optional fields properly filled with default values or null values based on requirement?</t>
  </si>
  <si>
    <t>Are all mandatory fields suffixed with Asterisk symbol?</t>
  </si>
  <si>
    <t>Can multiple data be selected from the lookup/Drop down as per the requirement?</t>
  </si>
  <si>
    <t>If there are any limitations in the Selection criteria UI, are they discussed and mentioned in the exception section of FSD?</t>
  </si>
  <si>
    <t>Is the Performance of the report is verified as per NFR requirements?</t>
  </si>
  <si>
    <t>Are Page layout, Paper Size, Header and Footer Information verified?</t>
  </si>
  <si>
    <t>Is the design approach of the reports defined in FSD?</t>
  </si>
  <si>
    <t>Are the reports verified in the environment that has a setup specified in the Hardware/Software document?</t>
  </si>
  <si>
    <t>Re-Review</t>
  </si>
  <si>
    <t>Are all the review comments fixed?</t>
  </si>
  <si>
    <t>Are the impacted areas (due to fixing of review comments) reviewed?</t>
  </si>
  <si>
    <t xml:space="preserve">Are there any issues/defects on the changed code? If yes, have they been fixed and the updated code verified ?
</t>
  </si>
  <si>
    <t>Are there any review comments on the changed code? If yes, have they been closed and the updated code verified ?</t>
  </si>
  <si>
    <t>Is there a mention in the review findings tab that all the review findings are closed and there are no further comments ?</t>
  </si>
  <si>
    <t>No</t>
  </si>
  <si>
    <t>Pending</t>
  </si>
  <si>
    <t>Code Review Record</t>
  </si>
  <si>
    <t>Source Code 
File Name/s</t>
  </si>
  <si>
    <t>Findings</t>
  </si>
  <si>
    <t>Categorization</t>
  </si>
  <si>
    <t>Review Comments Severity</t>
  </si>
  <si>
    <t xml:space="preserve">Status </t>
  </si>
  <si>
    <t>Remarks</t>
  </si>
  <si>
    <t>AHQC-6265.SQL</t>
  </si>
  <si>
    <t>PRISM_CONFIG_DETAILS.SQL</t>
  </si>
  <si>
    <t>JNJ_ES_DR_AHQC-6265.SQL</t>
  </si>
  <si>
    <t xml:space="preserve">No. of Review Defects </t>
  </si>
  <si>
    <t>No. of Queries/Suggestions</t>
  </si>
  <si>
    <t>No of Critical Review Comments</t>
  </si>
  <si>
    <t>No of Major Review Comments</t>
  </si>
  <si>
    <t>No of Minor Review Comments</t>
  </si>
  <si>
    <t>Cumulative Effort ( in Hrs)</t>
  </si>
  <si>
    <t>Cumulative Size (KLOC/Modified KLOC)</t>
  </si>
  <si>
    <t>Defect</t>
  </si>
  <si>
    <t>Critical</t>
  </si>
  <si>
    <t xml:space="preserve">Open </t>
  </si>
  <si>
    <t>Suggestion</t>
  </si>
  <si>
    <t>Major</t>
  </si>
  <si>
    <t>Closed</t>
  </si>
  <si>
    <t>Query</t>
  </si>
  <si>
    <t>Minor</t>
  </si>
  <si>
    <t>Dropped</t>
  </si>
  <si>
    <t>Unit Test Case Document</t>
  </si>
  <si>
    <t xml:space="preserve">Project Name </t>
  </si>
  <si>
    <t>DR Daily Release: JnJ_13_AUG Release</t>
  </si>
  <si>
    <t>References</t>
  </si>
  <si>
    <t>Prism Design Spec, Mastersheet</t>
  </si>
  <si>
    <t>Approved by</t>
  </si>
  <si>
    <t>DharmaRaj</t>
  </si>
  <si>
    <t>UTCD Ver No.</t>
  </si>
  <si>
    <t>1.0</t>
  </si>
  <si>
    <t>Approved Date</t>
  </si>
  <si>
    <t xml:space="preserve">Author </t>
  </si>
  <si>
    <t xml:space="preserve">Karthik </t>
  </si>
  <si>
    <t>Creation Date</t>
  </si>
  <si>
    <t>Test Case ID</t>
  </si>
  <si>
    <t>Test Case Type</t>
  </si>
  <si>
    <t>Test Procedure</t>
  </si>
  <si>
    <t>Expected Result</t>
  </si>
  <si>
    <t>Test Data</t>
  </si>
  <si>
    <t>Test Status</t>
  </si>
  <si>
    <t>Person Tested</t>
  </si>
  <si>
    <t>Test Date</t>
  </si>
  <si>
    <t>Version #</t>
  </si>
  <si>
    <t>AHQC-6265</t>
  </si>
  <si>
    <t xml:space="preserve">TEST_CASE_001
</t>
  </si>
  <si>
    <t>Database Checks</t>
  </si>
  <si>
    <t>select CONTACT_EMAIL_ID from DLIST_DISTRIBUTE_CONTACTS where contact_name = 'JJPRD_YUH';</t>
  </si>
  <si>
    <t>JnJ_Build@arisglobal.com</t>
  </si>
  <si>
    <t>Pass</t>
  </si>
  <si>
    <t>Karthik</t>
  </si>
  <si>
    <t>TEST_CASE_001</t>
  </si>
  <si>
    <t>UTCD Review Checklist</t>
  </si>
  <si>
    <t>Project Name</t>
  </si>
  <si>
    <t xml:space="preserve">UTCD Ver. No. </t>
  </si>
  <si>
    <t>Total</t>
  </si>
  <si>
    <t>Reviewed and 
found Ok?</t>
  </si>
  <si>
    <t>Functional Test</t>
  </si>
  <si>
    <t>Field Level Tests</t>
  </si>
  <si>
    <t>Field Controls (Text area, Combo box, List box, Checkbox, Radio button, Input field)</t>
  </si>
  <si>
    <t>Data type checks for the fields</t>
  </si>
  <si>
    <t>Boundary value checks</t>
  </si>
  <si>
    <t>Basic functionality of all modules that contain the unit</t>
  </si>
  <si>
    <t>User Interface (UI) checks</t>
  </si>
  <si>
    <t>Validation messages</t>
  </si>
  <si>
    <t>Regression Areas</t>
  </si>
  <si>
    <t>Others</t>
  </si>
  <si>
    <t>Is the following information given?
Project Name and Version, UTCD Ver No., Name of the references, Unit ID, Unit Name, Author</t>
  </si>
  <si>
    <t>Is the test instance name/test case id mentioned in UTCD ?</t>
  </si>
  <si>
    <t>Does the UTCs cover all the possible test scenarios in each requirement? Does the UTCs cover all the requirements?</t>
  </si>
  <si>
    <t>Does the UTCD captures the test scenarios for dependent programs/screens as well if applicable?</t>
  </si>
  <si>
    <t>Do the test cases address navigation / flow?</t>
  </si>
  <si>
    <t>Do the test cases address all the required validations?
Do test cases for field validations, record validations and database updates include the following? A) Valid conditions B) Invalid conditions C) Boundary or unusual conditions</t>
  </si>
  <si>
    <t>Do the test cases address all the business rules?</t>
  </si>
  <si>
    <t>Has the test data required for the particular test been identified?</t>
  </si>
  <si>
    <t xml:space="preserve">Is the history traceable? </t>
  </si>
  <si>
    <t>Does it include list of reference documents?</t>
  </si>
  <si>
    <t>Have clear step-by-step test instructions been set up?</t>
  </si>
  <si>
    <t>Have the procedure for reporting errors, test results, and retesting corrected programs been decided?</t>
  </si>
  <si>
    <t>Have all regression areas covered in the test cases written?</t>
  </si>
  <si>
    <t xml:space="preserve">Does the test contain sufficient comments? </t>
  </si>
  <si>
    <t>Does the type of the test cases been clearly classified?</t>
  </si>
  <si>
    <t>Does the test make any assumptions that aren't immediately related to the subject? Have all the assumptions made been communicated to the respective teams?</t>
  </si>
  <si>
    <t>Has the test cases ensures checks on the performance requirements of the developed/customized code?</t>
  </si>
  <si>
    <t>Do the test cases for reports include the test data along with the expected output?</t>
  </si>
  <si>
    <t>Have the inter test case dependencies been identified / described?</t>
  </si>
  <si>
    <t>UTCD Review Record</t>
  </si>
  <si>
    <t xml:space="preserve">Project Name  </t>
  </si>
  <si>
    <t xml:space="preserve">UTCD Ver No. </t>
  </si>
  <si>
    <t xml:space="preserve">Cumulative Effort(Hrs) </t>
  </si>
  <si>
    <t>Size</t>
  </si>
  <si>
    <t>UTCD Version #
(Under Review)</t>
  </si>
  <si>
    <t>Review comments</t>
  </si>
  <si>
    <t>Reviewed by</t>
  </si>
  <si>
    <t xml:space="preserve">Categorization </t>
  </si>
  <si>
    <t>Review Comment Severity</t>
  </si>
  <si>
    <t>Status</t>
  </si>
  <si>
    <t>Version in which  comments incorporated</t>
  </si>
  <si>
    <t>Verified by</t>
  </si>
  <si>
    <t>Remarks
(Optional)</t>
  </si>
  <si>
    <t>None</t>
  </si>
  <si>
    <t>Dharmaraj P</t>
  </si>
  <si>
    <t xml:space="preserve">No of Review Defects </t>
  </si>
  <si>
    <t>No of Query/Suggestions</t>
  </si>
  <si>
    <t>Open</t>
  </si>
  <si>
    <t>Summary</t>
  </si>
  <si>
    <t>Unit Test Case Status</t>
  </si>
  <si>
    <t>Fail</t>
  </si>
  <si>
    <t>Reviewed and found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</si>
</sst>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409]d\-mmm\-yy;@"/>
  </numFmts>
  <fonts count="29">
    <font>
      <sz val="9"/>
      <name val="Tahoma"/>
    </font>
    <font>
      <sz val="9"/>
      <name val="Tahoma"/>
      <family val="2"/>
    </font>
    <font>
      <sz val="9"/>
      <name val="Verdana"/>
      <family val="2"/>
    </font>
    <font>
      <sz val="8"/>
      <name val="Tahoma"/>
      <family val="2"/>
    </font>
    <font>
      <sz val="10"/>
      <name val="Verdana"/>
      <family val="2"/>
    </font>
    <font>
      <b/>
      <sz val="10"/>
      <name val="Verdana"/>
      <family val="2"/>
    </font>
    <font>
      <sz val="9"/>
      <color indexed="9"/>
      <name val="Verdana"/>
      <family val="2"/>
    </font>
    <font>
      <u/>
      <sz val="9"/>
      <color indexed="12"/>
      <name val="Tahoma"/>
      <family val="2"/>
    </font>
    <font>
      <b/>
      <sz val="8"/>
      <color indexed="81"/>
      <name val="Tahoma"/>
      <family val="2"/>
    </font>
    <font>
      <sz val="8"/>
      <color indexed="81"/>
      <name val="Tahoma"/>
      <family val="2"/>
    </font>
    <font>
      <sz val="8"/>
      <name val="Verdana"/>
      <family val="2"/>
    </font>
    <font>
      <sz val="8"/>
      <color indexed="12"/>
      <name val="Verdana"/>
      <family val="2"/>
    </font>
    <font>
      <sz val="9"/>
      <color indexed="8"/>
      <name val="Verdana"/>
      <family val="2"/>
    </font>
    <font>
      <b/>
      <sz val="9"/>
      <name val="Verdana"/>
      <family val="2"/>
    </font>
    <font>
      <sz val="9"/>
      <name val="Arial"/>
      <family val="2"/>
    </font>
    <font>
      <b/>
      <sz val="10"/>
      <name val="Arial"/>
      <family val="2"/>
    </font>
    <font>
      <sz val="10"/>
      <name val="Arial"/>
      <family val="2"/>
    </font>
    <font>
      <sz val="10"/>
      <color indexed="55"/>
      <name val="Arial"/>
      <family val="2"/>
    </font>
    <font>
      <strike/>
      <sz val="10"/>
      <name val="Arial"/>
      <family val="2"/>
    </font>
    <font>
      <sz val="9"/>
      <color indexed="9"/>
      <name val="Arial"/>
      <family val="2"/>
    </font>
    <font>
      <b/>
      <sz val="9"/>
      <name val="Arial"/>
      <family val="2"/>
    </font>
    <font>
      <sz val="9"/>
      <color rgb="FFFF0000"/>
      <name val="Verdana"/>
      <family val="2"/>
    </font>
    <font>
      <b/>
      <sz val="10"/>
      <color theme="1"/>
      <name val="Arial"/>
      <family val="2"/>
    </font>
    <font>
      <u/>
      <sz val="10"/>
      <color rgb="FF0066BA"/>
      <name val="Arial"/>
      <family val="2"/>
    </font>
    <font>
      <b/>
      <sz val="18"/>
      <color rgb="FF003A7A"/>
      <name val="Arial"/>
      <family val="2"/>
    </font>
    <font>
      <sz val="9"/>
      <color theme="1"/>
      <name val="Arial"/>
      <family val="2"/>
    </font>
    <font>
      <b/>
      <sz val="10"/>
      <color rgb="FF003A7A"/>
      <name val="Arial"/>
      <family val="2"/>
    </font>
    <font>
      <b/>
      <u/>
      <sz val="10"/>
      <color rgb="FF003A7A"/>
      <name val="Arial"/>
      <family val="2"/>
    </font>
    <font>
      <sz val="10"/>
      <color rgb="FF003A7A"/>
      <name val="Arial"/>
      <family val="2"/>
    </font>
  </fonts>
  <fills count="5">
    <fill>
      <patternFill patternType="none"/>
    </fill>
    <fill>
      <patternFill patternType="gray125"/>
    </fill>
    <fill>
      <patternFill patternType="solid">
        <fgColor rgb="FFE4E4E4"/>
        <bgColor indexed="64"/>
      </patternFill>
    </fill>
    <fill>
      <patternFill patternType="solid">
        <fgColor theme="0"/>
        <bgColor indexed="64"/>
      </patternFill>
    </fill>
    <fill>
      <patternFill patternType="solid">
        <fgColor rgb="FF92D05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rgb="FFBCBDBD"/>
      </left>
      <right style="thin">
        <color rgb="FFBCBDBD"/>
      </right>
      <top style="thin">
        <color rgb="FFBCBDBD"/>
      </top>
      <bottom style="thin">
        <color rgb="FFBCBDBD"/>
      </bottom>
      <diagonal/>
    </border>
    <border>
      <left style="thin">
        <color rgb="FFBCBDBD"/>
      </left>
      <right style="thin">
        <color rgb="FFBCBDBD"/>
      </right>
      <top/>
      <bottom style="thin">
        <color rgb="FFBCBDBD"/>
      </bottom>
      <diagonal/>
    </border>
    <border>
      <left style="thin">
        <color rgb="FFBCBDBD"/>
      </left>
      <right style="thin">
        <color rgb="FFBCBDBD"/>
      </right>
      <top style="thin">
        <color rgb="FFBCBDBD"/>
      </top>
      <bottom/>
      <diagonal/>
    </border>
    <border>
      <left/>
      <right style="thin">
        <color rgb="FFBCBDBD"/>
      </right>
      <top style="thin">
        <color rgb="FFBCBDBD"/>
      </top>
      <bottom style="thin">
        <color rgb="FFBCBDBD"/>
      </bottom>
      <diagonal/>
    </border>
    <border>
      <left style="thin">
        <color rgb="FFBCBDBD"/>
      </left>
      <right/>
      <top style="thin">
        <color rgb="FFBCBDBD"/>
      </top>
      <bottom style="thin">
        <color rgb="FFBCBDBD"/>
      </bottom>
      <diagonal/>
    </border>
    <border>
      <left/>
      <right/>
      <top style="thin">
        <color rgb="FFBCBDBD"/>
      </top>
      <bottom style="thin">
        <color rgb="FFBCBDBD"/>
      </bottom>
      <diagonal/>
    </border>
    <border>
      <left style="medium">
        <color rgb="FFBCBDBD"/>
      </left>
      <right style="thin">
        <color rgb="FFBCBDBD"/>
      </right>
      <top style="medium">
        <color rgb="FFBCBDBD"/>
      </top>
      <bottom style="thin">
        <color rgb="FFBCBDBD"/>
      </bottom>
      <diagonal/>
    </border>
    <border>
      <left style="thin">
        <color rgb="FFBCBDBD"/>
      </left>
      <right style="thin">
        <color rgb="FFBCBDBD"/>
      </right>
      <top style="medium">
        <color rgb="FFBCBDBD"/>
      </top>
      <bottom style="thin">
        <color rgb="FFBCBDBD"/>
      </bottom>
      <diagonal/>
    </border>
    <border>
      <left style="thin">
        <color rgb="FFBCBDBD"/>
      </left>
      <right style="medium">
        <color rgb="FFBCBDBD"/>
      </right>
      <top style="medium">
        <color rgb="FFBCBDBD"/>
      </top>
      <bottom style="thin">
        <color rgb="FFBCBDBD"/>
      </bottom>
      <diagonal/>
    </border>
    <border>
      <left style="medium">
        <color rgb="FFBCBDBD"/>
      </left>
      <right style="thin">
        <color rgb="FFBCBDBD"/>
      </right>
      <top style="thin">
        <color rgb="FFBCBDBD"/>
      </top>
      <bottom style="thin">
        <color rgb="FFBCBDBD"/>
      </bottom>
      <diagonal/>
    </border>
    <border>
      <left style="thin">
        <color rgb="FFBCBDBD"/>
      </left>
      <right style="medium">
        <color rgb="FFBCBDBD"/>
      </right>
      <top style="thin">
        <color rgb="FFBCBDBD"/>
      </top>
      <bottom style="thin">
        <color rgb="FFBCBDBD"/>
      </bottom>
      <diagonal/>
    </border>
    <border>
      <left style="medium">
        <color rgb="FFBCBDBD"/>
      </left>
      <right style="thin">
        <color rgb="FFBCBDBD"/>
      </right>
      <top style="thin">
        <color rgb="FFBCBDBD"/>
      </top>
      <bottom style="medium">
        <color rgb="FFBCBDBD"/>
      </bottom>
      <diagonal/>
    </border>
    <border>
      <left style="thin">
        <color rgb="FFBCBDBD"/>
      </left>
      <right style="thin">
        <color rgb="FFBCBDBD"/>
      </right>
      <top style="thin">
        <color rgb="FFBCBDBD"/>
      </top>
      <bottom style="medium">
        <color rgb="FFBCBDBD"/>
      </bottom>
      <diagonal/>
    </border>
    <border>
      <left style="thin">
        <color rgb="FFBCBDBD"/>
      </left>
      <right style="medium">
        <color rgb="FFBCBDBD"/>
      </right>
      <top style="thin">
        <color rgb="FFBCBDBD"/>
      </top>
      <bottom style="medium">
        <color rgb="FFBCBDBD"/>
      </bottom>
      <diagonal/>
    </border>
    <border>
      <left style="thin">
        <color rgb="FF000000"/>
      </left>
      <right style="thin">
        <color rgb="FF000000"/>
      </right>
      <top style="thin">
        <color rgb="FF000000"/>
      </top>
      <bottom style="thin">
        <color rgb="FF000000"/>
      </bottom>
      <diagonal/>
    </border>
    <border>
      <left style="thin">
        <color rgb="FFBCBDBD"/>
      </left>
      <right/>
      <top style="thin">
        <color rgb="FFBCBDBD"/>
      </top>
      <bottom/>
      <diagonal/>
    </border>
    <border>
      <left/>
      <right style="thin">
        <color rgb="FFBCBDBD"/>
      </right>
      <top style="thin">
        <color rgb="FFBCBDBD"/>
      </top>
      <bottom/>
      <diagonal/>
    </border>
  </borders>
  <cellStyleXfs count="4">
    <xf numFmtId="0" fontId="0" fillId="0" borderId="0"/>
    <xf numFmtId="0" fontId="7" fillId="0" borderId="0" applyNumberFormat="0" applyFill="0" applyBorder="0" applyAlignment="0" applyProtection="0">
      <alignment vertical="top"/>
      <protection locked="0"/>
    </xf>
    <xf numFmtId="0" fontId="1" fillId="0" borderId="0"/>
    <xf numFmtId="0" fontId="1" fillId="0" borderId="0"/>
  </cellStyleXfs>
  <cellXfs count="198">
    <xf numFmtId="0" fontId="0" fillId="0" borderId="0" xfId="0"/>
    <xf numFmtId="0" fontId="2" fillId="0" borderId="0" xfId="0" applyFont="1" applyAlignment="1">
      <alignment wrapText="1"/>
    </xf>
    <xf numFmtId="0" fontId="4" fillId="0" borderId="0" xfId="0" applyFont="1" applyAlignment="1">
      <alignment wrapText="1"/>
    </xf>
    <xf numFmtId="0" fontId="2" fillId="0" borderId="0" xfId="0" applyFont="1" applyAlignment="1" applyProtection="1">
      <alignment wrapText="1"/>
      <protection locked="0"/>
    </xf>
    <xf numFmtId="0" fontId="10" fillId="0" borderId="0" xfId="0" applyFont="1" applyAlignment="1">
      <alignment horizontal="left" wrapText="1"/>
    </xf>
    <xf numFmtId="164" fontId="4" fillId="0" borderId="0" xfId="0" applyNumberFormat="1" applyFont="1" applyAlignment="1">
      <alignment wrapText="1"/>
    </xf>
    <xf numFmtId="0" fontId="2" fillId="0" borderId="0" xfId="0" applyFont="1" applyProtection="1">
      <protection locked="0"/>
    </xf>
    <xf numFmtId="0" fontId="2" fillId="0" borderId="0" xfId="0" applyFont="1"/>
    <xf numFmtId="0" fontId="12" fillId="0" borderId="0" xfId="0" applyFont="1" applyProtection="1">
      <protection locked="0"/>
    </xf>
    <xf numFmtId="0" fontId="6" fillId="0" borderId="0" xfId="0" applyFont="1" applyProtection="1">
      <protection locked="0"/>
    </xf>
    <xf numFmtId="0" fontId="6" fillId="0" borderId="0" xfId="0" applyFont="1"/>
    <xf numFmtId="0" fontId="21" fillId="0" borderId="0" xfId="0" applyFont="1" applyProtection="1">
      <protection locked="0"/>
    </xf>
    <xf numFmtId="0" fontId="2" fillId="2" borderId="0" xfId="0" applyFont="1" applyFill="1" applyProtection="1">
      <protection locked="0"/>
    </xf>
    <xf numFmtId="0" fontId="2" fillId="2" borderId="0" xfId="0" applyFont="1" applyFill="1"/>
    <xf numFmtId="0" fontId="14" fillId="0" borderId="3" xfId="0" applyFont="1" applyBorder="1"/>
    <xf numFmtId="0" fontId="16" fillId="0" borderId="3" xfId="0" applyFont="1" applyBorder="1" applyAlignment="1">
      <alignment wrapText="1"/>
    </xf>
    <xf numFmtId="0" fontId="15" fillId="2" borderId="3" xfId="0" applyFont="1" applyFill="1" applyBorder="1" applyAlignment="1" applyProtection="1">
      <alignment vertical="top" wrapText="1"/>
      <protection locked="0"/>
    </xf>
    <xf numFmtId="0" fontId="16" fillId="2" borderId="3" xfId="0" applyFont="1" applyFill="1" applyBorder="1" applyAlignment="1" applyProtection="1">
      <alignment horizontal="left" vertical="top" wrapText="1"/>
      <protection locked="0"/>
    </xf>
    <xf numFmtId="0" fontId="16" fillId="0" borderId="3" xfId="0" applyFont="1" applyBorder="1" applyAlignment="1" applyProtection="1">
      <alignment vertical="top" wrapText="1"/>
      <protection locked="0"/>
    </xf>
    <xf numFmtId="0" fontId="14" fillId="0" borderId="3" xfId="0" applyFont="1" applyBorder="1" applyProtection="1">
      <protection locked="0"/>
    </xf>
    <xf numFmtId="0" fontId="16" fillId="0" borderId="3" xfId="0" applyFont="1" applyBorder="1" applyAlignment="1" applyProtection="1">
      <alignment wrapText="1"/>
      <protection locked="0"/>
    </xf>
    <xf numFmtId="0" fontId="16" fillId="3" borderId="3" xfId="0" applyFont="1" applyFill="1" applyBorder="1" applyAlignment="1" applyProtection="1">
      <alignment vertical="top" wrapText="1"/>
      <protection locked="0"/>
    </xf>
    <xf numFmtId="0" fontId="16" fillId="3" borderId="3" xfId="0" applyFont="1" applyFill="1" applyBorder="1" applyAlignment="1" applyProtection="1">
      <alignment horizontal="left" vertical="top" wrapText="1"/>
      <protection locked="0"/>
    </xf>
    <xf numFmtId="0" fontId="15" fillId="3" borderId="3" xfId="0" applyFont="1" applyFill="1" applyBorder="1" applyAlignment="1" applyProtection="1">
      <alignment vertical="top" wrapText="1"/>
      <protection locked="0"/>
    </xf>
    <xf numFmtId="0" fontId="14" fillId="3" borderId="3" xfId="0" applyFont="1" applyFill="1" applyBorder="1" applyAlignment="1" applyProtection="1">
      <alignment vertical="top" wrapText="1"/>
      <protection locked="0"/>
    </xf>
    <xf numFmtId="0" fontId="14" fillId="3" borderId="3" xfId="0" applyFont="1" applyFill="1" applyBorder="1" applyProtection="1">
      <protection locked="0"/>
    </xf>
    <xf numFmtId="0" fontId="16" fillId="3" borderId="3" xfId="0" applyFont="1" applyFill="1" applyBorder="1" applyAlignment="1" applyProtection="1">
      <alignment wrapText="1"/>
      <protection locked="0"/>
    </xf>
    <xf numFmtId="0" fontId="16" fillId="2" borderId="0" xfId="0" applyFont="1" applyFill="1" applyAlignment="1">
      <alignment horizontal="left" vertical="top"/>
    </xf>
    <xf numFmtId="0" fontId="16" fillId="2" borderId="0" xfId="0" applyFont="1" applyFill="1" applyAlignment="1" applyProtection="1">
      <alignment horizontal="left" vertical="top"/>
      <protection locked="0"/>
    </xf>
    <xf numFmtId="49" fontId="16" fillId="2" borderId="0" xfId="0" applyNumberFormat="1" applyFont="1" applyFill="1" applyAlignment="1" applyProtection="1">
      <alignment horizontal="left" vertical="top"/>
      <protection locked="0"/>
    </xf>
    <xf numFmtId="0" fontId="15" fillId="2" borderId="3" xfId="0" applyFont="1" applyFill="1" applyBorder="1" applyAlignment="1">
      <alignment horizontal="left" vertical="top" wrapText="1"/>
    </xf>
    <xf numFmtId="0" fontId="15" fillId="2" borderId="3" xfId="0" applyFont="1" applyFill="1" applyBorder="1" applyAlignment="1" applyProtection="1">
      <alignment horizontal="left" vertical="top" wrapText="1"/>
      <protection locked="0"/>
    </xf>
    <xf numFmtId="0" fontId="2" fillId="0" borderId="3" xfId="0" applyFont="1" applyBorder="1" applyProtection="1">
      <protection locked="0"/>
    </xf>
    <xf numFmtId="0" fontId="16" fillId="2" borderId="3" xfId="0" applyFont="1" applyFill="1" applyBorder="1" applyAlignment="1" applyProtection="1">
      <alignment vertical="top"/>
      <protection locked="0"/>
    </xf>
    <xf numFmtId="0" fontId="16" fillId="2" borderId="4" xfId="0" applyFont="1" applyFill="1" applyBorder="1" applyAlignment="1" applyProtection="1">
      <alignment vertical="top"/>
      <protection locked="0"/>
    </xf>
    <xf numFmtId="0" fontId="14" fillId="0" borderId="0" xfId="0" applyFont="1" applyAlignment="1">
      <alignment wrapText="1"/>
    </xf>
    <xf numFmtId="0" fontId="14" fillId="0" borderId="0" xfId="0" applyFont="1" applyAlignment="1" applyProtection="1">
      <alignment wrapText="1"/>
      <protection locked="0"/>
    </xf>
    <xf numFmtId="0" fontId="16" fillId="0" borderId="3" xfId="0" applyFont="1" applyBorder="1" applyProtection="1">
      <protection locked="0"/>
    </xf>
    <xf numFmtId="0" fontId="14" fillId="0" borderId="0" xfId="0" applyFont="1" applyProtection="1">
      <protection locked="0"/>
    </xf>
    <xf numFmtId="0" fontId="16" fillId="0" borderId="3" xfId="2" applyFont="1" applyBorder="1" applyAlignment="1" applyProtection="1">
      <alignment wrapText="1"/>
      <protection locked="0"/>
    </xf>
    <xf numFmtId="0" fontId="16" fillId="0" borderId="5" xfId="0" applyFont="1" applyBorder="1" applyProtection="1">
      <protection locked="0"/>
    </xf>
    <xf numFmtId="0" fontId="14" fillId="0" borderId="5" xfId="0" applyFont="1" applyBorder="1" applyProtection="1">
      <protection locked="0"/>
    </xf>
    <xf numFmtId="0" fontId="16" fillId="0" borderId="5" xfId="0" applyFont="1" applyBorder="1" applyAlignment="1" applyProtection="1">
      <alignment horizontal="left" vertical="top" wrapText="1"/>
      <protection locked="0"/>
    </xf>
    <xf numFmtId="0" fontId="14" fillId="0" borderId="0" xfId="0" applyFont="1"/>
    <xf numFmtId="0" fontId="16" fillId="0" borderId="3" xfId="0" applyFont="1" applyBorder="1" applyAlignment="1" applyProtection="1">
      <alignment vertical="top"/>
      <protection locked="0"/>
    </xf>
    <xf numFmtId="0" fontId="16" fillId="0" borderId="0" xfId="0" applyFont="1" applyAlignment="1">
      <alignment wrapText="1"/>
    </xf>
    <xf numFmtId="0" fontId="16" fillId="2" borderId="0" xfId="0" applyFont="1" applyFill="1" applyAlignment="1" applyProtection="1">
      <alignment horizontal="left" vertical="top" wrapText="1"/>
      <protection locked="0"/>
    </xf>
    <xf numFmtId="0" fontId="17" fillId="0" borderId="0" xfId="0" applyFont="1" applyAlignment="1">
      <alignment wrapText="1"/>
    </xf>
    <xf numFmtId="0" fontId="20" fillId="0" borderId="0" xfId="0" applyFont="1" applyAlignment="1" applyProtection="1">
      <alignment wrapText="1"/>
      <protection locked="0"/>
    </xf>
    <xf numFmtId="0" fontId="16" fillId="0" borderId="0" xfId="0" applyFont="1" applyAlignment="1" applyProtection="1">
      <alignment horizontal="left" vertical="top" wrapText="1"/>
      <protection locked="0"/>
    </xf>
    <xf numFmtId="0" fontId="16" fillId="0" borderId="0" xfId="0" applyFont="1" applyAlignment="1" applyProtection="1">
      <alignment horizontal="left" vertical="top"/>
      <protection locked="0"/>
    </xf>
    <xf numFmtId="0" fontId="20" fillId="0" borderId="0" xfId="0" applyFont="1" applyAlignment="1" applyProtection="1">
      <alignment horizontal="left" wrapText="1"/>
      <protection locked="0"/>
    </xf>
    <xf numFmtId="0" fontId="14" fillId="0" borderId="2" xfId="0" applyFont="1" applyBorder="1" applyProtection="1">
      <protection locked="0"/>
    </xf>
    <xf numFmtId="0" fontId="19" fillId="0" borderId="0" xfId="0" applyFont="1" applyProtection="1">
      <protection locked="0"/>
    </xf>
    <xf numFmtId="0" fontId="4" fillId="3" borderId="0" xfId="0" applyFont="1" applyFill="1" applyAlignment="1" applyProtection="1">
      <alignment horizontal="left" wrapText="1"/>
      <protection locked="0"/>
    </xf>
    <xf numFmtId="0" fontId="15" fillId="3" borderId="3" xfId="0" applyFont="1" applyFill="1" applyBorder="1" applyAlignment="1" applyProtection="1">
      <alignment wrapText="1"/>
      <protection locked="0"/>
    </xf>
    <xf numFmtId="0" fontId="15" fillId="3" borderId="3" xfId="0" applyFont="1" applyFill="1" applyBorder="1" applyAlignment="1" applyProtection="1">
      <alignment horizontal="left" wrapText="1"/>
      <protection locked="0"/>
    </xf>
    <xf numFmtId="0" fontId="15" fillId="3" borderId="3" xfId="0" applyFont="1" applyFill="1" applyBorder="1" applyAlignment="1" applyProtection="1">
      <alignment horizontal="left" vertical="top" wrapText="1"/>
      <protection locked="0"/>
    </xf>
    <xf numFmtId="49" fontId="16" fillId="0" borderId="3" xfId="0" applyNumberFormat="1" applyFont="1" applyBorder="1" applyProtection="1">
      <protection locked="0"/>
    </xf>
    <xf numFmtId="0" fontId="4" fillId="2" borderId="3" xfId="0" applyFont="1" applyFill="1" applyBorder="1" applyAlignment="1" applyProtection="1">
      <alignment horizontal="center" vertical="top" wrapText="1"/>
      <protection locked="0"/>
    </xf>
    <xf numFmtId="0" fontId="4" fillId="0" borderId="3" xfId="0" applyFont="1" applyBorder="1" applyAlignment="1" applyProtection="1">
      <alignment vertical="top" wrapText="1"/>
      <protection locked="0"/>
    </xf>
    <xf numFmtId="0" fontId="16" fillId="0" borderId="0" xfId="0" applyFont="1"/>
    <xf numFmtId="0" fontId="16" fillId="0" borderId="3" xfId="0" applyFont="1" applyBorder="1" applyAlignment="1">
      <alignment horizontal="center" vertical="center" wrapText="1"/>
    </xf>
    <xf numFmtId="0" fontId="16" fillId="0" borderId="0" xfId="0" applyFont="1" applyAlignment="1">
      <alignment horizontal="center"/>
    </xf>
    <xf numFmtId="0" fontId="16" fillId="0" borderId="3" xfId="0" applyFont="1" applyBorder="1"/>
    <xf numFmtId="0" fontId="23" fillId="3" borderId="6" xfId="1" applyFont="1" applyFill="1" applyBorder="1" applyAlignment="1" applyProtection="1">
      <alignment wrapText="1"/>
    </xf>
    <xf numFmtId="0" fontId="15" fillId="3" borderId="3" xfId="0" applyFont="1" applyFill="1" applyBorder="1" applyAlignment="1">
      <alignment horizontal="left" wrapText="1"/>
    </xf>
    <xf numFmtId="0" fontId="14" fillId="3" borderId="4" xfId="0" applyFont="1" applyFill="1" applyBorder="1" applyProtection="1">
      <protection locked="0"/>
    </xf>
    <xf numFmtId="0" fontId="16" fillId="3" borderId="4" xfId="0" applyFont="1" applyFill="1" applyBorder="1" applyAlignment="1" applyProtection="1">
      <alignment wrapText="1"/>
      <protection locked="0"/>
    </xf>
    <xf numFmtId="0" fontId="16" fillId="3" borderId="4" xfId="0" applyFont="1" applyFill="1" applyBorder="1" applyAlignment="1" applyProtection="1">
      <alignment horizontal="left" vertical="top" wrapText="1"/>
      <protection locked="0"/>
    </xf>
    <xf numFmtId="0" fontId="15" fillId="3" borderId="12" xfId="0" applyFont="1" applyFill="1" applyBorder="1" applyAlignment="1">
      <alignment horizontal="left" wrapText="1"/>
    </xf>
    <xf numFmtId="0" fontId="16" fillId="0" borderId="13" xfId="0" applyFont="1" applyBorder="1" applyAlignment="1">
      <alignment horizontal="right" wrapText="1"/>
    </xf>
    <xf numFmtId="0" fontId="15" fillId="2" borderId="12" xfId="0" applyFont="1" applyFill="1" applyBorder="1" applyAlignment="1">
      <alignment horizontal="left" wrapText="1"/>
    </xf>
    <xf numFmtId="0" fontId="15" fillId="2" borderId="13" xfId="0" applyFont="1" applyFill="1" applyBorder="1" applyAlignment="1">
      <alignment horizontal="left" wrapText="1"/>
    </xf>
    <xf numFmtId="0" fontId="15" fillId="2" borderId="12" xfId="0" applyFont="1" applyFill="1" applyBorder="1" applyAlignment="1" applyProtection="1">
      <alignment vertical="top" wrapText="1"/>
      <protection locked="0"/>
    </xf>
    <xf numFmtId="0" fontId="16" fillId="2" borderId="13" xfId="0" applyFont="1" applyFill="1" applyBorder="1" applyAlignment="1" applyProtection="1">
      <alignment horizontal="left" vertical="top" wrapText="1"/>
      <protection locked="0"/>
    </xf>
    <xf numFmtId="0" fontId="14" fillId="0" borderId="12" xfId="0" applyFont="1" applyBorder="1" applyAlignment="1" applyProtection="1">
      <alignment vertical="top"/>
      <protection locked="0"/>
    </xf>
    <xf numFmtId="0" fontId="16" fillId="0" borderId="13" xfId="0" applyFont="1" applyBorder="1" applyAlignment="1" applyProtection="1">
      <alignment horizontal="left" vertical="top" wrapText="1"/>
      <protection locked="0"/>
    </xf>
    <xf numFmtId="0" fontId="14" fillId="3" borderId="12" xfId="0" applyFont="1" applyFill="1" applyBorder="1" applyAlignment="1" applyProtection="1">
      <alignment vertical="top"/>
      <protection locked="0"/>
    </xf>
    <xf numFmtId="0" fontId="16" fillId="3" borderId="13" xfId="0" applyFont="1" applyFill="1" applyBorder="1" applyAlignment="1" applyProtection="1">
      <alignment horizontal="left" vertical="top" wrapText="1"/>
      <protection locked="0"/>
    </xf>
    <xf numFmtId="0" fontId="15" fillId="3" borderId="12" xfId="0" applyFont="1" applyFill="1" applyBorder="1" applyAlignment="1" applyProtection="1">
      <alignment vertical="top" wrapText="1"/>
      <protection locked="0"/>
    </xf>
    <xf numFmtId="0" fontId="14" fillId="3" borderId="12" xfId="0" applyFont="1" applyFill="1" applyBorder="1" applyProtection="1">
      <protection locked="0"/>
    </xf>
    <xf numFmtId="0" fontId="14" fillId="3" borderId="14" xfId="0" applyFont="1" applyFill="1" applyBorder="1" applyProtection="1">
      <protection locked="0"/>
    </xf>
    <xf numFmtId="0" fontId="16" fillId="3" borderId="15" xfId="0" applyFont="1" applyFill="1" applyBorder="1" applyAlignment="1" applyProtection="1">
      <alignment wrapText="1"/>
      <protection locked="0"/>
    </xf>
    <xf numFmtId="0" fontId="16" fillId="3" borderId="15" xfId="0" applyFont="1" applyFill="1" applyBorder="1" applyAlignment="1" applyProtection="1">
      <alignment horizontal="left" vertical="top" wrapText="1"/>
      <protection locked="0"/>
    </xf>
    <xf numFmtId="0" fontId="16" fillId="3" borderId="16" xfId="0" applyFont="1" applyFill="1" applyBorder="1" applyAlignment="1" applyProtection="1">
      <alignment horizontal="left" vertical="top" wrapText="1"/>
      <protection locked="0"/>
    </xf>
    <xf numFmtId="0" fontId="15" fillId="2" borderId="12" xfId="0" applyFont="1" applyFill="1" applyBorder="1" applyAlignment="1" applyProtection="1">
      <alignment horizontal="left" vertical="top" wrapText="1"/>
      <protection locked="0"/>
    </xf>
    <xf numFmtId="0" fontId="15" fillId="2" borderId="3" xfId="0" applyFont="1" applyFill="1" applyBorder="1" applyAlignment="1" applyProtection="1">
      <alignment horizontal="center" vertical="top" wrapText="1"/>
      <protection locked="0"/>
    </xf>
    <xf numFmtId="0" fontId="15" fillId="2" borderId="13" xfId="0" applyFont="1" applyFill="1" applyBorder="1" applyAlignment="1" applyProtection="1">
      <alignment horizontal="left" vertical="top" wrapText="1"/>
      <protection locked="0"/>
    </xf>
    <xf numFmtId="0" fontId="15" fillId="0" borderId="12" xfId="0" applyFont="1" applyBorder="1" applyAlignment="1" applyProtection="1">
      <alignment wrapText="1"/>
      <protection locked="0"/>
    </xf>
    <xf numFmtId="0" fontId="15" fillId="0" borderId="3" xfId="0" applyFont="1" applyBorder="1" applyAlignment="1" applyProtection="1">
      <alignment wrapText="1"/>
      <protection locked="0"/>
    </xf>
    <xf numFmtId="0" fontId="15" fillId="2" borderId="3" xfId="0" applyFont="1" applyFill="1" applyBorder="1" applyAlignment="1" applyProtection="1">
      <alignment horizontal="left" wrapText="1"/>
      <protection locked="0"/>
    </xf>
    <xf numFmtId="0" fontId="16" fillId="0" borderId="13" xfId="0" applyFont="1" applyBorder="1" applyAlignment="1" applyProtection="1">
      <alignment horizontal="left" vertical="top"/>
      <protection locked="0"/>
    </xf>
    <xf numFmtId="0" fontId="16" fillId="0" borderId="12" xfId="0" applyFont="1" applyBorder="1" applyAlignment="1" applyProtection="1">
      <alignment wrapText="1"/>
      <protection locked="0"/>
    </xf>
    <xf numFmtId="0" fontId="15" fillId="0" borderId="14" xfId="0" applyFont="1" applyBorder="1" applyAlignment="1" applyProtection="1">
      <alignment wrapText="1"/>
      <protection locked="0"/>
    </xf>
    <xf numFmtId="0" fontId="16" fillId="0" borderId="15" xfId="0" applyFont="1" applyBorder="1" applyAlignment="1" applyProtection="1">
      <alignment wrapText="1"/>
      <protection locked="0"/>
    </xf>
    <xf numFmtId="0" fontId="15" fillId="2" borderId="15" xfId="0" applyFont="1" applyFill="1" applyBorder="1" applyAlignment="1" applyProtection="1">
      <alignment horizontal="left" wrapText="1"/>
      <protection locked="0"/>
    </xf>
    <xf numFmtId="0" fontId="16" fillId="0" borderId="16" xfId="0" applyFont="1" applyBorder="1" applyAlignment="1" applyProtection="1">
      <alignment horizontal="left" vertical="top"/>
      <protection locked="0"/>
    </xf>
    <xf numFmtId="0" fontId="15" fillId="3" borderId="3" xfId="0" applyFont="1" applyFill="1" applyBorder="1" applyAlignment="1">
      <alignment horizontal="center"/>
    </xf>
    <xf numFmtId="0" fontId="23" fillId="3" borderId="3" xfId="1" applyFont="1" applyFill="1" applyBorder="1" applyAlignment="1" applyProtection="1">
      <alignment wrapText="1"/>
    </xf>
    <xf numFmtId="15" fontId="16" fillId="0" borderId="13" xfId="0" applyNumberFormat="1" applyFont="1" applyBorder="1" applyAlignment="1">
      <alignment horizontal="right" wrapText="1"/>
    </xf>
    <xf numFmtId="0" fontId="0" fillId="0" borderId="3" xfId="0" applyBorder="1" applyAlignment="1">
      <alignment horizontal="center" vertical="center"/>
    </xf>
    <xf numFmtId="0" fontId="0" fillId="2" borderId="3" xfId="0" applyFill="1" applyBorder="1" applyAlignment="1" applyProtection="1">
      <alignment horizontal="left" wrapText="1"/>
      <protection locked="0"/>
    </xf>
    <xf numFmtId="0" fontId="1" fillId="0" borderId="1" xfId="0" applyFont="1" applyBorder="1" applyAlignment="1">
      <alignment horizontal="left" vertical="top"/>
    </xf>
    <xf numFmtId="0" fontId="15" fillId="2" borderId="3" xfId="0" applyFont="1" applyFill="1" applyBorder="1" applyAlignment="1">
      <alignment horizontal="left" wrapText="1"/>
    </xf>
    <xf numFmtId="0" fontId="16" fillId="0" borderId="3" xfId="0" applyFont="1" applyBorder="1" applyAlignment="1" applyProtection="1">
      <alignment horizontal="left" vertical="top" wrapText="1"/>
      <protection locked="0"/>
    </xf>
    <xf numFmtId="0" fontId="16" fillId="0" borderId="3" xfId="0" applyFont="1" applyBorder="1" applyAlignment="1" applyProtection="1">
      <alignment horizontal="left" wrapText="1"/>
      <protection locked="0"/>
    </xf>
    <xf numFmtId="0" fontId="15" fillId="3" borderId="3" xfId="0" applyFont="1" applyFill="1" applyBorder="1" applyAlignment="1" applyProtection="1">
      <alignment vertical="center" wrapText="1"/>
      <protection locked="0"/>
    </xf>
    <xf numFmtId="0" fontId="16" fillId="0" borderId="3" xfId="0" applyFont="1" applyBorder="1" applyAlignment="1">
      <alignment horizontal="center"/>
    </xf>
    <xf numFmtId="0" fontId="15" fillId="0" borderId="3" xfId="0" applyFont="1" applyBorder="1" applyAlignment="1">
      <alignment horizontal="center"/>
    </xf>
    <xf numFmtId="0" fontId="14" fillId="0" borderId="17" xfId="0" applyFont="1" applyBorder="1" applyAlignment="1">
      <alignment wrapText="1"/>
    </xf>
    <xf numFmtId="0" fontId="14" fillId="0" borderId="17" xfId="0" applyFont="1" applyBorder="1" applyAlignment="1" applyProtection="1">
      <alignment wrapText="1"/>
      <protection locked="0"/>
    </xf>
    <xf numFmtId="49" fontId="15" fillId="3" borderId="17" xfId="0" applyNumberFormat="1" applyFont="1" applyFill="1" applyBorder="1" applyAlignment="1" applyProtection="1">
      <alignment horizontal="left" vertical="center" wrapText="1"/>
      <protection locked="0"/>
    </xf>
    <xf numFmtId="0" fontId="16" fillId="0" borderId="17" xfId="0" applyFont="1" applyBorder="1" applyAlignment="1">
      <alignment wrapText="1"/>
    </xf>
    <xf numFmtId="49" fontId="22" fillId="2" borderId="17" xfId="0" applyNumberFormat="1" applyFont="1" applyFill="1" applyBorder="1" applyAlignment="1" applyProtection="1">
      <alignment wrapText="1"/>
      <protection locked="0"/>
    </xf>
    <xf numFmtId="0" fontId="22" fillId="2" borderId="17" xfId="0" applyFont="1" applyFill="1" applyBorder="1" applyAlignment="1" applyProtection="1">
      <alignment wrapText="1"/>
      <protection locked="0"/>
    </xf>
    <xf numFmtId="164" fontId="22" fillId="2" borderId="17" xfId="0" applyNumberFormat="1" applyFont="1" applyFill="1" applyBorder="1" applyAlignment="1" applyProtection="1">
      <alignment wrapText="1"/>
      <protection locked="0"/>
    </xf>
    <xf numFmtId="0" fontId="14" fillId="3" borderId="17" xfId="0" applyFont="1" applyFill="1" applyBorder="1" applyAlignment="1">
      <alignment wrapText="1"/>
    </xf>
    <xf numFmtId="49" fontId="16" fillId="3" borderId="17" xfId="0" applyNumberFormat="1" applyFont="1" applyFill="1" applyBorder="1" applyAlignment="1" applyProtection="1">
      <alignment horizontal="left" vertical="top" wrapText="1"/>
      <protection locked="0"/>
    </xf>
    <xf numFmtId="0" fontId="16" fillId="3" borderId="17" xfId="0" applyFont="1" applyFill="1" applyBorder="1" applyAlignment="1" applyProtection="1">
      <alignment horizontal="left" vertical="top" wrapText="1"/>
      <protection locked="0"/>
    </xf>
    <xf numFmtId="49" fontId="14" fillId="0" borderId="17" xfId="0" applyNumberFormat="1" applyFont="1" applyBorder="1" applyAlignment="1">
      <alignment wrapText="1"/>
    </xf>
    <xf numFmtId="164" fontId="14" fillId="0" borderId="17" xfId="0" applyNumberFormat="1" applyFont="1" applyBorder="1" applyAlignment="1">
      <alignment wrapText="1"/>
    </xf>
    <xf numFmtId="49" fontId="16" fillId="0" borderId="17" xfId="0" applyNumberFormat="1" applyFont="1" applyBorder="1" applyAlignment="1" applyProtection="1">
      <alignment horizontal="left" vertical="top" wrapText="1"/>
      <protection locked="0"/>
    </xf>
    <xf numFmtId="0" fontId="16" fillId="0" borderId="3" xfId="3" applyFont="1" applyBorder="1" applyAlignment="1" applyProtection="1">
      <alignment horizontal="left" vertical="top" wrapText="1"/>
      <protection locked="0"/>
    </xf>
    <xf numFmtId="0" fontId="16" fillId="0" borderId="15" xfId="3" applyFont="1" applyBorder="1" applyAlignment="1" applyProtection="1">
      <alignment horizontal="left" vertical="top" wrapText="1"/>
      <protection locked="0"/>
    </xf>
    <xf numFmtId="15" fontId="16" fillId="0" borderId="17" xfId="0" applyNumberFormat="1" applyFont="1" applyBorder="1" applyAlignment="1" applyProtection="1">
      <alignment horizontal="left" vertical="top" wrapText="1"/>
      <protection locked="0"/>
    </xf>
    <xf numFmtId="49" fontId="16" fillId="3" borderId="17" xfId="0" applyNumberFormat="1" applyFont="1" applyFill="1" applyBorder="1" applyAlignment="1" applyProtection="1">
      <alignment horizontal="center" vertical="top" wrapText="1"/>
      <protection locked="0"/>
    </xf>
    <xf numFmtId="0" fontId="16" fillId="0" borderId="7" xfId="0" applyFont="1" applyBorder="1" applyAlignment="1" applyProtection="1">
      <alignment horizontal="left" wrapText="1"/>
      <protection locked="0"/>
    </xf>
    <xf numFmtId="0" fontId="16" fillId="0" borderId="6" xfId="0" applyFont="1" applyBorder="1" applyAlignment="1" applyProtection="1">
      <alignment horizontal="left" wrapText="1"/>
      <protection locked="0"/>
    </xf>
    <xf numFmtId="49" fontId="15" fillId="3" borderId="0" xfId="0" applyNumberFormat="1" applyFont="1" applyFill="1" applyAlignment="1" applyProtection="1">
      <alignment horizontal="left" vertical="top" wrapText="1"/>
      <protection locked="0"/>
    </xf>
    <xf numFmtId="49" fontId="16" fillId="3" borderId="0" xfId="0" applyNumberFormat="1" applyFont="1" applyFill="1" applyAlignment="1" applyProtection="1">
      <alignment horizontal="left" vertical="top" wrapText="1"/>
      <protection locked="0"/>
    </xf>
    <xf numFmtId="0" fontId="16" fillId="3" borderId="0" xfId="0" applyFont="1" applyFill="1" applyAlignment="1" applyProtection="1">
      <alignment horizontal="left" vertical="top" wrapText="1"/>
      <protection locked="0"/>
    </xf>
    <xf numFmtId="165" fontId="16" fillId="3" borderId="0" xfId="0" applyNumberFormat="1" applyFont="1" applyFill="1" applyAlignment="1" applyProtection="1">
      <alignment horizontal="left" vertical="top" wrapText="1"/>
      <protection locked="0"/>
    </xf>
    <xf numFmtId="49" fontId="7" fillId="3" borderId="17" xfId="1" applyNumberFormat="1" applyFill="1" applyBorder="1" applyAlignment="1" applyProtection="1">
      <alignment horizontal="left" vertical="top" wrapText="1"/>
      <protection locked="0"/>
    </xf>
    <xf numFmtId="0" fontId="4" fillId="0" borderId="7" xfId="0" applyFont="1" applyBorder="1" applyAlignment="1">
      <alignment horizontal="center" wrapText="1"/>
    </xf>
    <xf numFmtId="0" fontId="4" fillId="0" borderId="8" xfId="0" applyFont="1" applyBorder="1" applyAlignment="1">
      <alignment horizontal="center" wrapText="1"/>
    </xf>
    <xf numFmtId="0" fontId="4" fillId="0" borderId="6" xfId="0" applyFont="1" applyBorder="1" applyAlignment="1">
      <alignment horizontal="center" wrapText="1"/>
    </xf>
    <xf numFmtId="0" fontId="15" fillId="2" borderId="3" xfId="0" applyFont="1" applyFill="1" applyBorder="1" applyAlignment="1">
      <alignment horizontal="left" wrapText="1"/>
    </xf>
    <xf numFmtId="0" fontId="16" fillId="0" borderId="3" xfId="0" applyFont="1" applyBorder="1" applyAlignment="1">
      <alignment horizontal="left" wrapText="1"/>
    </xf>
    <xf numFmtId="0" fontId="24" fillId="0" borderId="3" xfId="0" applyFont="1" applyBorder="1" applyAlignment="1">
      <alignment horizontal="center" wrapText="1"/>
    </xf>
    <xf numFmtId="0" fontId="14" fillId="0" borderId="3" xfId="0" applyFont="1" applyBorder="1" applyAlignment="1">
      <alignment horizontal="right" wrapText="1"/>
    </xf>
    <xf numFmtId="0" fontId="11" fillId="0" borderId="0" xfId="0" applyFont="1" applyAlignment="1">
      <alignment horizontal="left" wrapText="1"/>
    </xf>
    <xf numFmtId="0" fontId="16" fillId="0" borderId="3" xfId="0" applyFont="1" applyBorder="1" applyAlignment="1">
      <alignment horizontal="center" vertical="center" wrapText="1"/>
    </xf>
    <xf numFmtId="0" fontId="16" fillId="0" borderId="13" xfId="0" applyFont="1" applyBorder="1" applyAlignment="1">
      <alignment horizontal="center" vertical="center" wrapText="1"/>
    </xf>
    <xf numFmtId="0" fontId="25" fillId="0" borderId="12" xfId="0" applyFont="1" applyBorder="1" applyAlignment="1">
      <alignment horizontal="right" wrapText="1"/>
    </xf>
    <xf numFmtId="0" fontId="25" fillId="0" borderId="3" xfId="0" applyFont="1" applyBorder="1" applyAlignment="1">
      <alignment horizontal="right" wrapText="1"/>
    </xf>
    <xf numFmtId="0" fontId="25" fillId="0" borderId="13" xfId="0" applyFont="1" applyBorder="1" applyAlignment="1">
      <alignment horizontal="right" wrapText="1"/>
    </xf>
    <xf numFmtId="0" fontId="24" fillId="3" borderId="9" xfId="0" applyFont="1" applyFill="1" applyBorder="1" applyAlignment="1">
      <alignment horizontal="center" wrapText="1"/>
    </xf>
    <xf numFmtId="0" fontId="24" fillId="3" borderId="10" xfId="0" applyFont="1" applyFill="1" applyBorder="1" applyAlignment="1">
      <alignment horizontal="center" wrapText="1"/>
    </xf>
    <xf numFmtId="0" fontId="24" fillId="3" borderId="11" xfId="0" applyFont="1" applyFill="1" applyBorder="1" applyAlignment="1">
      <alignment horizontal="center" wrapText="1"/>
    </xf>
    <xf numFmtId="0" fontId="24" fillId="3" borderId="3" xfId="0" applyFont="1" applyFill="1" applyBorder="1" applyAlignment="1">
      <alignment horizontal="center" wrapText="1"/>
    </xf>
    <xf numFmtId="0" fontId="15" fillId="2" borderId="3" xfId="0" applyFont="1" applyFill="1" applyBorder="1" applyAlignment="1">
      <alignment horizontal="right" vertical="top" wrapText="1"/>
    </xf>
    <xf numFmtId="0" fontId="16" fillId="0" borderId="0" xfId="0" applyFont="1" applyAlignment="1" applyProtection="1">
      <alignment horizontal="center"/>
      <protection locked="0"/>
    </xf>
    <xf numFmtId="0" fontId="15" fillId="2" borderId="4" xfId="0" applyFont="1" applyFill="1" applyBorder="1" applyAlignment="1">
      <alignment horizontal="right" vertical="top" wrapText="1"/>
    </xf>
    <xf numFmtId="0" fontId="15" fillId="2" borderId="3" xfId="0" applyFont="1" applyFill="1" applyBorder="1" applyAlignment="1">
      <alignment horizontal="center" vertical="top" wrapText="1"/>
    </xf>
    <xf numFmtId="49" fontId="15" fillId="4" borderId="17" xfId="0" applyNumberFormat="1" applyFont="1" applyFill="1" applyBorder="1" applyAlignment="1" applyProtection="1">
      <alignment horizontal="center" vertical="center" wrapText="1"/>
      <protection locked="0"/>
    </xf>
    <xf numFmtId="49" fontId="15" fillId="3" borderId="17" xfId="0" applyNumberFormat="1" applyFont="1" applyFill="1" applyBorder="1" applyAlignment="1" applyProtection="1">
      <alignment horizontal="left" vertical="center" wrapText="1"/>
      <protection locked="0"/>
    </xf>
    <xf numFmtId="0" fontId="16" fillId="0" borderId="17" xfId="0" applyFont="1" applyBorder="1" applyAlignment="1" applyProtection="1">
      <alignment horizontal="center" vertical="center" wrapText="1"/>
      <protection locked="0"/>
    </xf>
    <xf numFmtId="0" fontId="16" fillId="0" borderId="17" xfId="0" applyFont="1" applyBorder="1" applyAlignment="1">
      <alignment horizontal="center" vertical="top" wrapText="1"/>
    </xf>
    <xf numFmtId="15" fontId="16" fillId="0" borderId="17" xfId="0" applyNumberFormat="1" applyFont="1" applyBorder="1" applyAlignment="1">
      <alignment horizontal="center" vertical="top" wrapText="1"/>
    </xf>
    <xf numFmtId="0" fontId="24" fillId="3" borderId="17" xfId="0" applyFont="1" applyFill="1" applyBorder="1" applyAlignment="1" applyProtection="1">
      <alignment horizontal="center" wrapText="1"/>
      <protection locked="0"/>
    </xf>
    <xf numFmtId="0" fontId="14" fillId="0" borderId="17" xfId="0" applyFont="1" applyBorder="1" applyAlignment="1">
      <alignment horizontal="right" wrapText="1"/>
    </xf>
    <xf numFmtId="49" fontId="16" fillId="0" borderId="17" xfId="0" applyNumberFormat="1" applyFont="1" applyBorder="1" applyAlignment="1" applyProtection="1">
      <alignment horizontal="center" vertical="top" wrapText="1"/>
      <protection hidden="1"/>
    </xf>
    <xf numFmtId="0" fontId="16" fillId="0" borderId="17" xfId="0" applyFont="1" applyBorder="1" applyAlignment="1" applyProtection="1">
      <alignment horizontal="center" vertical="top" wrapText="1"/>
      <protection locked="0"/>
    </xf>
    <xf numFmtId="0" fontId="28" fillId="0" borderId="3" xfId="0" applyFont="1" applyBorder="1" applyAlignment="1">
      <alignment horizontal="left" vertical="top" wrapText="1"/>
    </xf>
    <xf numFmtId="0" fontId="28" fillId="0" borderId="13" xfId="0" applyFont="1" applyBorder="1" applyAlignment="1">
      <alignment horizontal="left" vertical="top" wrapText="1"/>
    </xf>
    <xf numFmtId="49" fontId="28" fillId="0" borderId="3" xfId="0" applyNumberFormat="1" applyFont="1" applyBorder="1" applyAlignment="1">
      <alignment horizontal="left" vertical="top" wrapText="1"/>
    </xf>
    <xf numFmtId="49" fontId="28" fillId="0" borderId="13" xfId="0" applyNumberFormat="1" applyFont="1" applyBorder="1" applyAlignment="1">
      <alignment horizontal="left" vertical="top" wrapText="1"/>
    </xf>
    <xf numFmtId="0" fontId="24" fillId="3" borderId="9" xfId="0" applyFont="1" applyFill="1" applyBorder="1" applyAlignment="1" applyProtection="1">
      <alignment horizontal="center" wrapText="1"/>
      <protection locked="0"/>
    </xf>
    <xf numFmtId="0" fontId="24" fillId="3" borderId="10" xfId="0" applyFont="1" applyFill="1" applyBorder="1" applyAlignment="1" applyProtection="1">
      <alignment horizontal="center" wrapText="1"/>
      <protection locked="0"/>
    </xf>
    <xf numFmtId="0" fontId="24" fillId="3" borderId="11" xfId="0" applyFont="1" applyFill="1" applyBorder="1" applyAlignment="1" applyProtection="1">
      <alignment horizontal="center" wrapText="1"/>
      <protection locked="0"/>
    </xf>
    <xf numFmtId="0" fontId="14" fillId="0" borderId="12" xfId="0" applyFont="1" applyBorder="1" applyAlignment="1">
      <alignment horizontal="right" wrapText="1"/>
    </xf>
    <xf numFmtId="0" fontId="14" fillId="0" borderId="13" xfId="0" applyFont="1" applyBorder="1" applyAlignment="1">
      <alignment horizontal="right" wrapText="1"/>
    </xf>
    <xf numFmtId="0" fontId="15" fillId="0" borderId="12" xfId="0" applyFont="1" applyBorder="1" applyAlignment="1" applyProtection="1">
      <alignment horizontal="left" wrapText="1"/>
      <protection locked="0"/>
    </xf>
    <xf numFmtId="0" fontId="15" fillId="0" borderId="3" xfId="0" applyFont="1" applyBorder="1" applyAlignment="1" applyProtection="1">
      <alignment horizontal="left" wrapText="1"/>
      <protection locked="0"/>
    </xf>
    <xf numFmtId="0" fontId="15" fillId="3" borderId="3" xfId="0" applyFont="1" applyFill="1" applyBorder="1" applyAlignment="1" applyProtection="1">
      <alignment vertical="center" wrapText="1"/>
      <protection locked="0"/>
    </xf>
    <xf numFmtId="0" fontId="16" fillId="0" borderId="18" xfId="0" applyFont="1" applyBorder="1" applyAlignment="1" applyProtection="1">
      <alignment horizontal="center" wrapText="1"/>
      <protection locked="0"/>
    </xf>
    <xf numFmtId="0" fontId="16" fillId="0" borderId="19" xfId="0" applyFont="1" applyBorder="1" applyAlignment="1" applyProtection="1">
      <alignment horizontal="center" wrapText="1"/>
      <protection locked="0"/>
    </xf>
    <xf numFmtId="0" fontId="24" fillId="3" borderId="3" xfId="0" applyFont="1" applyFill="1" applyBorder="1" applyAlignment="1" applyProtection="1">
      <alignment horizontal="center" wrapText="1"/>
      <protection locked="0"/>
    </xf>
    <xf numFmtId="0" fontId="16" fillId="3" borderId="3" xfId="0" applyFont="1" applyFill="1" applyBorder="1" applyAlignment="1">
      <alignment horizontal="center" vertical="top" wrapText="1"/>
    </xf>
    <xf numFmtId="49" fontId="16" fillId="3" borderId="3" xfId="0" applyNumberFormat="1" applyFont="1" applyFill="1" applyBorder="1" applyAlignment="1" applyProtection="1">
      <alignment horizontal="center" vertical="top" wrapText="1"/>
      <protection hidden="1"/>
    </xf>
    <xf numFmtId="0" fontId="15" fillId="0" borderId="3" xfId="0" applyFont="1" applyBorder="1" applyAlignment="1" applyProtection="1">
      <alignment horizontal="center" vertical="top" wrapText="1"/>
      <protection locked="0"/>
    </xf>
    <xf numFmtId="0" fontId="13" fillId="0" borderId="3" xfId="0" applyFont="1" applyBorder="1" applyAlignment="1" applyProtection="1">
      <alignment horizontal="center" wrapText="1"/>
      <protection locked="0"/>
    </xf>
    <xf numFmtId="0" fontId="5" fillId="3" borderId="3" xfId="0" applyFont="1" applyFill="1" applyBorder="1" applyAlignment="1" applyProtection="1">
      <alignment horizontal="left" vertical="top" wrapText="1"/>
      <protection locked="0"/>
    </xf>
    <xf numFmtId="0" fontId="26" fillId="0" borderId="7" xfId="0" applyFont="1" applyBorder="1" applyAlignment="1">
      <alignment horizontal="center"/>
    </xf>
    <xf numFmtId="0" fontId="26" fillId="0" borderId="8" xfId="0" applyFont="1" applyBorder="1" applyAlignment="1">
      <alignment horizontal="center"/>
    </xf>
    <xf numFmtId="0" fontId="26" fillId="0" borderId="6" xfId="0" applyFont="1" applyBorder="1" applyAlignment="1">
      <alignment horizontal="center"/>
    </xf>
    <xf numFmtId="0" fontId="16" fillId="0" borderId="3" xfId="0" applyFont="1" applyBorder="1" applyAlignment="1">
      <alignment horizontal="center"/>
    </xf>
    <xf numFmtId="0" fontId="14" fillId="0" borderId="0" xfId="0" applyFont="1" applyAlignment="1">
      <alignment horizontal="right"/>
    </xf>
    <xf numFmtId="0" fontId="27" fillId="3" borderId="3" xfId="1" applyFont="1" applyFill="1" applyBorder="1" applyAlignment="1" applyProtection="1">
      <alignment horizontal="left" wrapText="1"/>
    </xf>
    <xf numFmtId="0" fontId="16" fillId="3" borderId="5" xfId="0" applyFont="1" applyFill="1" applyBorder="1" applyAlignment="1">
      <alignment horizontal="left"/>
    </xf>
    <xf numFmtId="0" fontId="16" fillId="3" borderId="4" xfId="0" applyFont="1" applyFill="1" applyBorder="1" applyAlignment="1">
      <alignment horizontal="left"/>
    </xf>
    <xf numFmtId="0" fontId="16" fillId="2" borderId="3" xfId="0" applyFont="1" applyFill="1" applyBorder="1" applyAlignment="1">
      <alignment horizontal="center"/>
    </xf>
    <xf numFmtId="0" fontId="26" fillId="3" borderId="3" xfId="0" applyFont="1" applyFill="1" applyBorder="1" applyAlignment="1">
      <alignment horizontal="center"/>
    </xf>
    <xf numFmtId="0" fontId="15" fillId="0" borderId="3" xfId="0" applyFont="1" applyBorder="1" applyAlignment="1">
      <alignment horizontal="center"/>
    </xf>
    <xf numFmtId="0" fontId="26" fillId="3" borderId="7" xfId="0" applyFont="1" applyFill="1" applyBorder="1" applyAlignment="1">
      <alignment horizontal="center"/>
    </xf>
    <xf numFmtId="0" fontId="26" fillId="3" borderId="8" xfId="0" applyFont="1" applyFill="1" applyBorder="1" applyAlignment="1">
      <alignment horizontal="center"/>
    </xf>
    <xf numFmtId="0" fontId="26" fillId="3" borderId="6" xfId="0" applyFont="1" applyFill="1" applyBorder="1" applyAlignment="1">
      <alignment horizontal="center"/>
    </xf>
  </cellXfs>
  <cellStyles count="4">
    <cellStyle name="Hyperlink" xfId="1" builtinId="8"/>
    <cellStyle name="Normal" xfId="0" builtinId="0"/>
    <cellStyle name="Normal 2" xfId="3" xr:uid="{99B40301-1C8A-428E-8401-72CFA55D35D1}"/>
    <cellStyle name="Normal_Sheet2" xfId="2" xr:uid="{00000000-0005-0000-0000-000002000000}"/>
  </cellStyles>
  <dxfs count="37">
    <dxf>
      <fill>
        <patternFill>
          <bgColor rgb="FFFF5050"/>
        </patternFill>
      </fill>
    </dxf>
    <dxf>
      <fill>
        <patternFill>
          <bgColor rgb="FFFF5050"/>
        </patternFill>
      </fill>
    </dxf>
    <dxf>
      <fill>
        <patternFill>
          <bgColor rgb="FFFF5050"/>
        </patternFill>
      </fill>
    </dxf>
    <dxf>
      <fill>
        <patternFill>
          <bgColor rgb="FFFF0000"/>
        </patternFill>
      </fill>
    </dxf>
    <dxf>
      <fill>
        <patternFill>
          <bgColor rgb="FFFF5050"/>
        </patternFill>
      </fill>
    </dxf>
    <dxf>
      <fill>
        <patternFill>
          <bgColor rgb="FFFF5050"/>
        </patternFill>
      </fill>
    </dxf>
    <dxf>
      <fill>
        <patternFill>
          <bgColor rgb="FFFF5050"/>
        </patternFill>
      </fill>
    </dxf>
    <dxf>
      <font>
        <b val="0"/>
        <i val="0"/>
        <strike val="0"/>
        <condense val="0"/>
        <extend val="0"/>
        <outline val="0"/>
        <shadow val="0"/>
        <u val="none"/>
        <vertAlign val="baseline"/>
        <sz val="10"/>
        <color auto="1"/>
        <name val="Arial"/>
        <family val="2"/>
        <scheme val="none"/>
      </font>
      <numFmt numFmtId="30" formatCode="@"/>
      <fill>
        <patternFill patternType="solid">
          <fgColor indexed="64"/>
          <bgColor theme="0"/>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family val="2"/>
        <scheme val="none"/>
      </font>
      <numFmt numFmtId="165" formatCode="[$-409]d\-mmm\-yy;@"/>
      <fill>
        <patternFill patternType="solid">
          <fgColor indexed="64"/>
          <bgColor theme="0"/>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protection locked="0" hidden="0"/>
    </dxf>
    <dxf>
      <font>
        <b val="0"/>
        <i val="0"/>
        <strike val="0"/>
        <condense val="0"/>
        <extend val="0"/>
        <outline val="0"/>
        <shadow val="0"/>
        <u val="none"/>
        <vertAlign val="baseline"/>
        <sz val="10"/>
        <color auto="1"/>
        <name val="Arial"/>
        <family val="2"/>
        <scheme val="none"/>
      </font>
      <numFmt numFmtId="30" formatCode="@"/>
      <fill>
        <patternFill patternType="solid">
          <fgColor indexed="64"/>
          <bgColor theme="0"/>
        </patternFill>
      </fill>
      <alignment horizontal="left" vertical="top" textRotation="0" wrapText="1" indent="0" justifyLastLine="0" shrinkToFit="0" readingOrder="0"/>
      <protection locked="0" hidden="0"/>
    </dxf>
    <dxf>
      <font>
        <b/>
        <i val="0"/>
        <strike val="0"/>
        <condense val="0"/>
        <extend val="0"/>
        <outline val="0"/>
        <shadow val="0"/>
        <u val="none"/>
        <vertAlign val="baseline"/>
        <sz val="10"/>
        <color auto="1"/>
        <name val="Arial"/>
        <family val="2"/>
        <scheme val="none"/>
      </font>
      <numFmt numFmtId="30" formatCode="@"/>
      <fill>
        <patternFill patternType="solid">
          <fgColor indexed="64"/>
          <bgColor theme="0"/>
        </patternFill>
      </fill>
      <alignment horizontal="left" vertical="top" textRotation="0" wrapText="1" indent="0" justifyLastLine="0" shrinkToFit="0" readingOrder="0"/>
      <protection locked="0" hidden="0"/>
    </dxf>
    <dxf>
      <border outline="0">
        <top style="thin">
          <color indexed="64"/>
        </top>
      </border>
    </dxf>
    <dxf>
      <border>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fill>
        <patternFill patternType="solid">
          <fgColor indexed="64"/>
          <bgColor theme="0"/>
        </patternFill>
      </fill>
      <alignment horizontal="left" vertical="top" textRotation="0" wrapText="1" indent="0" justifyLastLine="0" shrinkToFit="0" readingOrder="0"/>
      <protection locked="0" hidden="0"/>
    </dxf>
    <dxf>
      <font>
        <b/>
        <i val="0"/>
        <strike val="0"/>
        <condense val="0"/>
        <extend val="0"/>
        <outline val="0"/>
        <shadow val="0"/>
        <u val="none"/>
        <vertAlign val="baseline"/>
        <sz val="10"/>
        <color theme="1"/>
        <name val="Arial"/>
        <scheme val="none"/>
      </font>
      <fill>
        <patternFill patternType="solid">
          <fgColor indexed="64"/>
          <bgColor rgb="FFE4E4E4"/>
        </patternFill>
      </fill>
      <alignment horizontal="general" vertical="bottom" textRotation="0" wrapText="1" relativeIndent="0" justifyLastLine="0" shrinkToFit="0" readingOrder="0"/>
      <border diagonalUp="0" diagonalDown="0">
        <left style="thin">
          <color rgb="FF000000"/>
        </left>
        <right style="thin">
          <color rgb="FF000000"/>
        </right>
        <top/>
        <bottom/>
        <vertical style="thin">
          <color rgb="FF000000"/>
        </vertical>
        <horizontal style="thin">
          <color rgb="FF000000"/>
        </horizontal>
      </border>
      <protection locked="0" hidden="0"/>
    </dxf>
    <dxf>
      <fill>
        <patternFill>
          <bgColor rgb="FF92D050"/>
        </patternFill>
      </fill>
    </dxf>
    <dxf>
      <fill>
        <patternFill>
          <bgColor rgb="FFFF5050"/>
        </patternFill>
      </fill>
    </dxf>
    <dxf>
      <fill>
        <patternFill>
          <bgColor theme="9" tint="-0.24994659260841701"/>
        </patternFill>
      </fill>
    </dxf>
    <dxf>
      <fill>
        <patternFill>
          <bgColor rgb="FFFF5050"/>
        </patternFill>
      </fill>
    </dxf>
    <dxf>
      <fill>
        <patternFill>
          <bgColor theme="9" tint="-0.24994659260841701"/>
        </patternFill>
      </fill>
    </dxf>
    <dxf>
      <fill>
        <patternFill>
          <bgColor rgb="FFFF5050"/>
        </patternFill>
      </fill>
    </dxf>
    <dxf>
      <fill>
        <patternFill>
          <bgColor rgb="FF92D050"/>
        </patternFill>
      </fill>
    </dxf>
    <dxf>
      <fill>
        <patternFill>
          <bgColor rgb="FFFF5050"/>
        </patternFill>
      </fill>
    </dxf>
    <dxf>
      <fill>
        <patternFill>
          <bgColor rgb="FFE46D0A"/>
        </patternFill>
      </fill>
    </dxf>
    <dxf>
      <fill>
        <patternFill>
          <bgColor rgb="FF92D050"/>
        </patternFill>
      </fill>
    </dxf>
    <dxf>
      <fill>
        <patternFill>
          <bgColor rgb="FFFF5050"/>
        </patternFill>
      </fill>
    </dxf>
    <dxf>
      <fill>
        <patternFill>
          <bgColor rgb="FFE46D0A"/>
        </patternFill>
      </fill>
    </dxf>
    <dxf>
      <fill>
        <patternFill>
          <bgColor rgb="FF92D050"/>
        </patternFill>
      </fill>
    </dxf>
    <dxf>
      <fill>
        <patternFill>
          <bgColor rgb="FFFF5050"/>
        </patternFill>
      </fill>
    </dxf>
    <dxf>
      <fill>
        <patternFill>
          <bgColor rgb="FFE46D0A"/>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3</xdr:col>
      <xdr:colOff>9525</xdr:colOff>
      <xdr:row>0</xdr:row>
      <xdr:rowOff>66675</xdr:rowOff>
    </xdr:from>
    <xdr:to>
      <xdr:col>5</xdr:col>
      <xdr:colOff>409575</xdr:colOff>
      <xdr:row>0</xdr:row>
      <xdr:rowOff>400050</xdr:rowOff>
    </xdr:to>
    <xdr:pic>
      <xdr:nvPicPr>
        <xdr:cNvPr id="4116" name="Picture 1" descr="image002">
          <a:extLst>
            <a:ext uri="{FF2B5EF4-FFF2-40B4-BE49-F238E27FC236}">
              <a16:creationId xmlns:a16="http://schemas.microsoft.com/office/drawing/2014/main" id="{00000000-0008-0000-0000-0000141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0" y="66675"/>
          <a:ext cx="1619250" cy="333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22</xdr:col>
      <xdr:colOff>260678</xdr:colOff>
      <xdr:row>50</xdr:row>
      <xdr:rowOff>133901</xdr:rowOff>
    </xdr:to>
    <xdr:pic>
      <xdr:nvPicPr>
        <xdr:cNvPr id="2" name="Picture 1">
          <a:extLst>
            <a:ext uri="{FF2B5EF4-FFF2-40B4-BE49-F238E27FC236}">
              <a16:creationId xmlns:a16="http://schemas.microsoft.com/office/drawing/2014/main" id="{415D2E6C-3362-333F-EB5B-EB0C9B7C20E2}"/>
            </a:ext>
          </a:extLst>
        </xdr:cNvPr>
        <xdr:cNvPicPr>
          <a:picLocks noChangeAspect="1"/>
        </xdr:cNvPicPr>
      </xdr:nvPicPr>
      <xdr:blipFill>
        <a:blip xmlns:r="http://schemas.openxmlformats.org/officeDocument/2006/relationships" r:embed="rId1"/>
        <a:stretch>
          <a:fillRect/>
        </a:stretch>
      </xdr:blipFill>
      <xdr:spPr>
        <a:xfrm>
          <a:off x="973434" y="146538"/>
          <a:ext cx="13009524" cy="7314286"/>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B7:K8" insertRow="1" totalsRowShown="0" headerRowDxfId="21" dataDxfId="20" headerRowBorderDxfId="18" tableBorderDxfId="19" totalsRowBorderDxfId="17">
  <tableColumns count="10">
    <tableColumn id="1" xr3:uid="{00000000-0010-0000-0000-000001000000}" name="Test Case ID" dataDxfId="16"/>
    <tableColumn id="2" xr3:uid="{00000000-0010-0000-0000-000002000000}" name="Test Case Type" dataDxfId="15"/>
    <tableColumn id="3" xr3:uid="{00000000-0010-0000-0000-000003000000}" name="Test Procedure" dataDxfId="14"/>
    <tableColumn id="4" xr3:uid="{00000000-0010-0000-0000-000004000000}" name="Expected Result" dataDxfId="13"/>
    <tableColumn id="5" xr3:uid="{00000000-0010-0000-0000-000005000000}" name="Test Data" dataDxfId="12"/>
    <tableColumn id="6" xr3:uid="{00000000-0010-0000-0000-000006000000}" name="Test Status" dataDxfId="11"/>
    <tableColumn id="7" xr3:uid="{00000000-0010-0000-0000-000007000000}" name="Remarks" dataDxfId="10"/>
    <tableColumn id="8" xr3:uid="{00000000-0010-0000-0000-000008000000}" name="Person Tested" dataDxfId="9"/>
    <tableColumn id="9" xr3:uid="{00000000-0010-0000-0000-000009000000}" name="Test Date" dataDxfId="8"/>
    <tableColumn id="10" xr3:uid="{00000000-0010-0000-0000-00000A000000}" name="Version #" dataDxfId="7"/>
  </tableColumns>
  <tableStyleInfo name="TableStyleMedium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4.bin"/><Relationship Id="rId1" Type="http://schemas.openxmlformats.org/officeDocument/2006/relationships/hyperlink" Target="mailto:JnJ_Build@arisglobal.com" TargetMode="External"/><Relationship Id="rId4"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showGridLines="0" zoomScaleNormal="100" zoomScaleSheetLayoutView="90" workbookViewId="0">
      <selection activeCell="A6" sqref="A6:I6"/>
    </sheetView>
  </sheetViews>
  <sheetFormatPr defaultColWidth="0" defaultRowHeight="12.75" outlineLevelRow="1"/>
  <cols>
    <col min="1" max="1" width="14.7109375" style="2" customWidth="1"/>
    <col min="2" max="7" width="9.140625" style="2" customWidth="1"/>
    <col min="8" max="8" width="9.140625" style="5" customWidth="1"/>
    <col min="9" max="9" width="16.28515625" style="2" customWidth="1"/>
    <col min="10" max="10" width="0.140625" style="2" customWidth="1"/>
    <col min="11" max="16384" width="0" style="2" hidden="1"/>
  </cols>
  <sheetData>
    <row r="1" spans="1:14" ht="36" customHeight="1">
      <c r="A1" s="134"/>
      <c r="B1" s="135"/>
      <c r="C1" s="135"/>
      <c r="D1" s="135"/>
      <c r="E1" s="135"/>
      <c r="F1" s="135"/>
      <c r="G1" s="135"/>
      <c r="H1" s="135"/>
      <c r="I1" s="136"/>
    </row>
    <row r="2" spans="1:14" ht="23.25">
      <c r="A2" s="139" t="s">
        <v>0</v>
      </c>
      <c r="B2" s="139"/>
      <c r="C2" s="139"/>
      <c r="D2" s="139"/>
      <c r="E2" s="139"/>
      <c r="F2" s="139"/>
      <c r="G2" s="139"/>
      <c r="H2" s="139"/>
      <c r="I2" s="139"/>
    </row>
    <row r="3" spans="1:14" s="3" customFormat="1" ht="12.75" customHeight="1">
      <c r="A3" s="140" t="s">
        <v>1</v>
      </c>
      <c r="B3" s="140"/>
      <c r="C3" s="140"/>
      <c r="D3" s="140"/>
      <c r="E3" s="140"/>
      <c r="F3" s="140"/>
      <c r="G3" s="140"/>
      <c r="H3" s="140"/>
      <c r="I3" s="140"/>
    </row>
    <row r="4" spans="1:14" ht="18" customHeight="1">
      <c r="A4" s="137" t="s">
        <v>2</v>
      </c>
      <c r="B4" s="137"/>
      <c r="C4" s="137"/>
      <c r="D4" s="137"/>
      <c r="E4" s="137"/>
      <c r="F4" s="137"/>
      <c r="G4" s="137"/>
      <c r="H4" s="137"/>
      <c r="I4" s="137"/>
    </row>
    <row r="5" spans="1:14" outlineLevel="1">
      <c r="A5" s="138" t="s">
        <v>3</v>
      </c>
      <c r="B5" s="138"/>
      <c r="C5" s="138"/>
      <c r="D5" s="138"/>
      <c r="E5" s="138"/>
      <c r="F5" s="138"/>
      <c r="G5" s="138"/>
      <c r="H5" s="138"/>
      <c r="I5" s="138"/>
    </row>
    <row r="6" spans="1:14" ht="22.5" customHeight="1" outlineLevel="1">
      <c r="A6" s="138" t="s">
        <v>4</v>
      </c>
      <c r="B6" s="138"/>
      <c r="C6" s="138"/>
      <c r="D6" s="138"/>
      <c r="E6" s="138"/>
      <c r="F6" s="138"/>
      <c r="G6" s="138"/>
      <c r="H6" s="138"/>
      <c r="I6" s="138"/>
    </row>
    <row r="7" spans="1:14" ht="18" customHeight="1">
      <c r="A7" s="137" t="s">
        <v>5</v>
      </c>
      <c r="B7" s="137"/>
      <c r="C7" s="137"/>
      <c r="D7" s="137"/>
      <c r="E7" s="137"/>
      <c r="F7" s="137"/>
      <c r="G7" s="137"/>
      <c r="H7" s="137"/>
      <c r="I7" s="137"/>
    </row>
    <row r="8" spans="1:14" s="3" customFormat="1" ht="16.149999999999999" customHeight="1" outlineLevel="1">
      <c r="A8" s="138" t="s">
        <v>6</v>
      </c>
      <c r="B8" s="138"/>
      <c r="C8" s="138"/>
      <c r="D8" s="138"/>
      <c r="E8" s="138"/>
      <c r="F8" s="138"/>
      <c r="G8" s="138"/>
      <c r="H8" s="138"/>
      <c r="I8" s="138"/>
    </row>
    <row r="9" spans="1:14" s="3" customFormat="1" ht="14.25" customHeight="1">
      <c r="A9" s="137" t="s">
        <v>7</v>
      </c>
      <c r="B9" s="137"/>
      <c r="C9" s="137"/>
      <c r="D9" s="137"/>
      <c r="E9" s="137"/>
      <c r="F9" s="137"/>
      <c r="G9" s="137"/>
      <c r="H9" s="137"/>
      <c r="I9" s="137"/>
    </row>
    <row r="10" spans="1:14" s="3" customFormat="1" ht="39" customHeight="1" outlineLevel="1">
      <c r="A10" s="138" t="s">
        <v>8</v>
      </c>
      <c r="B10" s="138"/>
      <c r="C10" s="138"/>
      <c r="D10" s="138"/>
      <c r="E10" s="138"/>
      <c r="F10" s="138"/>
      <c r="G10" s="138"/>
      <c r="H10" s="138"/>
      <c r="I10" s="138"/>
    </row>
    <row r="11" spans="1:14" s="3" customFormat="1" ht="11.25" customHeight="1" outlineLevel="1">
      <c r="A11" s="138" t="s">
        <v>9</v>
      </c>
      <c r="B11" s="138"/>
      <c r="C11" s="138"/>
      <c r="D11" s="138"/>
      <c r="E11" s="138"/>
      <c r="F11" s="138"/>
      <c r="G11" s="138"/>
      <c r="H11" s="138"/>
      <c r="I11" s="138"/>
      <c r="J11" s="141"/>
      <c r="K11" s="141"/>
      <c r="L11" s="141"/>
      <c r="M11" s="141"/>
      <c r="N11" s="141"/>
    </row>
    <row r="12" spans="1:14" s="3" customFormat="1" ht="11.25" customHeight="1" outlineLevel="1">
      <c r="A12" s="138" t="s">
        <v>10</v>
      </c>
      <c r="B12" s="138"/>
      <c r="C12" s="138"/>
      <c r="D12" s="138"/>
      <c r="E12" s="138"/>
      <c r="F12" s="138"/>
      <c r="G12" s="138"/>
      <c r="H12" s="138"/>
      <c r="I12" s="138"/>
      <c r="J12" s="141"/>
      <c r="K12" s="141"/>
      <c r="L12" s="141"/>
      <c r="M12" s="141"/>
      <c r="N12" s="141"/>
    </row>
    <row r="13" spans="1:14" s="3" customFormat="1" outlineLevel="1">
      <c r="A13" s="138" t="s">
        <v>11</v>
      </c>
      <c r="B13" s="138"/>
      <c r="C13" s="138"/>
      <c r="D13" s="138"/>
      <c r="E13" s="138"/>
      <c r="F13" s="138"/>
      <c r="G13" s="138"/>
      <c r="H13" s="138"/>
      <c r="I13" s="138"/>
    </row>
    <row r="14" spans="1:14" s="3" customFormat="1" ht="11.25">
      <c r="A14" s="4"/>
      <c r="B14" s="4"/>
      <c r="C14" s="4"/>
      <c r="D14" s="4"/>
      <c r="E14" s="4"/>
      <c r="F14" s="4"/>
      <c r="G14" s="4"/>
      <c r="H14" s="4"/>
      <c r="I14" s="4"/>
    </row>
    <row r="15" spans="1:14">
      <c r="H15" s="2"/>
    </row>
  </sheetData>
  <mergeCells count="15">
    <mergeCell ref="J11:N11"/>
    <mergeCell ref="A13:I13"/>
    <mergeCell ref="A9:I9"/>
    <mergeCell ref="A10:I10"/>
    <mergeCell ref="A11:I11"/>
    <mergeCell ref="J12:N12"/>
    <mergeCell ref="A12:I12"/>
    <mergeCell ref="A1:I1"/>
    <mergeCell ref="A7:I7"/>
    <mergeCell ref="A8:I8"/>
    <mergeCell ref="A2:I2"/>
    <mergeCell ref="A6:I6"/>
    <mergeCell ref="A3:I3"/>
    <mergeCell ref="A4:I4"/>
    <mergeCell ref="A5:I5"/>
  </mergeCells>
  <phoneticPr fontId="3" type="noConversion"/>
  <pageMargins left="0.75" right="0.75" top="0.84" bottom="1" header="0.5" footer="0.5"/>
  <pageSetup orientation="portrait" r:id="rId1"/>
  <headerFooter alignWithMargins="0">
    <oddFooter>&amp;R&amp;"Arial,Regular"Page &amp;P of &amp;N</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01"/>
  <sheetViews>
    <sheetView showGridLines="0" zoomScaleNormal="100" zoomScaleSheetLayoutView="100" workbookViewId="0">
      <selection activeCell="B4" sqref="B4:D4"/>
    </sheetView>
  </sheetViews>
  <sheetFormatPr defaultColWidth="0" defaultRowHeight="11.25"/>
  <cols>
    <col min="1" max="1" width="20.85546875" style="6" customWidth="1"/>
    <col min="2" max="2" width="68.42578125" style="6" customWidth="1"/>
    <col min="3" max="3" width="15.85546875" style="6" bestFit="1" customWidth="1"/>
    <col min="4" max="4" width="26.5703125" style="6" bestFit="1" customWidth="1"/>
    <col min="5" max="6" width="29.28515625" style="6" customWidth="1"/>
    <col min="7" max="7" width="29.28515625" style="7" customWidth="1"/>
    <col min="8" max="16384" width="29.28515625" style="6" hidden="1"/>
  </cols>
  <sheetData>
    <row r="1" spans="1:7" s="3" customFormat="1" ht="23.25">
      <c r="A1" s="147" t="s">
        <v>12</v>
      </c>
      <c r="B1" s="148"/>
      <c r="C1" s="148"/>
      <c r="D1" s="149"/>
      <c r="G1" s="1"/>
    </row>
    <row r="2" spans="1:7" s="3" customFormat="1" ht="12">
      <c r="A2" s="144" t="str">
        <f>Instructions!A3</f>
        <v>TP_1410, Template Version 07/22-Sep-2021, Internal(Do not edit/delete)</v>
      </c>
      <c r="B2" s="145"/>
      <c r="C2" s="145"/>
      <c r="D2" s="146"/>
      <c r="G2" s="1"/>
    </row>
    <row r="3" spans="1:7" s="3" customFormat="1" ht="12.75">
      <c r="A3" s="70" t="s">
        <v>13</v>
      </c>
      <c r="B3" s="14" t="s">
        <v>14</v>
      </c>
      <c r="C3" s="66" t="s">
        <v>15</v>
      </c>
      <c r="D3" s="71" t="s">
        <v>16</v>
      </c>
      <c r="G3" s="1"/>
    </row>
    <row r="4" spans="1:7" s="3" customFormat="1" ht="53.25" customHeight="1">
      <c r="A4" s="70" t="s">
        <v>17</v>
      </c>
      <c r="B4" s="142" t="s">
        <v>18</v>
      </c>
      <c r="C4" s="142"/>
      <c r="D4" s="143"/>
      <c r="G4" s="1"/>
    </row>
    <row r="5" spans="1:7" s="3" customFormat="1" ht="12.75">
      <c r="A5" s="70" t="s">
        <v>19</v>
      </c>
      <c r="B5" s="15"/>
      <c r="C5" s="66" t="s">
        <v>20</v>
      </c>
      <c r="D5" s="100">
        <v>44781</v>
      </c>
      <c r="G5" s="1"/>
    </row>
    <row r="6" spans="1:7" s="3" customFormat="1" ht="24" customHeight="1">
      <c r="A6" s="72" t="s">
        <v>21</v>
      </c>
      <c r="B6" s="104" t="s">
        <v>22</v>
      </c>
      <c r="C6" s="104" t="s">
        <v>23</v>
      </c>
      <c r="D6" s="73" t="s">
        <v>24</v>
      </c>
      <c r="G6" s="1"/>
    </row>
    <row r="7" spans="1:7" s="3" customFormat="1" ht="17.45" customHeight="1">
      <c r="A7" s="74">
        <v>1</v>
      </c>
      <c r="B7" s="16" t="s">
        <v>25</v>
      </c>
      <c r="C7" s="17"/>
      <c r="D7" s="75"/>
      <c r="G7" s="1"/>
    </row>
    <row r="8" spans="1:7" ht="38.25">
      <c r="A8" s="76">
        <v>1.1000000000000001</v>
      </c>
      <c r="B8" s="18" t="s">
        <v>26</v>
      </c>
      <c r="C8" s="105" t="s">
        <v>27</v>
      </c>
      <c r="D8" s="77"/>
    </row>
    <row r="9" spans="1:7" ht="25.5">
      <c r="A9" s="76">
        <v>1.2</v>
      </c>
      <c r="B9" s="18" t="s">
        <v>28</v>
      </c>
      <c r="C9" s="105" t="s">
        <v>27</v>
      </c>
      <c r="D9" s="77"/>
    </row>
    <row r="10" spans="1:7" ht="12.75">
      <c r="A10" s="76">
        <v>1.3</v>
      </c>
      <c r="B10" s="18" t="s">
        <v>29</v>
      </c>
      <c r="C10" s="105" t="s">
        <v>30</v>
      </c>
      <c r="D10" s="77"/>
    </row>
    <row r="11" spans="1:7" ht="12.75">
      <c r="A11" s="76">
        <v>1.4</v>
      </c>
      <c r="B11" s="18" t="s">
        <v>31</v>
      </c>
      <c r="C11" s="105" t="s">
        <v>27</v>
      </c>
      <c r="D11" s="77"/>
    </row>
    <row r="12" spans="1:7" ht="12.75">
      <c r="A12" s="76">
        <v>1.5</v>
      </c>
      <c r="B12" s="18" t="s">
        <v>32</v>
      </c>
      <c r="C12" s="105" t="s">
        <v>27</v>
      </c>
      <c r="D12" s="77"/>
    </row>
    <row r="13" spans="1:7" ht="12.75">
      <c r="A13" s="76">
        <v>1.6</v>
      </c>
      <c r="B13" s="18" t="s">
        <v>33</v>
      </c>
      <c r="C13" s="105" t="s">
        <v>27</v>
      </c>
      <c r="D13" s="77"/>
    </row>
    <row r="14" spans="1:7" ht="12.75">
      <c r="A14" s="76">
        <v>1.7</v>
      </c>
      <c r="B14" s="18" t="s">
        <v>34</v>
      </c>
      <c r="C14" s="105" t="s">
        <v>27</v>
      </c>
      <c r="D14" s="77"/>
    </row>
    <row r="15" spans="1:7" ht="12.75">
      <c r="A15" s="76">
        <v>1.8</v>
      </c>
      <c r="B15" s="18" t="s">
        <v>35</v>
      </c>
      <c r="C15" s="105" t="s">
        <v>27</v>
      </c>
      <c r="D15" s="77"/>
    </row>
    <row r="16" spans="1:7" ht="12.75">
      <c r="A16" s="76">
        <v>1.9</v>
      </c>
      <c r="B16" s="18" t="s">
        <v>36</v>
      </c>
      <c r="C16" s="105" t="s">
        <v>27</v>
      </c>
      <c r="D16" s="77"/>
    </row>
    <row r="17" spans="1:7" ht="25.5">
      <c r="A17" s="76">
        <v>1.1100000000000001</v>
      </c>
      <c r="B17" s="18" t="s">
        <v>37</v>
      </c>
      <c r="C17" s="105" t="s">
        <v>27</v>
      </c>
      <c r="D17" s="77"/>
    </row>
    <row r="18" spans="1:7" ht="12.75">
      <c r="A18" s="76">
        <v>1.1200000000000001</v>
      </c>
      <c r="B18" s="18" t="s">
        <v>38</v>
      </c>
      <c r="C18" s="105" t="s">
        <v>27</v>
      </c>
      <c r="D18" s="77"/>
    </row>
    <row r="19" spans="1:7" ht="25.5">
      <c r="A19" s="76">
        <v>1.1299999999999999</v>
      </c>
      <c r="B19" s="18" t="s">
        <v>39</v>
      </c>
      <c r="C19" s="105" t="s">
        <v>30</v>
      </c>
      <c r="D19" s="77"/>
    </row>
    <row r="20" spans="1:7" ht="12.75">
      <c r="A20" s="76">
        <v>1.1399999999999999</v>
      </c>
      <c r="B20" s="18" t="s">
        <v>40</v>
      </c>
      <c r="C20" s="105" t="s">
        <v>27</v>
      </c>
      <c r="D20" s="77"/>
    </row>
    <row r="21" spans="1:7" ht="12.75">
      <c r="A21" s="76">
        <v>1.1499999999999999</v>
      </c>
      <c r="B21" s="18" t="s">
        <v>41</v>
      </c>
      <c r="C21" s="105" t="s">
        <v>27</v>
      </c>
      <c r="D21" s="77"/>
    </row>
    <row r="22" spans="1:7" ht="12.75">
      <c r="A22" s="76">
        <v>1.1599999999999999</v>
      </c>
      <c r="B22" s="18" t="s">
        <v>42</v>
      </c>
      <c r="C22" s="105" t="s">
        <v>30</v>
      </c>
      <c r="D22" s="77"/>
    </row>
    <row r="23" spans="1:7" s="12" customFormat="1" ht="12.75">
      <c r="A23" s="74">
        <v>2</v>
      </c>
      <c r="B23" s="16" t="s">
        <v>43</v>
      </c>
      <c r="C23" s="17"/>
      <c r="D23" s="75"/>
      <c r="G23" s="13"/>
    </row>
    <row r="24" spans="1:7" ht="12.75">
      <c r="A24" s="76">
        <v>2.1</v>
      </c>
      <c r="B24" s="18" t="s">
        <v>44</v>
      </c>
      <c r="C24" s="105" t="s">
        <v>27</v>
      </c>
      <c r="D24" s="77"/>
    </row>
    <row r="25" spans="1:7" ht="12.75">
      <c r="A25" s="76">
        <v>2.2000000000000002</v>
      </c>
      <c r="B25" s="18" t="s">
        <v>45</v>
      </c>
      <c r="C25" s="105" t="s">
        <v>30</v>
      </c>
      <c r="D25" s="77"/>
    </row>
    <row r="26" spans="1:7" ht="12.75">
      <c r="A26" s="76">
        <v>2.2999999999999998</v>
      </c>
      <c r="B26" s="18" t="s">
        <v>46</v>
      </c>
      <c r="C26" s="105" t="s">
        <v>27</v>
      </c>
      <c r="D26" s="77"/>
    </row>
    <row r="27" spans="1:7" ht="25.5">
      <c r="A27" s="76">
        <v>2.4</v>
      </c>
      <c r="B27" s="18" t="s">
        <v>47</v>
      </c>
      <c r="C27" s="105" t="s">
        <v>30</v>
      </c>
      <c r="D27" s="77"/>
    </row>
    <row r="28" spans="1:7" ht="12.75">
      <c r="A28" s="76">
        <v>2.5</v>
      </c>
      <c r="B28" s="18" t="s">
        <v>48</v>
      </c>
      <c r="C28" s="105" t="s">
        <v>30</v>
      </c>
      <c r="D28" s="77"/>
    </row>
    <row r="29" spans="1:7" ht="25.5">
      <c r="A29" s="76">
        <v>2.6</v>
      </c>
      <c r="B29" s="18" t="s">
        <v>49</v>
      </c>
      <c r="C29" s="105" t="s">
        <v>30</v>
      </c>
      <c r="D29" s="77"/>
      <c r="G29" s="6"/>
    </row>
    <row r="30" spans="1:7" ht="25.5">
      <c r="A30" s="76">
        <v>2.7</v>
      </c>
      <c r="B30" s="18" t="s">
        <v>50</v>
      </c>
      <c r="C30" s="105" t="s">
        <v>30</v>
      </c>
      <c r="D30" s="77"/>
    </row>
    <row r="31" spans="1:7" ht="25.5">
      <c r="A31" s="76">
        <v>2.8</v>
      </c>
      <c r="B31" s="18" t="s">
        <v>51</v>
      </c>
      <c r="C31" s="105" t="s">
        <v>30</v>
      </c>
      <c r="D31" s="77"/>
      <c r="G31" s="6"/>
    </row>
    <row r="32" spans="1:7" ht="25.5">
      <c r="A32" s="76">
        <v>2.9</v>
      </c>
      <c r="B32" s="18" t="s">
        <v>52</v>
      </c>
      <c r="C32" s="105" t="s">
        <v>30</v>
      </c>
      <c r="D32" s="77"/>
      <c r="G32" s="6"/>
    </row>
    <row r="33" spans="1:7" ht="12.75">
      <c r="A33" s="76">
        <v>2.11</v>
      </c>
      <c r="B33" s="18" t="s">
        <v>53</v>
      </c>
      <c r="C33" s="105" t="s">
        <v>30</v>
      </c>
      <c r="D33" s="77"/>
      <c r="G33" s="6"/>
    </row>
    <row r="34" spans="1:7" ht="25.5">
      <c r="A34" s="78">
        <v>2.12</v>
      </c>
      <c r="B34" s="21" t="s">
        <v>54</v>
      </c>
      <c r="C34" s="22" t="s">
        <v>30</v>
      </c>
      <c r="D34" s="79"/>
      <c r="G34" s="6"/>
    </row>
    <row r="35" spans="1:7" ht="12.75">
      <c r="A35" s="78">
        <v>2.13</v>
      </c>
      <c r="B35" s="21" t="s">
        <v>55</v>
      </c>
      <c r="C35" s="22" t="s">
        <v>30</v>
      </c>
      <c r="D35" s="79"/>
      <c r="G35" s="6"/>
    </row>
    <row r="36" spans="1:7" ht="12.75">
      <c r="A36" s="78">
        <v>2.14</v>
      </c>
      <c r="B36" s="21" t="s">
        <v>56</v>
      </c>
      <c r="C36" s="22" t="s">
        <v>30</v>
      </c>
      <c r="D36" s="79"/>
      <c r="G36" s="6"/>
    </row>
    <row r="37" spans="1:7" ht="12.75">
      <c r="A37" s="78">
        <v>2.15</v>
      </c>
      <c r="B37" s="21" t="s">
        <v>57</v>
      </c>
      <c r="C37" s="22" t="s">
        <v>30</v>
      </c>
      <c r="D37" s="79"/>
      <c r="G37" s="6"/>
    </row>
    <row r="38" spans="1:7" ht="12.75">
      <c r="A38" s="78">
        <v>2.16</v>
      </c>
      <c r="B38" s="21" t="s">
        <v>58</v>
      </c>
      <c r="C38" s="22" t="s">
        <v>30</v>
      </c>
      <c r="D38" s="79"/>
      <c r="G38" s="6"/>
    </row>
    <row r="39" spans="1:7" ht="12.75">
      <c r="A39" s="78">
        <v>2.17</v>
      </c>
      <c r="B39" s="21" t="s">
        <v>59</v>
      </c>
      <c r="C39" s="22" t="s">
        <v>30</v>
      </c>
      <c r="D39" s="79"/>
      <c r="G39" s="6"/>
    </row>
    <row r="40" spans="1:7" ht="12.75">
      <c r="A40" s="80">
        <v>3</v>
      </c>
      <c r="B40" s="23" t="s">
        <v>60</v>
      </c>
      <c r="C40" s="22"/>
      <c r="D40" s="79"/>
      <c r="G40" s="6"/>
    </row>
    <row r="41" spans="1:7" ht="12.75">
      <c r="A41" s="78">
        <v>3.1</v>
      </c>
      <c r="B41" s="21" t="s">
        <v>61</v>
      </c>
      <c r="C41" s="22" t="s">
        <v>30</v>
      </c>
      <c r="D41" s="79"/>
      <c r="G41" s="6"/>
    </row>
    <row r="42" spans="1:7" ht="12.75">
      <c r="A42" s="78">
        <v>3.2</v>
      </c>
      <c r="B42" s="21" t="s">
        <v>62</v>
      </c>
      <c r="C42" s="22" t="s">
        <v>30</v>
      </c>
      <c r="D42" s="79"/>
      <c r="G42" s="6"/>
    </row>
    <row r="43" spans="1:7" ht="12.75">
      <c r="A43" s="78">
        <v>3.3</v>
      </c>
      <c r="B43" s="21" t="s">
        <v>63</v>
      </c>
      <c r="C43" s="22" t="s">
        <v>30</v>
      </c>
      <c r="D43" s="79"/>
      <c r="G43" s="6"/>
    </row>
    <row r="44" spans="1:7" ht="12.75">
      <c r="A44" s="80">
        <v>4</v>
      </c>
      <c r="B44" s="23" t="s">
        <v>64</v>
      </c>
      <c r="C44" s="22"/>
      <c r="D44" s="79"/>
      <c r="G44" s="6"/>
    </row>
    <row r="45" spans="1:7" ht="25.5">
      <c r="A45" s="78">
        <v>4.0999999999999996</v>
      </c>
      <c r="B45" s="21" t="s">
        <v>65</v>
      </c>
      <c r="C45" s="22" t="s">
        <v>30</v>
      </c>
      <c r="D45" s="79"/>
      <c r="G45" s="6"/>
    </row>
    <row r="46" spans="1:7" ht="12.75">
      <c r="A46" s="78">
        <v>4.2</v>
      </c>
      <c r="B46" s="21" t="s">
        <v>66</v>
      </c>
      <c r="C46" s="22" t="s">
        <v>30</v>
      </c>
      <c r="D46" s="79"/>
      <c r="G46" s="6"/>
    </row>
    <row r="47" spans="1:7" ht="12.75">
      <c r="A47" s="78">
        <v>4.3</v>
      </c>
      <c r="B47" s="21" t="s">
        <v>67</v>
      </c>
      <c r="C47" s="22" t="s">
        <v>30</v>
      </c>
      <c r="D47" s="79"/>
      <c r="G47" s="6"/>
    </row>
    <row r="48" spans="1:7" ht="25.5">
      <c r="A48" s="78">
        <v>4.4000000000000004</v>
      </c>
      <c r="B48" s="21" t="s">
        <v>68</v>
      </c>
      <c r="C48" s="22" t="s">
        <v>30</v>
      </c>
      <c r="D48" s="79"/>
      <c r="G48" s="6"/>
    </row>
    <row r="49" spans="1:7" ht="25.5">
      <c r="A49" s="78">
        <v>4.5</v>
      </c>
      <c r="B49" s="21" t="s">
        <v>69</v>
      </c>
      <c r="C49" s="22" t="s">
        <v>30</v>
      </c>
      <c r="D49" s="79"/>
      <c r="G49" s="6"/>
    </row>
    <row r="50" spans="1:7" ht="12.75">
      <c r="A50" s="80">
        <v>5</v>
      </c>
      <c r="B50" s="23" t="s">
        <v>70</v>
      </c>
      <c r="C50" s="22"/>
      <c r="D50" s="79"/>
      <c r="G50" s="6"/>
    </row>
    <row r="51" spans="1:7" ht="12.75">
      <c r="A51" s="78">
        <v>5.0999999999999996</v>
      </c>
      <c r="B51" s="21" t="s">
        <v>71</v>
      </c>
      <c r="C51" s="22" t="s">
        <v>30</v>
      </c>
      <c r="D51" s="79"/>
      <c r="G51" s="6"/>
    </row>
    <row r="52" spans="1:7" ht="12.75">
      <c r="A52" s="78">
        <v>5.2</v>
      </c>
      <c r="B52" s="21" t="s">
        <v>72</v>
      </c>
      <c r="C52" s="22" t="s">
        <v>30</v>
      </c>
      <c r="D52" s="79"/>
      <c r="G52" s="6"/>
    </row>
    <row r="53" spans="1:7" ht="12.75">
      <c r="A53" s="80">
        <v>6</v>
      </c>
      <c r="B53" s="23" t="s">
        <v>73</v>
      </c>
      <c r="C53" s="22"/>
      <c r="D53" s="79"/>
      <c r="G53" s="6"/>
    </row>
    <row r="54" spans="1:7" ht="25.5">
      <c r="A54" s="78">
        <v>6.1</v>
      </c>
      <c r="B54" s="21" t="s">
        <v>74</v>
      </c>
      <c r="C54" s="22" t="s">
        <v>30</v>
      </c>
      <c r="D54" s="79"/>
      <c r="G54" s="6"/>
    </row>
    <row r="55" spans="1:7" ht="25.5">
      <c r="A55" s="78">
        <v>6.2</v>
      </c>
      <c r="B55" s="21" t="s">
        <v>75</v>
      </c>
      <c r="C55" s="22" t="s">
        <v>30</v>
      </c>
      <c r="D55" s="79"/>
      <c r="G55" s="6"/>
    </row>
    <row r="56" spans="1:7" ht="12.75">
      <c r="A56" s="78">
        <v>6.3</v>
      </c>
      <c r="B56" s="21" t="s">
        <v>76</v>
      </c>
      <c r="C56" s="22" t="s">
        <v>30</v>
      </c>
      <c r="D56" s="79"/>
      <c r="G56" s="6"/>
    </row>
    <row r="57" spans="1:7" ht="12.75">
      <c r="A57" s="80">
        <v>7</v>
      </c>
      <c r="B57" s="23" t="s">
        <v>77</v>
      </c>
      <c r="C57" s="22"/>
      <c r="D57" s="79"/>
      <c r="G57" s="6"/>
    </row>
    <row r="58" spans="1:7" ht="12.75">
      <c r="A58" s="78">
        <v>7.1</v>
      </c>
      <c r="B58" s="21" t="s">
        <v>78</v>
      </c>
      <c r="C58" s="22" t="s">
        <v>30</v>
      </c>
      <c r="D58" s="79"/>
      <c r="G58" s="6"/>
    </row>
    <row r="59" spans="1:7" ht="12.75">
      <c r="A59" s="78">
        <v>7.2</v>
      </c>
      <c r="B59" s="21" t="s">
        <v>79</v>
      </c>
      <c r="C59" s="22" t="s">
        <v>30</v>
      </c>
      <c r="D59" s="79"/>
      <c r="G59" s="6"/>
    </row>
    <row r="60" spans="1:7" ht="12.75">
      <c r="A60" s="78">
        <v>7.3</v>
      </c>
      <c r="B60" s="21" t="s">
        <v>80</v>
      </c>
      <c r="C60" s="22" t="s">
        <v>30</v>
      </c>
      <c r="D60" s="79"/>
      <c r="G60" s="6"/>
    </row>
    <row r="61" spans="1:7" ht="25.5">
      <c r="A61" s="78">
        <v>7.4</v>
      </c>
      <c r="B61" s="21" t="s">
        <v>81</v>
      </c>
      <c r="C61" s="22" t="s">
        <v>30</v>
      </c>
      <c r="D61" s="79"/>
      <c r="G61" s="6"/>
    </row>
    <row r="62" spans="1:7" ht="25.5">
      <c r="A62" s="78">
        <v>7.5</v>
      </c>
      <c r="B62" s="21" t="s">
        <v>82</v>
      </c>
      <c r="C62" s="22" t="s">
        <v>30</v>
      </c>
      <c r="D62" s="79"/>
      <c r="G62" s="6"/>
    </row>
    <row r="63" spans="1:7" ht="12.75">
      <c r="A63" s="78">
        <v>7.6</v>
      </c>
      <c r="B63" s="21" t="s">
        <v>83</v>
      </c>
      <c r="C63" s="22" t="s">
        <v>30</v>
      </c>
      <c r="D63" s="79"/>
      <c r="G63" s="6"/>
    </row>
    <row r="64" spans="1:7" ht="25.5">
      <c r="A64" s="78">
        <v>7.7</v>
      </c>
      <c r="B64" s="21" t="s">
        <v>84</v>
      </c>
      <c r="C64" s="22" t="s">
        <v>30</v>
      </c>
      <c r="D64" s="79"/>
      <c r="G64" s="6"/>
    </row>
    <row r="65" spans="1:7" ht="25.5">
      <c r="A65" s="78">
        <v>7.8</v>
      </c>
      <c r="B65" s="21" t="s">
        <v>85</v>
      </c>
      <c r="C65" s="22" t="s">
        <v>30</v>
      </c>
      <c r="D65" s="79"/>
      <c r="G65" s="6"/>
    </row>
    <row r="66" spans="1:7" ht="25.5">
      <c r="A66" s="78">
        <v>7.9</v>
      </c>
      <c r="B66" s="21" t="s">
        <v>86</v>
      </c>
      <c r="C66" s="22" t="s">
        <v>30</v>
      </c>
      <c r="D66" s="79"/>
      <c r="G66" s="6"/>
    </row>
    <row r="67" spans="1:7" ht="12.75">
      <c r="A67" s="78">
        <v>8</v>
      </c>
      <c r="B67" s="21" t="s">
        <v>87</v>
      </c>
      <c r="C67" s="22" t="s">
        <v>30</v>
      </c>
      <c r="D67" s="79"/>
      <c r="G67" s="6"/>
    </row>
    <row r="68" spans="1:7" ht="12.75">
      <c r="A68" s="78">
        <v>8.1</v>
      </c>
      <c r="B68" s="21" t="s">
        <v>88</v>
      </c>
      <c r="C68" s="22" t="s">
        <v>30</v>
      </c>
      <c r="D68" s="79"/>
      <c r="G68" s="6"/>
    </row>
    <row r="69" spans="1:7" ht="25.5">
      <c r="A69" s="78">
        <v>8.1999999999999993</v>
      </c>
      <c r="B69" s="21" t="s">
        <v>89</v>
      </c>
      <c r="C69" s="22" t="s">
        <v>30</v>
      </c>
      <c r="D69" s="79"/>
      <c r="G69" s="6"/>
    </row>
    <row r="70" spans="1:7" ht="12.75">
      <c r="A70" s="78">
        <v>8.3000000000000007</v>
      </c>
      <c r="B70" s="21" t="s">
        <v>90</v>
      </c>
      <c r="C70" s="22" t="s">
        <v>30</v>
      </c>
      <c r="D70" s="79"/>
      <c r="G70" s="6"/>
    </row>
    <row r="71" spans="1:7" ht="25.5">
      <c r="A71" s="78">
        <v>8.4</v>
      </c>
      <c r="B71" s="21" t="s">
        <v>91</v>
      </c>
      <c r="C71" s="22" t="s">
        <v>30</v>
      </c>
      <c r="D71" s="79"/>
      <c r="G71" s="6"/>
    </row>
    <row r="72" spans="1:7" ht="25.5">
      <c r="A72" s="78">
        <v>8.5</v>
      </c>
      <c r="B72" s="21" t="s">
        <v>92</v>
      </c>
      <c r="C72" s="22" t="s">
        <v>30</v>
      </c>
      <c r="D72" s="79"/>
      <c r="G72" s="6"/>
    </row>
    <row r="73" spans="1:7" ht="12.75">
      <c r="A73" s="78">
        <v>8.6</v>
      </c>
      <c r="B73" s="21" t="s">
        <v>93</v>
      </c>
      <c r="C73" s="22" t="s">
        <v>30</v>
      </c>
      <c r="D73" s="79"/>
      <c r="G73" s="6"/>
    </row>
    <row r="74" spans="1:7" ht="12.75">
      <c r="A74" s="78">
        <v>8.6999999999999993</v>
      </c>
      <c r="B74" s="21" t="s">
        <v>94</v>
      </c>
      <c r="C74" s="22" t="s">
        <v>30</v>
      </c>
      <c r="D74" s="79"/>
      <c r="G74" s="6"/>
    </row>
    <row r="75" spans="1:7" ht="12.75">
      <c r="A75" s="78">
        <v>8.8000000000000007</v>
      </c>
      <c r="B75" s="21" t="s">
        <v>95</v>
      </c>
      <c r="C75" s="22" t="s">
        <v>30</v>
      </c>
      <c r="D75" s="79"/>
      <c r="G75" s="6"/>
    </row>
    <row r="76" spans="1:7" ht="25.5">
      <c r="A76" s="78">
        <v>8.9</v>
      </c>
      <c r="B76" s="21" t="s">
        <v>96</v>
      </c>
      <c r="C76" s="22" t="s">
        <v>30</v>
      </c>
      <c r="D76" s="79"/>
      <c r="G76" s="6"/>
    </row>
    <row r="77" spans="1:7" ht="12.75">
      <c r="A77" s="80">
        <v>9</v>
      </c>
      <c r="B77" s="23" t="s">
        <v>97</v>
      </c>
      <c r="C77" s="22"/>
      <c r="D77" s="79"/>
      <c r="G77" s="6"/>
    </row>
    <row r="78" spans="1:7" ht="12.75">
      <c r="A78" s="78">
        <v>9.1</v>
      </c>
      <c r="B78" s="21" t="s">
        <v>98</v>
      </c>
      <c r="C78" s="22" t="s">
        <v>30</v>
      </c>
      <c r="D78" s="79"/>
      <c r="G78" s="6"/>
    </row>
    <row r="79" spans="1:7" ht="12.75">
      <c r="A79" s="78">
        <v>9.1999999999999993</v>
      </c>
      <c r="B79" s="24" t="s">
        <v>99</v>
      </c>
      <c r="C79" s="22" t="s">
        <v>30</v>
      </c>
      <c r="D79" s="79"/>
      <c r="G79" s="6"/>
    </row>
    <row r="80" spans="1:7" ht="38.25">
      <c r="A80" s="78">
        <v>9.3000000000000007</v>
      </c>
      <c r="B80" s="21" t="s">
        <v>100</v>
      </c>
      <c r="C80" s="22" t="s">
        <v>30</v>
      </c>
      <c r="D80" s="79"/>
      <c r="G80" s="6"/>
    </row>
    <row r="81" spans="1:7" ht="25.5">
      <c r="A81" s="78">
        <v>9.4</v>
      </c>
      <c r="B81" s="21" t="s">
        <v>101</v>
      </c>
      <c r="C81" s="22" t="s">
        <v>30</v>
      </c>
      <c r="D81" s="79"/>
      <c r="G81" s="6"/>
    </row>
    <row r="82" spans="1:7" ht="25.5">
      <c r="A82" s="78">
        <v>9.5</v>
      </c>
      <c r="B82" s="21" t="s">
        <v>102</v>
      </c>
      <c r="C82" s="22" t="s">
        <v>30</v>
      </c>
      <c r="D82" s="79"/>
      <c r="G82" s="6"/>
    </row>
    <row r="83" spans="1:7" ht="12.75">
      <c r="A83" s="81"/>
      <c r="B83" s="26"/>
      <c r="C83" s="22"/>
      <c r="D83" s="79"/>
      <c r="G83" s="6"/>
    </row>
    <row r="84" spans="1:7" ht="12.75">
      <c r="A84" s="81"/>
      <c r="B84" s="26"/>
      <c r="C84" s="22"/>
      <c r="D84" s="79"/>
      <c r="G84" s="6"/>
    </row>
    <row r="85" spans="1:7" ht="12.75">
      <c r="A85" s="81"/>
      <c r="B85" s="26"/>
      <c r="C85" s="22"/>
      <c r="D85" s="79"/>
      <c r="G85" s="6"/>
    </row>
    <row r="86" spans="1:7" ht="12.75">
      <c r="A86" s="81"/>
      <c r="B86" s="26"/>
      <c r="C86" s="22"/>
      <c r="D86" s="79"/>
      <c r="G86" s="6"/>
    </row>
    <row r="87" spans="1:7" ht="12.75">
      <c r="A87" s="81"/>
      <c r="B87" s="26"/>
      <c r="C87" s="22"/>
      <c r="D87" s="79"/>
      <c r="G87" s="6"/>
    </row>
    <row r="88" spans="1:7" ht="12.75">
      <c r="A88" s="81"/>
      <c r="B88" s="26"/>
      <c r="C88" s="22"/>
      <c r="D88" s="79"/>
      <c r="G88" s="6"/>
    </row>
    <row r="89" spans="1:7" ht="12.75">
      <c r="A89" s="81"/>
      <c r="B89" s="26"/>
      <c r="C89" s="22"/>
      <c r="D89" s="79"/>
      <c r="G89" s="6"/>
    </row>
    <row r="90" spans="1:7" ht="12.75">
      <c r="A90" s="81"/>
      <c r="B90" s="26"/>
      <c r="C90" s="22"/>
      <c r="D90" s="79"/>
      <c r="G90" s="6"/>
    </row>
    <row r="91" spans="1:7" ht="12.75">
      <c r="A91" s="81"/>
      <c r="B91" s="26"/>
      <c r="C91" s="22"/>
      <c r="D91" s="79"/>
      <c r="G91" s="6"/>
    </row>
    <row r="92" spans="1:7" ht="12.75">
      <c r="A92" s="81"/>
      <c r="B92" s="26"/>
      <c r="C92" s="22"/>
      <c r="D92" s="79"/>
      <c r="G92" s="6"/>
    </row>
    <row r="93" spans="1:7" ht="12.75">
      <c r="A93" s="81"/>
      <c r="B93" s="26"/>
      <c r="C93" s="22"/>
      <c r="D93" s="79"/>
      <c r="G93" s="6"/>
    </row>
    <row r="94" spans="1:7" ht="12.75">
      <c r="A94" s="81"/>
      <c r="B94" s="26"/>
      <c r="C94" s="22"/>
      <c r="D94" s="79"/>
      <c r="G94" s="6"/>
    </row>
    <row r="95" spans="1:7" ht="12.75">
      <c r="A95" s="81"/>
      <c r="B95" s="26"/>
      <c r="C95" s="22"/>
      <c r="D95" s="79"/>
      <c r="G95" s="6"/>
    </row>
    <row r="96" spans="1:7" ht="12.75">
      <c r="A96" s="81"/>
      <c r="B96" s="26"/>
      <c r="C96" s="22"/>
      <c r="D96" s="79"/>
      <c r="G96" s="6"/>
    </row>
    <row r="97" spans="1:7" ht="12.75">
      <c r="A97" s="81"/>
      <c r="B97" s="26"/>
      <c r="C97" s="22"/>
      <c r="D97" s="79"/>
      <c r="G97" s="6"/>
    </row>
    <row r="98" spans="1:7" ht="12.75">
      <c r="A98" s="81"/>
      <c r="B98" s="26"/>
      <c r="C98" s="22"/>
      <c r="D98" s="79"/>
      <c r="G98" s="6"/>
    </row>
    <row r="99" spans="1:7" ht="12.75">
      <c r="A99" s="81"/>
      <c r="B99" s="26"/>
      <c r="C99" s="22"/>
      <c r="D99" s="79"/>
      <c r="G99" s="6"/>
    </row>
    <row r="100" spans="1:7" ht="12.75">
      <c r="A100" s="81"/>
      <c r="B100" s="26"/>
      <c r="C100" s="22"/>
      <c r="D100" s="79"/>
      <c r="G100" s="6"/>
    </row>
    <row r="101" spans="1:7" ht="12.75">
      <c r="A101" s="81"/>
      <c r="B101" s="26"/>
      <c r="C101" s="22"/>
      <c r="D101" s="79"/>
      <c r="G101" s="6"/>
    </row>
    <row r="102" spans="1:7" ht="13.5" thickBot="1">
      <c r="A102" s="82"/>
      <c r="B102" s="83"/>
      <c r="C102" s="84"/>
      <c r="D102" s="85"/>
      <c r="G102" s="6"/>
    </row>
    <row r="103" spans="1:7" ht="12.75">
      <c r="A103" s="67"/>
      <c r="B103" s="68"/>
      <c r="C103" s="69"/>
      <c r="D103" s="69"/>
      <c r="G103" s="6"/>
    </row>
    <row r="104" spans="1:7" ht="12.75">
      <c r="A104" s="25"/>
      <c r="B104" s="26"/>
      <c r="C104" s="22"/>
      <c r="D104" s="22"/>
      <c r="G104" s="6"/>
    </row>
    <row r="105" spans="1:7" ht="12.75">
      <c r="A105" s="25"/>
      <c r="B105" s="26"/>
      <c r="C105" s="22"/>
      <c r="D105" s="22"/>
      <c r="G105" s="6"/>
    </row>
    <row r="106" spans="1:7" ht="12.75">
      <c r="A106" s="25"/>
      <c r="B106" s="26"/>
      <c r="C106" s="22"/>
      <c r="D106" s="22"/>
      <c r="G106" s="6"/>
    </row>
    <row r="107" spans="1:7" ht="12.75">
      <c r="A107" s="25"/>
      <c r="B107" s="26"/>
      <c r="C107" s="22"/>
      <c r="D107" s="22"/>
      <c r="G107" s="6"/>
    </row>
    <row r="108" spans="1:7" ht="12.75">
      <c r="A108" s="25"/>
      <c r="B108" s="26"/>
      <c r="C108" s="22"/>
      <c r="D108" s="22"/>
      <c r="G108" s="6"/>
    </row>
    <row r="109" spans="1:7" ht="12.75">
      <c r="A109" s="25"/>
      <c r="B109" s="26"/>
      <c r="C109" s="22"/>
      <c r="D109" s="22"/>
      <c r="G109" s="6"/>
    </row>
    <row r="110" spans="1:7" ht="12.75">
      <c r="A110" s="25"/>
      <c r="B110" s="26"/>
      <c r="C110" s="22"/>
      <c r="D110" s="22"/>
      <c r="G110" s="6"/>
    </row>
    <row r="111" spans="1:7" ht="12.75">
      <c r="A111" s="25"/>
      <c r="B111" s="26"/>
      <c r="C111" s="22"/>
      <c r="D111" s="22"/>
      <c r="G111" s="6"/>
    </row>
    <row r="112" spans="1:7" ht="12.75">
      <c r="A112" s="25"/>
      <c r="B112" s="26"/>
      <c r="C112" s="22"/>
      <c r="D112" s="22"/>
      <c r="G112" s="6"/>
    </row>
    <row r="113" spans="1:7" ht="12.75">
      <c r="A113" s="25"/>
      <c r="B113" s="26"/>
      <c r="C113" s="22"/>
      <c r="D113" s="22"/>
      <c r="G113" s="6"/>
    </row>
    <row r="114" spans="1:7" ht="12.75">
      <c r="A114" s="25"/>
      <c r="B114" s="26"/>
      <c r="C114" s="22"/>
      <c r="D114" s="22"/>
      <c r="G114" s="6"/>
    </row>
    <row r="115" spans="1:7" ht="12.75">
      <c r="A115" s="25"/>
      <c r="B115" s="26"/>
      <c r="C115" s="22"/>
      <c r="D115" s="22"/>
      <c r="G115" s="6"/>
    </row>
    <row r="116" spans="1:7" ht="12.75">
      <c r="A116" s="25"/>
      <c r="B116" s="26"/>
      <c r="C116" s="22"/>
      <c r="D116" s="22"/>
      <c r="G116" s="6"/>
    </row>
    <row r="117" spans="1:7" ht="12.75">
      <c r="A117" s="25"/>
      <c r="B117" s="26"/>
      <c r="C117" s="22"/>
      <c r="D117" s="22"/>
      <c r="G117" s="6"/>
    </row>
    <row r="118" spans="1:7" ht="12.75">
      <c r="A118" s="25"/>
      <c r="B118" s="26"/>
      <c r="C118" s="22"/>
      <c r="D118" s="22"/>
      <c r="G118" s="6"/>
    </row>
    <row r="119" spans="1:7" ht="12.75">
      <c r="A119" s="25"/>
      <c r="B119" s="26"/>
      <c r="C119" s="22"/>
      <c r="D119" s="22"/>
      <c r="G119" s="6"/>
    </row>
    <row r="120" spans="1:7" ht="12.75">
      <c r="A120" s="25"/>
      <c r="B120" s="26"/>
      <c r="C120" s="22"/>
      <c r="D120" s="22"/>
      <c r="G120" s="6"/>
    </row>
    <row r="121" spans="1:7" ht="12.75">
      <c r="A121" s="25"/>
      <c r="B121" s="26"/>
      <c r="C121" s="22"/>
      <c r="D121" s="22"/>
      <c r="G121" s="6"/>
    </row>
    <row r="122" spans="1:7" ht="12.75">
      <c r="A122" s="25"/>
      <c r="B122" s="26"/>
      <c r="C122" s="22"/>
      <c r="D122" s="22"/>
      <c r="G122" s="6"/>
    </row>
    <row r="123" spans="1:7" ht="12.75">
      <c r="A123" s="25"/>
      <c r="B123" s="26"/>
      <c r="C123" s="22"/>
      <c r="D123" s="22"/>
      <c r="G123" s="6"/>
    </row>
    <row r="124" spans="1:7" ht="12.75">
      <c r="A124" s="25"/>
      <c r="B124" s="26"/>
      <c r="C124" s="22"/>
      <c r="D124" s="22"/>
      <c r="G124" s="6"/>
    </row>
    <row r="125" spans="1:7" ht="12.75">
      <c r="A125" s="25"/>
      <c r="B125" s="26"/>
      <c r="C125" s="22"/>
      <c r="D125" s="22"/>
      <c r="G125" s="6"/>
    </row>
    <row r="126" spans="1:7" ht="12.75">
      <c r="A126" s="25"/>
      <c r="B126" s="26"/>
      <c r="C126" s="22"/>
      <c r="D126" s="22"/>
      <c r="G126" s="6"/>
    </row>
    <row r="127" spans="1:7" ht="12.75">
      <c r="A127" s="25"/>
      <c r="B127" s="26"/>
      <c r="C127" s="22"/>
      <c r="D127" s="22"/>
      <c r="G127" s="6"/>
    </row>
    <row r="128" spans="1:7" ht="12.75">
      <c r="A128" s="25"/>
      <c r="B128" s="26"/>
      <c r="C128" s="22"/>
      <c r="D128" s="22"/>
      <c r="G128" s="6"/>
    </row>
    <row r="129" spans="1:7" ht="12.75">
      <c r="A129" s="25"/>
      <c r="B129" s="26"/>
      <c r="C129" s="22"/>
      <c r="D129" s="22"/>
      <c r="G129" s="6"/>
    </row>
    <row r="130" spans="1:7" ht="12.75">
      <c r="A130" s="25"/>
      <c r="B130" s="26"/>
      <c r="C130" s="22"/>
      <c r="D130" s="22"/>
      <c r="G130" s="6"/>
    </row>
    <row r="131" spans="1:7" ht="12.75">
      <c r="A131" s="25"/>
      <c r="B131" s="26"/>
      <c r="C131" s="22"/>
      <c r="D131" s="22"/>
      <c r="G131" s="6"/>
    </row>
    <row r="132" spans="1:7" ht="12.75">
      <c r="A132" s="25"/>
      <c r="B132" s="26"/>
      <c r="C132" s="22"/>
      <c r="D132" s="22"/>
      <c r="G132" s="6"/>
    </row>
    <row r="133" spans="1:7" ht="12.75">
      <c r="A133" s="25"/>
      <c r="B133" s="26"/>
      <c r="C133" s="22"/>
      <c r="D133" s="22"/>
      <c r="G133" s="6"/>
    </row>
    <row r="134" spans="1:7" ht="12.75">
      <c r="A134" s="25"/>
      <c r="B134" s="26"/>
      <c r="C134" s="22"/>
      <c r="D134" s="22"/>
      <c r="G134" s="6"/>
    </row>
    <row r="135" spans="1:7" ht="12.75">
      <c r="A135" s="25"/>
      <c r="B135" s="26"/>
      <c r="C135" s="22"/>
      <c r="D135" s="22"/>
      <c r="G135" s="6"/>
    </row>
    <row r="136" spans="1:7" ht="12.75">
      <c r="A136" s="25"/>
      <c r="B136" s="26"/>
      <c r="C136" s="22"/>
      <c r="D136" s="22"/>
      <c r="G136" s="6"/>
    </row>
    <row r="1092" spans="2:4">
      <c r="B1092" s="8"/>
      <c r="C1092" s="8"/>
    </row>
    <row r="1093" spans="2:4">
      <c r="B1093" s="8"/>
      <c r="C1093" s="8"/>
    </row>
    <row r="1094" spans="2:4">
      <c r="B1094" s="8"/>
      <c r="C1094" s="8"/>
    </row>
    <row r="1095" spans="2:4">
      <c r="B1095" s="9"/>
      <c r="C1095" s="9"/>
    </row>
    <row r="1096" spans="2:4">
      <c r="B1096" s="9"/>
      <c r="C1096" s="10" t="s">
        <v>27</v>
      </c>
      <c r="D1096" s="9"/>
    </row>
    <row r="1097" spans="2:4">
      <c r="B1097" s="9"/>
      <c r="C1097" s="10" t="s">
        <v>103</v>
      </c>
      <c r="D1097" s="9"/>
    </row>
    <row r="1098" spans="2:4">
      <c r="B1098" s="9"/>
      <c r="C1098" s="10" t="s">
        <v>104</v>
      </c>
      <c r="D1098" s="9"/>
    </row>
    <row r="1099" spans="2:4">
      <c r="B1099" s="9"/>
      <c r="C1099" s="9" t="s">
        <v>30</v>
      </c>
      <c r="D1099" s="9"/>
    </row>
    <row r="1100" spans="2:4">
      <c r="B1100" s="9"/>
      <c r="C1100" s="9"/>
    </row>
    <row r="1101" spans="2:4">
      <c r="B1101" s="9"/>
      <c r="C1101" s="9"/>
    </row>
  </sheetData>
  <sheetProtection formatCells="0" formatColumns="0" formatRows="0" insertRows="0" deleteRows="0" selectLockedCells="1"/>
  <mergeCells count="3">
    <mergeCell ref="B4:D4"/>
    <mergeCell ref="A2:D2"/>
    <mergeCell ref="A1:D1"/>
  </mergeCells>
  <phoneticPr fontId="3" type="noConversion"/>
  <conditionalFormatting sqref="C83:C134">
    <cfRule type="containsText" dxfId="36" priority="8" stopIfTrue="1" operator="containsText" text="Pending">
      <formula>NOT(ISERROR(SEARCH("Pending",C83)))</formula>
    </cfRule>
    <cfRule type="containsText" dxfId="35" priority="9" stopIfTrue="1" operator="containsText" text="No">
      <formula>NOT(ISERROR(SEARCH("No",C83)))</formula>
    </cfRule>
  </conditionalFormatting>
  <conditionalFormatting sqref="C83:C137">
    <cfRule type="containsText" dxfId="34" priority="7" stopIfTrue="1" operator="containsText" text="Yes">
      <formula>NOT(ISERROR(SEARCH("Yes",C83)))</formula>
    </cfRule>
  </conditionalFormatting>
  <conditionalFormatting sqref="C7">
    <cfRule type="containsText" dxfId="33" priority="5" stopIfTrue="1" operator="containsText" text="Pending">
      <formula>NOT(ISERROR(SEARCH("Pending",C7)))</formula>
    </cfRule>
    <cfRule type="containsText" dxfId="32" priority="6" stopIfTrue="1" operator="containsText" text="No">
      <formula>NOT(ISERROR(SEARCH("No",C7)))</formula>
    </cfRule>
  </conditionalFormatting>
  <conditionalFormatting sqref="C7">
    <cfRule type="containsText" dxfId="31" priority="4" stopIfTrue="1" operator="containsText" text="Yes">
      <formula>NOT(ISERROR(SEARCH("Yes",C7)))</formula>
    </cfRule>
  </conditionalFormatting>
  <conditionalFormatting sqref="C8:C82">
    <cfRule type="containsText" dxfId="30" priority="2" stopIfTrue="1" operator="containsText" text="Pending">
      <formula>NOT(ISERROR(SEARCH("Pending",C8)))</formula>
    </cfRule>
    <cfRule type="containsText" dxfId="29" priority="3" stopIfTrue="1" operator="containsText" text="No">
      <formula>NOT(ISERROR(SEARCH("No",C8)))</formula>
    </cfRule>
  </conditionalFormatting>
  <conditionalFormatting sqref="C8:C82">
    <cfRule type="containsText" dxfId="28" priority="1" stopIfTrue="1" operator="containsText" text="Yes">
      <formula>NOT(ISERROR(SEARCH("Yes",C8)))</formula>
    </cfRule>
  </conditionalFormatting>
  <dataValidations xWindow="770" yWindow="226" count="4">
    <dataValidation allowBlank="1" showErrorMessage="1" prompt="Enter remarks when the &quot;Reviewed and found Ok?&quot; contain the values &quot;No&quot; or &quot;Pend&quot;." sqref="D7:D33" xr:uid="{00000000-0002-0000-0100-000000000000}"/>
    <dataValidation allowBlank="1" showInputMessage="1" showErrorMessage="1" prompt="Enter remarks if &quot;Reviewed and found Ok&quot; is either &quot;No&quot; or &quot;Pend&quot;." sqref="D6" xr:uid="{00000000-0002-0000-0100-000001000000}"/>
    <dataValidation allowBlank="1" showInputMessage="1" showErrorMessage="1" prompt="Select:_x000a_      &quot;Yes&quot; if code review has been conducted and found ok_x000a_      &quot;No&quot; if code review has been conducted and not found ok_x000a_      &quot;Pend&quot; iIf code review is pending to be conducted_x000a_        Enter suitable remarks if &quot;No&quot; and &quot;Pend&quot;" sqref="C6" xr:uid="{00000000-0002-0000-0100-000002000000}"/>
    <dataValidation type="list" showInputMessage="1" showErrorMessage="1" errorTitle="SysArris Process" error="You may either select from the list or type in the values precisely as in the list." sqref="C7:C136" xr:uid="{00000000-0002-0000-0100-000003000000}">
      <formula1>$C$1096:$C$1099</formula1>
    </dataValidation>
  </dataValidations>
  <pageMargins left="0.75" right="0.75" top="0.84" bottom="1" header="0.5" footer="0.5"/>
  <pageSetup paperSize="9" scale="74" orientation="portrait" r:id="rId1"/>
  <headerFooter alignWithMargins="0">
    <oddFooter>&amp;L&amp;G&amp;R&amp;"Arial,Regular"Page &amp;P of &amp;N</oddFooter>
  </headerFooter>
  <legacy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1012"/>
  <sheetViews>
    <sheetView zoomScaleNormal="100" workbookViewId="0">
      <selection activeCell="C4" sqref="C4"/>
    </sheetView>
  </sheetViews>
  <sheetFormatPr defaultColWidth="0" defaultRowHeight="12"/>
  <cols>
    <col min="1" max="1" width="5.28515625" style="38" bestFit="1" customWidth="1"/>
    <col min="2" max="2" width="26.42578125" style="38" customWidth="1"/>
    <col min="3" max="3" width="64.7109375" style="38" bestFit="1" customWidth="1"/>
    <col min="4" max="4" width="18.42578125" style="38" customWidth="1"/>
    <col min="5" max="5" width="17.42578125" style="38" bestFit="1" customWidth="1"/>
    <col min="6" max="6" width="8.7109375" style="38" bestFit="1" customWidth="1"/>
    <col min="7" max="7" width="12.28515625" style="38" customWidth="1"/>
    <col min="8" max="8" width="0.28515625" style="43" customWidth="1"/>
    <col min="9" max="16384" width="71.140625" style="38" hidden="1"/>
  </cols>
  <sheetData>
    <row r="1" spans="1:10" s="36" customFormat="1" ht="23.25">
      <c r="A1" s="150" t="s">
        <v>105</v>
      </c>
      <c r="B1" s="150"/>
      <c r="C1" s="150"/>
      <c r="D1" s="150"/>
      <c r="E1" s="150"/>
      <c r="F1" s="150"/>
      <c r="G1" s="150"/>
      <c r="H1" s="35"/>
    </row>
    <row r="2" spans="1:10" s="36" customFormat="1">
      <c r="A2" s="140" t="str">
        <f>Instructions!A3</f>
        <v>TP_1410, Template Version 07/22-Sep-2021, Internal(Do not edit/delete)</v>
      </c>
      <c r="B2" s="140"/>
      <c r="C2" s="140"/>
      <c r="D2" s="140"/>
      <c r="E2" s="140"/>
      <c r="F2" s="140"/>
      <c r="G2" s="140"/>
      <c r="H2" s="35"/>
    </row>
    <row r="3" spans="1:10" s="28" customFormat="1" ht="40.15" customHeight="1">
      <c r="A3" s="30" t="s">
        <v>21</v>
      </c>
      <c r="B3" s="30" t="s">
        <v>106</v>
      </c>
      <c r="C3" s="30" t="s">
        <v>107</v>
      </c>
      <c r="D3" s="31" t="s">
        <v>108</v>
      </c>
      <c r="E3" s="31" t="s">
        <v>109</v>
      </c>
      <c r="F3" s="31" t="s">
        <v>110</v>
      </c>
      <c r="G3" s="31" t="s">
        <v>111</v>
      </c>
      <c r="H3" s="27"/>
      <c r="J3" s="29"/>
    </row>
    <row r="4" spans="1:10">
      <c r="A4" s="103">
        <v>1</v>
      </c>
      <c r="B4" s="103" t="s">
        <v>112</v>
      </c>
      <c r="C4" s="103" t="s">
        <v>30</v>
      </c>
      <c r="D4" s="103"/>
      <c r="E4" s="103"/>
      <c r="F4" s="103"/>
      <c r="G4" s="103"/>
      <c r="H4" s="38"/>
    </row>
    <row r="5" spans="1:10" ht="13.5" customHeight="1">
      <c r="A5" s="103">
        <v>2</v>
      </c>
      <c r="B5" s="103" t="s">
        <v>113</v>
      </c>
      <c r="C5" s="103" t="s">
        <v>30</v>
      </c>
      <c r="D5" s="103"/>
      <c r="E5" s="103"/>
      <c r="F5" s="103"/>
      <c r="G5" s="103"/>
      <c r="H5" s="38"/>
    </row>
    <row r="6" spans="1:10">
      <c r="A6" s="103">
        <v>3</v>
      </c>
      <c r="B6" s="103" t="s">
        <v>114</v>
      </c>
      <c r="C6" s="103" t="s">
        <v>30</v>
      </c>
      <c r="D6" s="103"/>
      <c r="E6" s="103"/>
      <c r="F6" s="103"/>
      <c r="G6" s="103"/>
      <c r="H6" s="38"/>
    </row>
    <row r="7" spans="1:10">
      <c r="A7" s="103">
        <v>4</v>
      </c>
      <c r="B7" s="103"/>
      <c r="C7" s="103"/>
      <c r="D7" s="103"/>
      <c r="E7" s="103"/>
      <c r="F7" s="103"/>
      <c r="G7" s="103"/>
      <c r="H7" s="38"/>
    </row>
    <row r="8" spans="1:10">
      <c r="A8" s="103">
        <v>5</v>
      </c>
      <c r="B8" s="103"/>
      <c r="C8" s="103"/>
      <c r="D8" s="103"/>
      <c r="E8" s="103"/>
      <c r="F8" s="103"/>
      <c r="G8" s="103"/>
      <c r="H8" s="38"/>
    </row>
    <row r="9" spans="1:10">
      <c r="A9" s="103">
        <v>6</v>
      </c>
      <c r="B9" s="103"/>
      <c r="C9" s="103"/>
      <c r="D9" s="103"/>
      <c r="E9" s="103"/>
      <c r="F9" s="103"/>
      <c r="G9" s="103"/>
      <c r="H9" s="38"/>
    </row>
    <row r="10" spans="1:10">
      <c r="A10" s="103">
        <v>7</v>
      </c>
      <c r="B10" s="103"/>
      <c r="C10" s="103"/>
      <c r="D10" s="103"/>
      <c r="E10" s="103"/>
      <c r="F10" s="103"/>
      <c r="G10" s="103"/>
      <c r="H10" s="38"/>
    </row>
    <row r="11" spans="1:10">
      <c r="A11" s="103">
        <v>8</v>
      </c>
      <c r="B11" s="103"/>
      <c r="C11" s="103"/>
      <c r="D11" s="103"/>
      <c r="E11" s="103"/>
      <c r="F11" s="103"/>
      <c r="G11" s="103"/>
      <c r="H11" s="38"/>
    </row>
    <row r="12" spans="1:10">
      <c r="A12" s="103">
        <v>9</v>
      </c>
      <c r="B12" s="103"/>
      <c r="C12" s="103"/>
      <c r="D12" s="103"/>
      <c r="E12" s="103"/>
      <c r="F12" s="103"/>
      <c r="G12" s="103"/>
      <c r="H12" s="38"/>
    </row>
    <row r="13" spans="1:10">
      <c r="A13" s="103">
        <v>10</v>
      </c>
      <c r="B13" s="103"/>
      <c r="C13" s="103"/>
      <c r="D13" s="103"/>
      <c r="E13" s="103"/>
      <c r="F13" s="103"/>
      <c r="G13" s="103"/>
      <c r="H13" s="38"/>
    </row>
    <row r="14" spans="1:10" ht="12.75">
      <c r="A14" s="37"/>
      <c r="B14" s="37"/>
      <c r="C14" s="19"/>
      <c r="D14" s="105"/>
      <c r="E14" s="105"/>
      <c r="F14" s="105"/>
      <c r="G14" s="19"/>
      <c r="H14" s="38"/>
    </row>
    <row r="15" spans="1:10" ht="12.75">
      <c r="A15" s="37"/>
      <c r="B15" s="37"/>
      <c r="C15" s="19"/>
      <c r="D15" s="105"/>
      <c r="E15" s="105"/>
      <c r="F15" s="105"/>
      <c r="G15" s="19"/>
      <c r="H15" s="38"/>
    </row>
    <row r="16" spans="1:10" ht="12.75">
      <c r="A16" s="37"/>
      <c r="B16" s="37"/>
      <c r="C16" s="19"/>
      <c r="D16" s="105"/>
      <c r="E16" s="105"/>
      <c r="F16" s="105"/>
      <c r="G16" s="19"/>
      <c r="H16" s="38"/>
    </row>
    <row r="17" spans="1:8" ht="12.75">
      <c r="A17" s="37"/>
      <c r="B17" s="37"/>
      <c r="C17" s="19"/>
      <c r="D17" s="105"/>
      <c r="E17" s="105"/>
      <c r="F17" s="105"/>
      <c r="G17" s="19"/>
      <c r="H17" s="38"/>
    </row>
    <row r="18" spans="1:8" ht="12.75">
      <c r="A18" s="37"/>
      <c r="B18" s="37"/>
      <c r="C18" s="19"/>
      <c r="D18" s="105"/>
      <c r="E18" s="105"/>
      <c r="F18" s="105"/>
      <c r="G18" s="19"/>
      <c r="H18" s="38"/>
    </row>
    <row r="19" spans="1:8" ht="12.75">
      <c r="A19" s="37"/>
      <c r="B19" s="37"/>
      <c r="C19" s="19"/>
      <c r="D19" s="105"/>
      <c r="E19" s="105"/>
      <c r="F19" s="105"/>
      <c r="G19" s="19"/>
      <c r="H19" s="38"/>
    </row>
    <row r="20" spans="1:8" ht="12.75">
      <c r="A20" s="37"/>
      <c r="B20" s="37"/>
      <c r="C20" s="19"/>
      <c r="D20" s="105"/>
      <c r="E20" s="105"/>
      <c r="F20" s="105"/>
      <c r="G20" s="19"/>
      <c r="H20" s="38"/>
    </row>
    <row r="21" spans="1:8" ht="12.75">
      <c r="A21" s="37"/>
      <c r="B21" s="39"/>
      <c r="C21" s="19"/>
      <c r="D21" s="105"/>
      <c r="E21" s="105"/>
      <c r="F21" s="105"/>
      <c r="G21" s="19"/>
      <c r="H21" s="38"/>
    </row>
    <row r="22" spans="1:8" ht="12.75">
      <c r="A22" s="37"/>
      <c r="B22" s="37"/>
      <c r="C22" s="19"/>
      <c r="D22" s="105"/>
      <c r="E22" s="105"/>
      <c r="F22" s="105"/>
      <c r="G22" s="19"/>
      <c r="H22" s="38"/>
    </row>
    <row r="23" spans="1:8" ht="12.75">
      <c r="A23" s="37"/>
      <c r="B23" s="37"/>
      <c r="C23" s="19"/>
      <c r="D23" s="105"/>
      <c r="E23" s="105"/>
      <c r="F23" s="105"/>
      <c r="G23" s="19"/>
      <c r="H23" s="38"/>
    </row>
    <row r="24" spans="1:8" ht="12.75">
      <c r="A24" s="37"/>
      <c r="B24" s="37"/>
      <c r="C24" s="19"/>
      <c r="D24" s="105"/>
      <c r="E24" s="105"/>
      <c r="F24" s="105"/>
      <c r="G24" s="19"/>
      <c r="H24" s="38"/>
    </row>
    <row r="25" spans="1:8" ht="12.75">
      <c r="A25" s="37"/>
      <c r="B25" s="37"/>
      <c r="C25" s="19"/>
      <c r="D25" s="105"/>
      <c r="E25" s="105"/>
      <c r="F25" s="105"/>
      <c r="G25" s="19"/>
      <c r="H25" s="38"/>
    </row>
    <row r="26" spans="1:8" ht="12.75">
      <c r="A26" s="37"/>
      <c r="B26" s="37"/>
      <c r="C26" s="19"/>
      <c r="D26" s="105"/>
      <c r="E26" s="105"/>
      <c r="F26" s="105"/>
      <c r="G26" s="19"/>
      <c r="H26" s="38"/>
    </row>
    <row r="27" spans="1:8" ht="12.75">
      <c r="A27" s="37"/>
      <c r="B27" s="37"/>
      <c r="C27" s="19"/>
      <c r="D27" s="105"/>
      <c r="E27" s="105"/>
      <c r="F27" s="105"/>
      <c r="G27" s="19"/>
      <c r="H27" s="38"/>
    </row>
    <row r="28" spans="1:8" ht="12.75">
      <c r="A28" s="37"/>
      <c r="B28" s="37"/>
      <c r="C28" s="19"/>
      <c r="D28" s="105"/>
      <c r="E28" s="105"/>
      <c r="F28" s="105"/>
      <c r="G28" s="19"/>
      <c r="H28" s="38"/>
    </row>
    <row r="29" spans="1:8" ht="12.75">
      <c r="A29" s="37"/>
      <c r="B29" s="37"/>
      <c r="C29" s="19"/>
      <c r="D29" s="105"/>
      <c r="E29" s="105"/>
      <c r="F29" s="105"/>
      <c r="G29" s="19"/>
      <c r="H29" s="38"/>
    </row>
    <row r="30" spans="1:8" ht="12.75">
      <c r="A30" s="37"/>
      <c r="B30" s="37"/>
      <c r="C30" s="19"/>
      <c r="D30" s="105"/>
      <c r="E30" s="105"/>
      <c r="F30" s="105"/>
      <c r="G30" s="19"/>
      <c r="H30" s="38"/>
    </row>
    <row r="31" spans="1:8" ht="12.75">
      <c r="A31" s="37"/>
      <c r="B31" s="37"/>
      <c r="C31" s="19"/>
      <c r="D31" s="105"/>
      <c r="E31" s="105"/>
      <c r="F31" s="105"/>
      <c r="G31" s="19"/>
      <c r="H31" s="38"/>
    </row>
    <row r="32" spans="1:8" ht="12.75">
      <c r="A32" s="37"/>
      <c r="B32" s="37"/>
      <c r="C32" s="19"/>
      <c r="D32" s="105"/>
      <c r="E32" s="105"/>
      <c r="F32" s="105"/>
      <c r="G32" s="19"/>
      <c r="H32" s="38"/>
    </row>
    <row r="33" spans="1:8" ht="12.75">
      <c r="A33" s="37"/>
      <c r="B33" s="37"/>
      <c r="C33" s="19"/>
      <c r="D33" s="105"/>
      <c r="E33" s="105"/>
      <c r="F33" s="105"/>
      <c r="G33" s="19"/>
      <c r="H33" s="38"/>
    </row>
    <row r="34" spans="1:8" ht="12.75">
      <c r="A34" s="37"/>
      <c r="B34" s="37"/>
      <c r="C34" s="19"/>
      <c r="D34" s="105"/>
      <c r="E34" s="105"/>
      <c r="F34" s="105"/>
      <c r="G34" s="19"/>
      <c r="H34" s="38"/>
    </row>
    <row r="35" spans="1:8" ht="12.75">
      <c r="A35" s="37"/>
      <c r="B35" s="37"/>
      <c r="C35" s="19"/>
      <c r="D35" s="105"/>
      <c r="E35" s="105"/>
      <c r="F35" s="105"/>
      <c r="G35" s="19"/>
      <c r="H35" s="38"/>
    </row>
    <row r="36" spans="1:8" ht="12.75">
      <c r="A36" s="40"/>
      <c r="B36" s="40"/>
      <c r="C36" s="41"/>
      <c r="D36" s="42"/>
      <c r="E36" s="42"/>
      <c r="F36" s="42"/>
      <c r="G36" s="41"/>
      <c r="H36" s="38"/>
    </row>
    <row r="37" spans="1:8" ht="12.75">
      <c r="A37" s="152"/>
      <c r="B37" s="152"/>
      <c r="C37" s="152"/>
      <c r="D37" s="152"/>
      <c r="E37" s="152"/>
      <c r="F37" s="152"/>
    </row>
    <row r="38" spans="1:8" ht="12.75">
      <c r="A38" s="153" t="s">
        <v>115</v>
      </c>
      <c r="B38" s="153"/>
      <c r="C38" s="153"/>
      <c r="D38" s="34">
        <f t="array" ref="D38">SUM(IF($D$4:$D$36="Defect",IF($F$4:$F$36&lt;&gt;"Dropped",1,0),0))</f>
        <v>0</v>
      </c>
    </row>
    <row r="39" spans="1:8" ht="12.75">
      <c r="A39" s="151" t="s">
        <v>116</v>
      </c>
      <c r="B39" s="151"/>
      <c r="C39" s="151"/>
      <c r="D39" s="33">
        <f t="array" ref="D39">SUM(IF($F$4:$F$36&lt;&gt;"Dropped",IF($D$4:$D$36="Suggestion",1,0),0))+SUM(IF($F$4:$F$36&lt;&gt;"Dropped",IF($D$4:$D$36="qUERY",1,0),0))</f>
        <v>0</v>
      </c>
    </row>
    <row r="40" spans="1:8" ht="12.75">
      <c r="A40" s="154" t="s">
        <v>117</v>
      </c>
      <c r="B40" s="154"/>
      <c r="C40" s="154"/>
      <c r="D40" s="33">
        <f t="array" ref="D40">SUM(IF($E$4:$E$36="Critical",IF($D$4:$D$36="Defect",IF($F$4:$F$36&lt;&gt;"Dropped",1,0),0),0))</f>
        <v>0</v>
      </c>
    </row>
    <row r="41" spans="1:8" ht="12.75">
      <c r="A41" s="154" t="s">
        <v>118</v>
      </c>
      <c r="B41" s="154"/>
      <c r="C41" s="154"/>
      <c r="D41" s="33">
        <f t="array" ref="D41">SUM(IF($E$4:$E$36="Major",IF($D$4:$D$36="Defect",IF($F$4:$F$36&lt;&gt;"Dropped",1,0),0),0))</f>
        <v>0</v>
      </c>
    </row>
    <row r="42" spans="1:8" ht="12.75">
      <c r="A42" s="154" t="s">
        <v>119</v>
      </c>
      <c r="B42" s="154"/>
      <c r="C42" s="154"/>
      <c r="D42" s="33">
        <f t="array" ref="D42">SUM(IF($E$4:$E$36="Minor",IF($D$4:$D$36="Defect",IF($F$4:$F$36&lt;&gt;"Dropped",1,0),0),0))</f>
        <v>0</v>
      </c>
    </row>
    <row r="43" spans="1:8" ht="12.75">
      <c r="A43" s="151" t="s">
        <v>120</v>
      </c>
      <c r="B43" s="151"/>
      <c r="C43" s="151"/>
      <c r="D43" s="44"/>
    </row>
    <row r="44" spans="1:8" ht="12.75">
      <c r="A44" s="151" t="s">
        <v>121</v>
      </c>
      <c r="B44" s="151"/>
      <c r="C44" s="151"/>
      <c r="D44" s="44"/>
    </row>
    <row r="1009" spans="4:6">
      <c r="D1009" s="43" t="s">
        <v>122</v>
      </c>
      <c r="E1009" s="43" t="s">
        <v>123</v>
      </c>
      <c r="F1009" s="43" t="s">
        <v>124</v>
      </c>
    </row>
    <row r="1010" spans="4:6">
      <c r="D1010" s="43" t="s">
        <v>125</v>
      </c>
      <c r="E1010" s="43" t="s">
        <v>126</v>
      </c>
      <c r="F1010" s="43" t="s">
        <v>127</v>
      </c>
    </row>
    <row r="1011" spans="4:6">
      <c r="D1011" s="43" t="s">
        <v>128</v>
      </c>
      <c r="E1011" s="43" t="s">
        <v>129</v>
      </c>
      <c r="F1011" s="43" t="s">
        <v>104</v>
      </c>
    </row>
    <row r="1012" spans="4:6">
      <c r="F1012" s="38" t="s">
        <v>130</v>
      </c>
    </row>
  </sheetData>
  <mergeCells count="10">
    <mergeCell ref="A2:G2"/>
    <mergeCell ref="A1:G1"/>
    <mergeCell ref="A44:C44"/>
    <mergeCell ref="A39:C39"/>
    <mergeCell ref="A43:C43"/>
    <mergeCell ref="A37:F37"/>
    <mergeCell ref="A38:C38"/>
    <mergeCell ref="A40:C40"/>
    <mergeCell ref="A41:C41"/>
    <mergeCell ref="A42:C42"/>
  </mergeCells>
  <phoneticPr fontId="3" type="noConversion"/>
  <conditionalFormatting sqref="D4:D36">
    <cfRule type="containsText" dxfId="27" priority="5" stopIfTrue="1" operator="containsText" text="Defect">
      <formula>NOT(ISERROR(SEARCH("Defect",D4)))</formula>
    </cfRule>
  </conditionalFormatting>
  <conditionalFormatting sqref="F4:F36">
    <cfRule type="containsText" dxfId="26" priority="2" stopIfTrue="1" operator="containsText" text="Pending">
      <formula>NOT(ISERROR(SEARCH("Pending",F4)))</formula>
    </cfRule>
    <cfRule type="containsText" dxfId="25" priority="3" stopIfTrue="1" operator="containsText" text="Open">
      <formula>NOT(ISERROR(SEARCH("Open",F4)))</formula>
    </cfRule>
  </conditionalFormatting>
  <dataValidations count="6">
    <dataValidation allowBlank="1" showInputMessage="1" showErrorMessage="1" prompt="Select the status of the review item from the dropdown." sqref="F3" xr:uid="{00000000-0002-0000-0200-000000000000}"/>
    <dataValidation allowBlank="1" showInputMessage="1" showErrorMessage="1" prompt="Select the classification only in case of 'Defects'. " sqref="E3" xr:uid="{00000000-0002-0000-0200-000001000000}"/>
    <dataValidation allowBlank="1" showInputMessage="1" showErrorMessage="1" prompt="Select the categorization from the dropdown, only in case the checklist item is reviewed and it is not found ok in CR_Checklist_T2 sheet. " sqref="D3" xr:uid="{00000000-0002-0000-0200-000002000000}"/>
    <dataValidation type="list" showInputMessage="1" showErrorMessage="1" errorTitle="SysArris Process" error="You may either select from the list or type in the values precisely as in the list." sqref="F4:F36" xr:uid="{00000000-0002-0000-0200-000003000000}">
      <formula1>$F$1009:$F$1012</formula1>
    </dataValidation>
    <dataValidation type="list" showInputMessage="1" showErrorMessage="1" errorTitle="SysArris Process" error="You may either select from the list or type in the values precisely as in the list." sqref="E4:E36" xr:uid="{00000000-0002-0000-0200-000004000000}">
      <formula1>$E$1009:$E$1011</formula1>
    </dataValidation>
    <dataValidation type="list" showInputMessage="1" showErrorMessage="1" errorTitle="SysArris Process" error="You may either select from the list or type in the values precisely as in the list." sqref="D4:D36" xr:uid="{00000000-0002-0000-0200-000005000000}">
      <formula1>$D$1009:$D$1011</formula1>
    </dataValidation>
  </dataValidations>
  <pageMargins left="0.75" right="0.75" top="0.84" bottom="1" header="0.5" footer="0.5"/>
  <pageSetup paperSize="9" orientation="landscape" r:id="rId1"/>
  <headerFooter alignWithMargins="0">
    <oddFooter>&amp;L&amp;G&amp;R&amp;"Arial,Regular"Page &amp;P of &amp;N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B1:IW14"/>
  <sheetViews>
    <sheetView showGridLines="0" topLeftCell="B7" zoomScale="90" zoomScaleNormal="100" zoomScaleSheetLayoutView="78" workbookViewId="0">
      <selection activeCell="G6" sqref="G6:K6"/>
    </sheetView>
  </sheetViews>
  <sheetFormatPr defaultColWidth="0" defaultRowHeight="12"/>
  <cols>
    <col min="1" max="1" width="28.140625" style="110" hidden="1" customWidth="1"/>
    <col min="2" max="2" width="16.85546875" style="120" bestFit="1" customWidth="1"/>
    <col min="3" max="3" width="17.140625" style="120" bestFit="1" customWidth="1"/>
    <col min="4" max="4" width="48.85546875" style="110" bestFit="1" customWidth="1"/>
    <col min="5" max="5" width="103.28515625" style="110" customWidth="1"/>
    <col min="6" max="6" width="14.5703125" style="110" bestFit="1" customWidth="1"/>
    <col min="7" max="7" width="11.42578125" style="110" bestFit="1" customWidth="1"/>
    <col min="8" max="8" width="9.28515625" style="110" bestFit="1" customWidth="1"/>
    <col min="9" max="9" width="10" style="110" bestFit="1" customWidth="1"/>
    <col min="10" max="10" width="10.140625" style="121" bestFit="1" customWidth="1"/>
    <col min="11" max="11" width="9.7109375" style="120" bestFit="1" customWidth="1"/>
    <col min="12" max="257" width="24.5703125" style="110" customWidth="1"/>
    <col min="258" max="16384" width="28.140625" style="110" hidden="1"/>
  </cols>
  <sheetData>
    <row r="1" spans="2:257" ht="23.25">
      <c r="B1" s="160" t="s">
        <v>131</v>
      </c>
      <c r="C1" s="160"/>
      <c r="D1" s="160"/>
      <c r="E1" s="160"/>
      <c r="F1" s="160"/>
      <c r="G1" s="160"/>
      <c r="H1" s="160"/>
      <c r="I1" s="160"/>
      <c r="J1" s="160"/>
      <c r="K1" s="160"/>
    </row>
    <row r="2" spans="2:257" s="111" customFormat="1">
      <c r="B2" s="161" t="str">
        <f>Instructions!A3</f>
        <v>TP_1410, Template Version 07/22-Sep-2021, Internal(Do not edit/delete)</v>
      </c>
      <c r="C2" s="161"/>
      <c r="D2" s="161"/>
      <c r="E2" s="161"/>
      <c r="F2" s="161"/>
      <c r="G2" s="161"/>
      <c r="H2" s="161"/>
      <c r="I2" s="161"/>
      <c r="J2" s="161"/>
      <c r="K2" s="161"/>
    </row>
    <row r="3" spans="2:257" s="113" customFormat="1" ht="12.75" customHeight="1">
      <c r="B3" s="156" t="s">
        <v>132</v>
      </c>
      <c r="C3" s="156"/>
      <c r="D3" s="163" t="str">
        <f>CRChecklist!B3</f>
        <v>JJS1900US - EPS</v>
      </c>
      <c r="E3" s="163"/>
      <c r="F3" s="112" t="s">
        <v>15</v>
      </c>
      <c r="G3" s="163" t="s">
        <v>133</v>
      </c>
      <c r="H3" s="163"/>
      <c r="I3" s="163"/>
      <c r="J3" s="163"/>
      <c r="K3" s="163"/>
    </row>
    <row r="4" spans="2:257" s="113" customFormat="1" ht="18.75" customHeight="1">
      <c r="B4" s="156" t="s">
        <v>134</v>
      </c>
      <c r="C4" s="156"/>
      <c r="D4" s="157" t="s">
        <v>135</v>
      </c>
      <c r="E4" s="157"/>
      <c r="F4" s="112" t="s">
        <v>136</v>
      </c>
      <c r="G4" s="163" t="s">
        <v>137</v>
      </c>
      <c r="H4" s="163"/>
      <c r="I4" s="163"/>
      <c r="J4" s="163"/>
      <c r="K4" s="163"/>
    </row>
    <row r="5" spans="2:257" ht="21.6" customHeight="1">
      <c r="B5" s="156" t="s">
        <v>138</v>
      </c>
      <c r="C5" s="156"/>
      <c r="D5" s="162" t="s">
        <v>139</v>
      </c>
      <c r="E5" s="162"/>
      <c r="F5" s="112" t="s">
        <v>140</v>
      </c>
      <c r="G5" s="159">
        <v>44781</v>
      </c>
      <c r="H5" s="158"/>
      <c r="I5" s="158"/>
      <c r="J5" s="158"/>
      <c r="K5" s="158"/>
    </row>
    <row r="6" spans="2:257" s="113" customFormat="1" ht="12.75">
      <c r="B6" s="156" t="s">
        <v>141</v>
      </c>
      <c r="C6" s="156"/>
      <c r="D6" s="158" t="s">
        <v>142</v>
      </c>
      <c r="E6" s="158"/>
      <c r="F6" s="112" t="s">
        <v>143</v>
      </c>
      <c r="G6" s="159">
        <v>44781</v>
      </c>
      <c r="H6" s="158"/>
      <c r="I6" s="158"/>
      <c r="J6" s="158"/>
      <c r="K6" s="158"/>
    </row>
    <row r="7" spans="2:257" s="117" customFormat="1" ht="25.5">
      <c r="B7" s="114" t="s">
        <v>144</v>
      </c>
      <c r="C7" s="114" t="s">
        <v>145</v>
      </c>
      <c r="D7" s="115" t="s">
        <v>146</v>
      </c>
      <c r="E7" s="115" t="s">
        <v>147</v>
      </c>
      <c r="F7" s="115" t="s">
        <v>148</v>
      </c>
      <c r="G7" s="115" t="s">
        <v>149</v>
      </c>
      <c r="H7" s="115" t="s">
        <v>111</v>
      </c>
      <c r="I7" s="115" t="s">
        <v>150</v>
      </c>
      <c r="J7" s="116" t="s">
        <v>151</v>
      </c>
      <c r="K7" s="114" t="s">
        <v>152</v>
      </c>
    </row>
    <row r="8" spans="2:257" s="117" customFormat="1" ht="12.75">
      <c r="B8" s="129"/>
      <c r="C8" s="130"/>
      <c r="D8" s="131"/>
      <c r="E8" s="131"/>
      <c r="F8" s="131"/>
      <c r="G8" s="131"/>
      <c r="H8" s="131"/>
      <c r="I8" s="131"/>
      <c r="J8" s="132"/>
      <c r="K8" s="130"/>
    </row>
    <row r="9" spans="2:257" ht="12.75">
      <c r="B9" s="155" t="s">
        <v>153</v>
      </c>
      <c r="C9" s="155"/>
      <c r="D9" s="155"/>
      <c r="E9" s="155"/>
      <c r="F9" s="155"/>
      <c r="G9" s="155"/>
      <c r="H9" s="155"/>
      <c r="I9" s="155"/>
      <c r="J9" s="155"/>
      <c r="K9" s="155"/>
      <c r="L9" s="118"/>
      <c r="M9" s="118"/>
      <c r="N9" s="118"/>
      <c r="O9" s="118"/>
      <c r="P9" s="118"/>
      <c r="Q9" s="118"/>
      <c r="R9" s="118"/>
      <c r="S9" s="118"/>
      <c r="T9" s="118"/>
      <c r="U9" s="118"/>
      <c r="V9" s="118"/>
      <c r="W9" s="118"/>
      <c r="X9" s="118"/>
      <c r="Y9" s="118"/>
      <c r="Z9" s="118"/>
      <c r="AA9" s="118"/>
      <c r="AB9" s="118"/>
      <c r="AC9" s="118"/>
      <c r="AD9" s="118"/>
      <c r="AE9" s="118"/>
      <c r="AF9" s="118"/>
      <c r="AG9" s="118"/>
      <c r="AH9" s="118"/>
      <c r="AI9" s="118"/>
      <c r="AJ9" s="118"/>
      <c r="AK9" s="118"/>
      <c r="AL9" s="118"/>
      <c r="AM9" s="118"/>
      <c r="AN9" s="118"/>
      <c r="AO9" s="118"/>
      <c r="AP9" s="118"/>
      <c r="AQ9" s="118"/>
      <c r="AR9" s="118"/>
      <c r="AS9" s="118"/>
      <c r="AT9" s="118"/>
      <c r="AU9" s="118"/>
      <c r="AV9" s="118"/>
      <c r="AW9" s="118"/>
      <c r="AX9" s="118"/>
      <c r="AY9" s="118"/>
      <c r="AZ9" s="118"/>
      <c r="BA9" s="118"/>
      <c r="BB9" s="118"/>
      <c r="BC9" s="118"/>
      <c r="BD9" s="118"/>
      <c r="BE9" s="118"/>
      <c r="BF9" s="118"/>
      <c r="BG9" s="118"/>
      <c r="BH9" s="118"/>
      <c r="BI9" s="118"/>
      <c r="BJ9" s="118"/>
      <c r="BK9" s="118"/>
      <c r="BL9" s="118"/>
      <c r="BM9" s="118"/>
      <c r="BN9" s="118"/>
      <c r="BO9" s="118"/>
      <c r="BP9" s="118"/>
      <c r="BQ9" s="118"/>
      <c r="BR9" s="118"/>
      <c r="BS9" s="118"/>
      <c r="BT9" s="118"/>
      <c r="BU9" s="118"/>
      <c r="BV9" s="118"/>
      <c r="BW9" s="118"/>
      <c r="BX9" s="118"/>
      <c r="BY9" s="118"/>
      <c r="BZ9" s="118"/>
      <c r="CA9" s="118"/>
      <c r="CB9" s="118"/>
      <c r="CC9" s="118"/>
      <c r="CD9" s="118"/>
      <c r="CE9" s="118"/>
      <c r="CF9" s="118"/>
      <c r="CG9" s="118"/>
      <c r="CH9" s="118"/>
      <c r="CI9" s="118"/>
      <c r="CJ9" s="118"/>
      <c r="CK9" s="118"/>
      <c r="CL9" s="118"/>
      <c r="CM9" s="118"/>
      <c r="CN9" s="118"/>
      <c r="CO9" s="118"/>
      <c r="CP9" s="118"/>
      <c r="CQ9" s="118"/>
      <c r="CR9" s="118"/>
      <c r="CS9" s="118"/>
      <c r="CT9" s="118"/>
      <c r="CU9" s="118"/>
      <c r="CV9" s="118"/>
      <c r="CW9" s="118"/>
      <c r="CX9" s="118"/>
      <c r="CY9" s="118"/>
      <c r="CZ9" s="118"/>
      <c r="DA9" s="118"/>
      <c r="DB9" s="118"/>
      <c r="DC9" s="118"/>
      <c r="DD9" s="118"/>
      <c r="DE9" s="118"/>
      <c r="DF9" s="118"/>
      <c r="DG9" s="118"/>
      <c r="DH9" s="118"/>
      <c r="DI9" s="118"/>
      <c r="DJ9" s="118"/>
      <c r="DK9" s="118"/>
      <c r="DL9" s="118"/>
      <c r="DM9" s="118"/>
      <c r="DN9" s="118"/>
      <c r="DO9" s="118"/>
      <c r="DP9" s="118"/>
      <c r="DQ9" s="118"/>
      <c r="DR9" s="118"/>
      <c r="DS9" s="118"/>
      <c r="DT9" s="118"/>
      <c r="DU9" s="118"/>
      <c r="DV9" s="118"/>
      <c r="DW9" s="118"/>
      <c r="DX9" s="118"/>
      <c r="DY9" s="118"/>
      <c r="DZ9" s="118"/>
      <c r="EA9" s="118"/>
      <c r="EB9" s="118"/>
      <c r="EC9" s="118"/>
      <c r="ED9" s="118"/>
      <c r="EE9" s="118"/>
      <c r="EF9" s="118"/>
      <c r="EG9" s="118"/>
      <c r="EH9" s="118"/>
      <c r="EI9" s="118"/>
      <c r="EJ9" s="118"/>
      <c r="EK9" s="118"/>
      <c r="EL9" s="118"/>
      <c r="EM9" s="118"/>
      <c r="EN9" s="118"/>
      <c r="EO9" s="118"/>
      <c r="EP9" s="118"/>
      <c r="EQ9" s="118"/>
      <c r="ER9" s="118"/>
      <c r="ES9" s="118"/>
      <c r="ET9" s="118"/>
      <c r="EU9" s="118"/>
      <c r="EV9" s="118"/>
      <c r="EW9" s="118"/>
      <c r="EX9" s="118"/>
      <c r="EY9" s="118"/>
      <c r="EZ9" s="118"/>
      <c r="FA9" s="118"/>
      <c r="FB9" s="118"/>
      <c r="FC9" s="118"/>
      <c r="FD9" s="118"/>
      <c r="FE9" s="118"/>
      <c r="FF9" s="118"/>
      <c r="FG9" s="118"/>
      <c r="FH9" s="118"/>
      <c r="FI9" s="118"/>
      <c r="FJ9" s="118"/>
      <c r="FK9" s="118"/>
      <c r="FL9" s="118"/>
      <c r="FM9" s="118"/>
      <c r="FN9" s="118"/>
      <c r="FO9" s="118"/>
      <c r="FP9" s="118"/>
      <c r="FQ9" s="118"/>
      <c r="FR9" s="118"/>
      <c r="FS9" s="118"/>
      <c r="FT9" s="118"/>
      <c r="FU9" s="118"/>
      <c r="FV9" s="118"/>
      <c r="FW9" s="118"/>
      <c r="FX9" s="118"/>
      <c r="FY9" s="118"/>
      <c r="FZ9" s="118"/>
      <c r="GA9" s="118"/>
      <c r="GB9" s="118"/>
      <c r="GC9" s="118"/>
      <c r="GD9" s="118"/>
      <c r="GE9" s="118"/>
      <c r="GF9" s="118"/>
      <c r="GG9" s="118"/>
      <c r="GH9" s="118"/>
      <c r="GI9" s="118"/>
      <c r="GJ9" s="118"/>
      <c r="GK9" s="118"/>
      <c r="GL9" s="118"/>
      <c r="GM9" s="118"/>
      <c r="GN9" s="118"/>
      <c r="GO9" s="118"/>
      <c r="GP9" s="118"/>
      <c r="GQ9" s="118"/>
      <c r="GR9" s="118"/>
      <c r="GS9" s="118"/>
      <c r="GT9" s="118"/>
      <c r="GU9" s="118"/>
      <c r="GV9" s="118"/>
      <c r="GW9" s="118"/>
      <c r="GX9" s="118"/>
      <c r="GY9" s="118"/>
      <c r="GZ9" s="118"/>
      <c r="HA9" s="118"/>
      <c r="HB9" s="118"/>
      <c r="HC9" s="118"/>
      <c r="HD9" s="118"/>
      <c r="HE9" s="118"/>
      <c r="HF9" s="118"/>
      <c r="HG9" s="118"/>
      <c r="HH9" s="118"/>
      <c r="HI9" s="118"/>
      <c r="HJ9" s="118"/>
      <c r="HK9" s="118"/>
      <c r="HL9" s="118"/>
      <c r="HM9" s="118"/>
      <c r="HN9" s="118"/>
      <c r="HO9" s="118"/>
      <c r="HP9" s="118"/>
      <c r="HQ9" s="118"/>
      <c r="HR9" s="118"/>
      <c r="HS9" s="118"/>
      <c r="HT9" s="118"/>
      <c r="HU9" s="118"/>
      <c r="HV9" s="118"/>
      <c r="HW9" s="118"/>
      <c r="HX9" s="118"/>
      <c r="HY9" s="118"/>
      <c r="HZ9" s="118"/>
      <c r="IA9" s="118"/>
      <c r="IB9" s="118"/>
      <c r="IC9" s="118"/>
      <c r="ID9" s="118"/>
      <c r="IE9" s="118"/>
      <c r="IF9" s="118"/>
      <c r="IG9" s="118"/>
      <c r="IH9" s="118"/>
      <c r="II9" s="118"/>
      <c r="IJ9" s="118"/>
      <c r="IK9" s="118"/>
      <c r="IL9" s="118"/>
      <c r="IM9" s="118"/>
      <c r="IN9" s="118"/>
      <c r="IO9" s="118"/>
      <c r="IP9" s="118"/>
      <c r="IQ9" s="118"/>
      <c r="IR9" s="118"/>
      <c r="IS9" s="118"/>
      <c r="IT9" s="118"/>
      <c r="IU9" s="118"/>
      <c r="IV9" s="118"/>
      <c r="IW9" s="118"/>
    </row>
    <row r="10" spans="2:257" ht="12.75">
      <c r="B10" s="155"/>
      <c r="C10" s="155"/>
      <c r="D10" s="155"/>
      <c r="E10" s="155"/>
      <c r="F10" s="155"/>
      <c r="G10" s="155"/>
      <c r="H10" s="155"/>
      <c r="I10" s="155"/>
      <c r="J10" s="155"/>
      <c r="K10" s="155"/>
      <c r="L10" s="118"/>
      <c r="M10" s="118"/>
      <c r="N10" s="118"/>
      <c r="O10" s="118"/>
      <c r="P10" s="118"/>
      <c r="Q10" s="118"/>
      <c r="R10" s="118"/>
      <c r="S10" s="118"/>
      <c r="T10" s="118"/>
      <c r="U10" s="118"/>
      <c r="V10" s="118"/>
      <c r="W10" s="118"/>
      <c r="X10" s="118"/>
      <c r="Y10" s="118"/>
      <c r="Z10" s="118"/>
      <c r="AA10" s="118"/>
      <c r="AB10" s="118"/>
      <c r="AC10" s="118"/>
      <c r="AD10" s="118"/>
      <c r="AE10" s="118"/>
      <c r="AF10" s="118"/>
      <c r="AG10" s="118"/>
      <c r="AH10" s="118"/>
      <c r="AI10" s="118"/>
      <c r="AJ10" s="118"/>
      <c r="AK10" s="118"/>
      <c r="AL10" s="118"/>
      <c r="AM10" s="118"/>
      <c r="AN10" s="118"/>
      <c r="AO10" s="118"/>
      <c r="AP10" s="118"/>
      <c r="AQ10" s="118"/>
      <c r="AR10" s="118"/>
      <c r="AS10" s="118"/>
      <c r="AT10" s="118"/>
      <c r="AU10" s="118"/>
      <c r="AV10" s="118"/>
      <c r="AW10" s="118"/>
      <c r="AX10" s="118"/>
      <c r="AY10" s="118"/>
      <c r="AZ10" s="118"/>
      <c r="BA10" s="118"/>
      <c r="BB10" s="118"/>
      <c r="BC10" s="118"/>
      <c r="BD10" s="118"/>
      <c r="BE10" s="118"/>
      <c r="BF10" s="118"/>
      <c r="BG10" s="118"/>
      <c r="BH10" s="118"/>
      <c r="BI10" s="118"/>
      <c r="BJ10" s="118"/>
      <c r="BK10" s="118"/>
      <c r="BL10" s="118"/>
      <c r="BM10" s="118"/>
      <c r="BN10" s="118"/>
      <c r="BO10" s="118"/>
      <c r="BP10" s="118"/>
      <c r="BQ10" s="118"/>
      <c r="BR10" s="118"/>
      <c r="BS10" s="118"/>
      <c r="BT10" s="118"/>
      <c r="BU10" s="118"/>
      <c r="BV10" s="118"/>
      <c r="BW10" s="118"/>
      <c r="BX10" s="118"/>
      <c r="BY10" s="118"/>
      <c r="BZ10" s="118"/>
      <c r="CA10" s="118"/>
      <c r="CB10" s="118"/>
      <c r="CC10" s="118"/>
      <c r="CD10" s="118"/>
      <c r="CE10" s="118"/>
      <c r="CF10" s="118"/>
      <c r="CG10" s="118"/>
      <c r="CH10" s="118"/>
      <c r="CI10" s="118"/>
      <c r="CJ10" s="118"/>
      <c r="CK10" s="118"/>
      <c r="CL10" s="118"/>
      <c r="CM10" s="118"/>
      <c r="CN10" s="118"/>
      <c r="CO10" s="118"/>
      <c r="CP10" s="118"/>
      <c r="CQ10" s="118"/>
      <c r="CR10" s="118"/>
      <c r="CS10" s="118"/>
      <c r="CT10" s="118"/>
      <c r="CU10" s="118"/>
      <c r="CV10" s="118"/>
      <c r="CW10" s="118"/>
      <c r="CX10" s="118"/>
      <c r="CY10" s="118"/>
      <c r="CZ10" s="118"/>
      <c r="DA10" s="118"/>
      <c r="DB10" s="118"/>
      <c r="DC10" s="118"/>
      <c r="DD10" s="118"/>
      <c r="DE10" s="118"/>
      <c r="DF10" s="118"/>
      <c r="DG10" s="118"/>
      <c r="DH10" s="118"/>
      <c r="DI10" s="118"/>
      <c r="DJ10" s="118"/>
      <c r="DK10" s="118"/>
      <c r="DL10" s="118"/>
      <c r="DM10" s="118"/>
      <c r="DN10" s="118"/>
      <c r="DO10" s="118"/>
      <c r="DP10" s="118"/>
      <c r="DQ10" s="118"/>
      <c r="DR10" s="118"/>
      <c r="DS10" s="118"/>
      <c r="DT10" s="118"/>
      <c r="DU10" s="118"/>
      <c r="DV10" s="118"/>
      <c r="DW10" s="118"/>
      <c r="DX10" s="118"/>
      <c r="DY10" s="118"/>
      <c r="DZ10" s="118"/>
      <c r="EA10" s="118"/>
      <c r="EB10" s="118"/>
      <c r="EC10" s="118"/>
      <c r="ED10" s="118"/>
      <c r="EE10" s="118"/>
      <c r="EF10" s="118"/>
      <c r="EG10" s="118"/>
      <c r="EH10" s="118"/>
      <c r="EI10" s="118"/>
      <c r="EJ10" s="118"/>
      <c r="EK10" s="118"/>
      <c r="EL10" s="118"/>
      <c r="EM10" s="118"/>
      <c r="EN10" s="118"/>
      <c r="EO10" s="118"/>
      <c r="EP10" s="118"/>
      <c r="EQ10" s="118"/>
      <c r="ER10" s="118"/>
      <c r="ES10" s="118"/>
      <c r="ET10" s="118"/>
      <c r="EU10" s="118"/>
      <c r="EV10" s="118"/>
      <c r="EW10" s="118"/>
      <c r="EX10" s="118"/>
      <c r="EY10" s="118"/>
      <c r="EZ10" s="118"/>
      <c r="FA10" s="118"/>
      <c r="FB10" s="118"/>
      <c r="FC10" s="118"/>
      <c r="FD10" s="118"/>
      <c r="FE10" s="118"/>
      <c r="FF10" s="118"/>
      <c r="FG10" s="118"/>
      <c r="FH10" s="118"/>
      <c r="FI10" s="118"/>
      <c r="FJ10" s="118"/>
      <c r="FK10" s="118"/>
      <c r="FL10" s="118"/>
      <c r="FM10" s="118"/>
      <c r="FN10" s="118"/>
      <c r="FO10" s="118"/>
      <c r="FP10" s="118"/>
      <c r="FQ10" s="118"/>
      <c r="FR10" s="118"/>
      <c r="FS10" s="118"/>
      <c r="FT10" s="118"/>
      <c r="FU10" s="118"/>
      <c r="FV10" s="118"/>
      <c r="FW10" s="118"/>
      <c r="FX10" s="118"/>
      <c r="FY10" s="118"/>
      <c r="FZ10" s="118"/>
      <c r="GA10" s="118"/>
      <c r="GB10" s="118"/>
      <c r="GC10" s="118"/>
      <c r="GD10" s="118"/>
      <c r="GE10" s="118"/>
      <c r="GF10" s="118"/>
      <c r="GG10" s="118"/>
      <c r="GH10" s="118"/>
      <c r="GI10" s="118"/>
      <c r="GJ10" s="118"/>
      <c r="GK10" s="118"/>
      <c r="GL10" s="118"/>
      <c r="GM10" s="118"/>
      <c r="GN10" s="118"/>
      <c r="GO10" s="118"/>
      <c r="GP10" s="118"/>
      <c r="GQ10" s="118"/>
      <c r="GR10" s="118"/>
      <c r="GS10" s="118"/>
      <c r="GT10" s="118"/>
      <c r="GU10" s="118"/>
      <c r="GV10" s="118"/>
      <c r="GW10" s="118"/>
      <c r="GX10" s="118"/>
      <c r="GY10" s="118"/>
      <c r="GZ10" s="118"/>
      <c r="HA10" s="118"/>
      <c r="HB10" s="118"/>
      <c r="HC10" s="118"/>
      <c r="HD10" s="118"/>
      <c r="HE10" s="118"/>
      <c r="HF10" s="118"/>
      <c r="HG10" s="118"/>
      <c r="HH10" s="118"/>
      <c r="HI10" s="118"/>
      <c r="HJ10" s="118"/>
      <c r="HK10" s="118"/>
      <c r="HL10" s="118"/>
      <c r="HM10" s="118"/>
      <c r="HN10" s="118"/>
      <c r="HO10" s="118"/>
      <c r="HP10" s="118"/>
      <c r="HQ10" s="118"/>
      <c r="HR10" s="118"/>
      <c r="HS10" s="118"/>
      <c r="HT10" s="118"/>
      <c r="HU10" s="118"/>
      <c r="HV10" s="118"/>
      <c r="HW10" s="118"/>
      <c r="HX10" s="118"/>
      <c r="HY10" s="118"/>
      <c r="HZ10" s="118"/>
      <c r="IA10" s="118"/>
      <c r="IB10" s="118"/>
      <c r="IC10" s="118"/>
      <c r="ID10" s="118"/>
      <c r="IE10" s="118"/>
      <c r="IF10" s="118"/>
      <c r="IG10" s="118"/>
      <c r="IH10" s="118"/>
      <c r="II10" s="118"/>
      <c r="IJ10" s="118"/>
      <c r="IK10" s="118"/>
      <c r="IL10" s="118"/>
      <c r="IM10" s="118"/>
      <c r="IN10" s="118"/>
      <c r="IO10" s="118"/>
      <c r="IP10" s="118"/>
      <c r="IQ10" s="118"/>
      <c r="IR10" s="118"/>
      <c r="IS10" s="118"/>
      <c r="IT10" s="118"/>
      <c r="IU10" s="118"/>
      <c r="IV10" s="118"/>
      <c r="IW10" s="118"/>
    </row>
    <row r="11" spans="2:257" ht="80.099999999999994" customHeight="1">
      <c r="B11" s="118" t="s">
        <v>154</v>
      </c>
      <c r="C11" s="118" t="s">
        <v>155</v>
      </c>
      <c r="D11" s="126" t="s">
        <v>156</v>
      </c>
      <c r="E11" s="133" t="s">
        <v>157</v>
      </c>
      <c r="F11" s="118" t="s">
        <v>30</v>
      </c>
      <c r="G11" s="119" t="s">
        <v>158</v>
      </c>
      <c r="H11" s="122" t="s">
        <v>30</v>
      </c>
      <c r="I11" s="122" t="s">
        <v>159</v>
      </c>
      <c r="J11" s="125">
        <v>44781</v>
      </c>
      <c r="K11" s="119">
        <v>1</v>
      </c>
      <c r="L11" s="119"/>
      <c r="M11" s="119"/>
      <c r="N11" s="119"/>
      <c r="O11" s="118"/>
      <c r="P11" s="118"/>
      <c r="Q11" s="118"/>
      <c r="R11" s="118"/>
      <c r="S11" s="118"/>
      <c r="T11" s="118"/>
      <c r="U11" s="118"/>
      <c r="V11" s="118"/>
      <c r="W11" s="118"/>
      <c r="X11" s="118"/>
      <c r="Y11" s="118"/>
      <c r="Z11" s="118"/>
      <c r="AA11" s="118"/>
      <c r="AB11" s="118"/>
      <c r="AC11" s="118"/>
      <c r="AD11" s="118"/>
      <c r="AE11" s="118"/>
      <c r="AF11" s="118"/>
      <c r="AG11" s="118"/>
      <c r="AH11" s="118"/>
      <c r="AI11" s="118"/>
      <c r="AJ11" s="118"/>
      <c r="AK11" s="118"/>
      <c r="AL11" s="118"/>
      <c r="AM11" s="118"/>
      <c r="AN11" s="118"/>
      <c r="AO11" s="118"/>
      <c r="AP11" s="118"/>
      <c r="AQ11" s="118"/>
      <c r="AR11" s="118"/>
      <c r="AS11" s="118"/>
      <c r="AT11" s="118"/>
      <c r="AU11" s="118"/>
      <c r="AV11" s="118"/>
      <c r="AW11" s="118"/>
      <c r="AX11" s="118"/>
      <c r="AY11" s="118"/>
      <c r="AZ11" s="118"/>
      <c r="BA11" s="118"/>
      <c r="BB11" s="118"/>
      <c r="BC11" s="118"/>
      <c r="BD11" s="118"/>
      <c r="BE11" s="118"/>
      <c r="BF11" s="118"/>
      <c r="BG11" s="118"/>
      <c r="BH11" s="118"/>
      <c r="BI11" s="118"/>
      <c r="BJ11" s="118"/>
      <c r="BK11" s="118"/>
      <c r="BL11" s="118"/>
      <c r="BM11" s="118"/>
      <c r="BN11" s="118"/>
      <c r="BO11" s="118"/>
      <c r="BP11" s="118"/>
      <c r="BQ11" s="118"/>
      <c r="BR11" s="118"/>
      <c r="BS11" s="118"/>
      <c r="BT11" s="118"/>
      <c r="BU11" s="118"/>
      <c r="BV11" s="118"/>
      <c r="BW11" s="118"/>
      <c r="BX11" s="118"/>
      <c r="BY11" s="118"/>
      <c r="BZ11" s="118"/>
      <c r="CA11" s="118"/>
      <c r="CB11" s="118"/>
      <c r="CC11" s="118"/>
      <c r="CD11" s="118"/>
      <c r="CE11" s="118"/>
      <c r="CF11" s="118"/>
      <c r="CG11" s="118"/>
      <c r="CH11" s="118"/>
      <c r="CI11" s="118"/>
      <c r="CJ11" s="118"/>
      <c r="CK11" s="118"/>
      <c r="CL11" s="118"/>
      <c r="CM11" s="118"/>
      <c r="CN11" s="118"/>
      <c r="CO11" s="118"/>
      <c r="CP11" s="118"/>
      <c r="CQ11" s="118"/>
      <c r="CR11" s="118"/>
      <c r="CS11" s="118"/>
      <c r="CT11" s="118"/>
      <c r="CU11" s="118"/>
      <c r="CV11" s="118"/>
      <c r="CW11" s="118"/>
      <c r="CX11" s="118"/>
      <c r="CY11" s="118"/>
      <c r="CZ11" s="118"/>
      <c r="DA11" s="118"/>
      <c r="DB11" s="118"/>
      <c r="DC11" s="118"/>
      <c r="DD11" s="118"/>
      <c r="DE11" s="118"/>
      <c r="DF11" s="118"/>
      <c r="DG11" s="118"/>
      <c r="DH11" s="118"/>
      <c r="DI11" s="118"/>
      <c r="DJ11" s="118"/>
      <c r="DK11" s="118"/>
      <c r="DL11" s="118"/>
      <c r="DM11" s="118"/>
      <c r="DN11" s="118"/>
      <c r="DO11" s="118"/>
      <c r="DP11" s="118"/>
      <c r="DQ11" s="118"/>
      <c r="DR11" s="118"/>
      <c r="DS11" s="118"/>
      <c r="DT11" s="118"/>
      <c r="DU11" s="118"/>
      <c r="DV11" s="118"/>
      <c r="DW11" s="118"/>
      <c r="DX11" s="118"/>
      <c r="DY11" s="118"/>
      <c r="DZ11" s="118"/>
      <c r="EA11" s="118"/>
      <c r="EB11" s="118"/>
      <c r="EC11" s="118"/>
      <c r="ED11" s="118"/>
      <c r="EE11" s="118"/>
      <c r="EF11" s="118"/>
      <c r="EG11" s="118"/>
      <c r="EH11" s="118"/>
      <c r="EI11" s="118"/>
      <c r="EJ11" s="118"/>
      <c r="EK11" s="118"/>
      <c r="EL11" s="118"/>
      <c r="EM11" s="118"/>
      <c r="EN11" s="118"/>
      <c r="EO11" s="118"/>
      <c r="EP11" s="118"/>
      <c r="EQ11" s="118"/>
      <c r="ER11" s="118"/>
      <c r="ES11" s="118"/>
      <c r="ET11" s="118"/>
      <c r="EU11" s="118"/>
      <c r="EV11" s="118"/>
      <c r="EW11" s="118"/>
      <c r="EX11" s="118"/>
      <c r="EY11" s="118"/>
      <c r="EZ11" s="118"/>
      <c r="FA11" s="118"/>
      <c r="FB11" s="118"/>
      <c r="FC11" s="118"/>
      <c r="FD11" s="118"/>
      <c r="FE11" s="118"/>
      <c r="FF11" s="118"/>
      <c r="FG11" s="118"/>
      <c r="FH11" s="118"/>
      <c r="FI11" s="118"/>
      <c r="FJ11" s="118"/>
      <c r="FK11" s="118"/>
      <c r="FL11" s="118"/>
      <c r="FM11" s="118"/>
      <c r="FN11" s="118"/>
      <c r="FO11" s="118"/>
      <c r="FP11" s="118"/>
      <c r="FQ11" s="118"/>
      <c r="FR11" s="118"/>
      <c r="FS11" s="118"/>
      <c r="FT11" s="118"/>
      <c r="FU11" s="118"/>
      <c r="FV11" s="118"/>
      <c r="FW11" s="118"/>
      <c r="FX11" s="118"/>
      <c r="FY11" s="118"/>
      <c r="FZ11" s="118"/>
      <c r="GA11" s="118"/>
      <c r="GB11" s="118"/>
      <c r="GC11" s="118"/>
      <c r="GD11" s="118"/>
      <c r="GE11" s="118"/>
      <c r="GF11" s="118"/>
      <c r="GG11" s="118"/>
      <c r="GH11" s="118"/>
      <c r="GI11" s="118"/>
      <c r="GJ11" s="118"/>
      <c r="GK11" s="118"/>
      <c r="GL11" s="118"/>
      <c r="GM11" s="118"/>
      <c r="GN11" s="118"/>
      <c r="GO11" s="118"/>
      <c r="GP11" s="118"/>
      <c r="GQ11" s="118"/>
      <c r="GR11" s="118"/>
      <c r="GS11" s="118"/>
      <c r="GT11" s="118"/>
      <c r="GU11" s="118"/>
      <c r="GV11" s="118"/>
      <c r="GW11" s="118"/>
      <c r="GX11" s="118"/>
      <c r="GY11" s="118"/>
      <c r="GZ11" s="118"/>
      <c r="HA11" s="118"/>
      <c r="HB11" s="118"/>
      <c r="HC11" s="118"/>
      <c r="HD11" s="118"/>
      <c r="HE11" s="118"/>
      <c r="HF11" s="118"/>
      <c r="HG11" s="118"/>
      <c r="HH11" s="118"/>
      <c r="HI11" s="118"/>
      <c r="HJ11" s="118"/>
      <c r="HK11" s="118"/>
      <c r="HL11" s="118"/>
      <c r="HM11" s="118"/>
      <c r="HN11" s="118"/>
      <c r="HO11" s="118"/>
      <c r="HP11" s="118"/>
      <c r="HQ11" s="118"/>
      <c r="HR11" s="118"/>
      <c r="HS11" s="118"/>
      <c r="HT11" s="118"/>
      <c r="HU11" s="118"/>
      <c r="HV11" s="118"/>
      <c r="HW11" s="118"/>
      <c r="HX11" s="118"/>
      <c r="HY11" s="118"/>
      <c r="HZ11" s="118"/>
      <c r="IA11" s="118"/>
      <c r="IB11" s="118"/>
      <c r="IC11" s="118"/>
      <c r="ID11" s="118"/>
      <c r="IE11" s="118"/>
      <c r="IF11" s="118"/>
      <c r="IG11" s="118"/>
      <c r="IH11" s="118"/>
      <c r="II11" s="118"/>
      <c r="IJ11" s="118"/>
      <c r="IK11" s="118"/>
      <c r="IL11" s="118"/>
      <c r="IM11" s="118"/>
      <c r="IN11" s="118"/>
      <c r="IO11" s="118"/>
      <c r="IP11" s="118"/>
      <c r="IQ11" s="118"/>
      <c r="IR11" s="118"/>
      <c r="IS11" s="118"/>
      <c r="IT11" s="118"/>
      <c r="IU11" s="118"/>
      <c r="IV11" s="118"/>
      <c r="IW11" s="118"/>
    </row>
    <row r="12" spans="2:257" ht="12" customHeight="1">
      <c r="D12" s="126"/>
    </row>
    <row r="13" spans="2:257" ht="12" customHeight="1"/>
    <row r="14" spans="2:257" ht="12" customHeight="1"/>
  </sheetData>
  <sheetProtection formatCells="0"/>
  <mergeCells count="15">
    <mergeCell ref="B1:K1"/>
    <mergeCell ref="B2:K2"/>
    <mergeCell ref="D5:E5"/>
    <mergeCell ref="G5:K5"/>
    <mergeCell ref="D3:E3"/>
    <mergeCell ref="G3:K3"/>
    <mergeCell ref="B4:C4"/>
    <mergeCell ref="B3:C3"/>
    <mergeCell ref="G4:K4"/>
    <mergeCell ref="B9:K10"/>
    <mergeCell ref="B5:C5"/>
    <mergeCell ref="B6:C6"/>
    <mergeCell ref="D4:E4"/>
    <mergeCell ref="D6:E6"/>
    <mergeCell ref="G6:K6"/>
  </mergeCells>
  <phoneticPr fontId="3" type="noConversion"/>
  <conditionalFormatting sqref="G8 G11">
    <cfRule type="containsText" dxfId="24" priority="1894" stopIfTrue="1" operator="containsText" text="Pending">
      <formula>NOT(ISERROR(SEARCH("Pending",G8)))</formula>
    </cfRule>
    <cfRule type="containsText" dxfId="23" priority="1895" stopIfTrue="1" operator="containsText" text="Fail">
      <formula>NOT(ISERROR(SEARCH("Fail",G8)))</formula>
    </cfRule>
    <cfRule type="containsText" dxfId="22" priority="1896" stopIfTrue="1" operator="containsText" text="Pass">
      <formula>NOT(ISERROR(SEARCH("Pass",G8)))</formula>
    </cfRule>
  </conditionalFormatting>
  <dataValidations xWindow="186" yWindow="260" count="16">
    <dataValidation allowBlank="1" showInputMessage="1" showErrorMessage="1" prompt="Unique test case identification number._x000a__x000a_Format: &lt;2 digit number&gt;.&lt;2 digit number&gt;.&lt;2 digit number&gt; (The third 2 digit number is optional)_x000a__x000a_E.gs.: 1.0, 1.1, 1.2, 1.2.1" sqref="B7" xr:uid="{00000000-0002-0000-0300-000003000000}"/>
    <dataValidation allowBlank="1" showInputMessage="1" showErrorMessage="1" prompt="Contains the description of the test to be carried out._x000a__x000a_E.g.:_x000a_Incorrect Procedure - Click on the Ok button and check if the message ‘XYZ’ is displayed._x000a_Correct Procedure - Click on the Ok button." sqref="D7" xr:uid="{00000000-0002-0000-0300-000004000000}"/>
    <dataValidation allowBlank="1" showInputMessage="1" showErrorMessage="1" prompt="Contains the description of the result expected on subjecting the system to the respective test procedure._x000a__x000a_E.g.:_x000a_Incorrect Result - The message ‘XYZ’ should be displayed when Ok button is clicked._x000a_Correct Result - The message ‘XYZ’ should be displayed." sqref="E7" xr:uid="{00000000-0002-0000-0300-000005000000}"/>
    <dataValidation allowBlank="1" showInputMessage="1" showErrorMessage="1" prompt="Contains any relevant test data to be used for unit testing." sqref="F7" xr:uid="{00000000-0002-0000-0300-000006000000}"/>
    <dataValidation allowBlank="1" showInputMessage="1" showErrorMessage="1" prompt="Contains the status of unit testing. The following values can be selected._x000a_&quot;Pass&quot; - If the test case is passed_x000a_&quot;Fail&quot;- If the test case is failed_x000a_&quot;Pend&quot; - If the test case is pending to be tested. Suitable &quot;Remarks&quot; must be entered in this case" sqref="G7" xr:uid="{00000000-0002-0000-0300-000007000000}"/>
    <dataValidation allowBlank="1" showInputMessage="1" showErrorMessage="1" prompt="Contains comments, if any, on either execution of the test case or on the test case itself._x000a_" sqref="H7" xr:uid="{00000000-0002-0000-0300-000008000000}"/>
    <dataValidation allowBlank="1" showInputMessage="1" showErrorMessage="1" prompt="Contains the name of the Team Member - Development who has the unit test case." sqref="I7" xr:uid="{00000000-0002-0000-0300-000009000000}"/>
    <dataValidation allowBlank="1" showInputMessage="1" showErrorMessage="1" prompt="Conatins the date on which the unit test case was executed." sqref="J7" xr:uid="{00000000-0002-0000-0300-00000A000000}"/>
    <dataValidation allowBlank="1" showInputMessage="1" showErrorMessage="1" prompt="Contains the Project Name on which the unit test case was executed._x000a_Format: &lt;Project name&gt;-&lt;Beta number&gt;&lt;Alpha number&gt;" sqref="K7" xr:uid="{00000000-0002-0000-0300-00000B000000}"/>
    <dataValidation allowBlank="1" showInputMessage="1" showErrorMessage="1" prompt="Test Case Type identifier" sqref="C7" xr:uid="{00000000-0002-0000-0300-00000C000000}"/>
    <dataValidation allowBlank="1" showErrorMessage="1" prompt="The author name appears as entered in UTCD_Info sheet." sqref="B6" xr:uid="{00000000-0002-0000-0300-00000D000000}"/>
    <dataValidation allowBlank="1" showErrorMessage="1" prompt="The UTCD Version appears as enetred in the UTCD_Info sheet. " sqref="D5 B5" xr:uid="{00000000-0002-0000-0300-00000E000000}"/>
    <dataValidation allowBlank="1" showErrorMessage="1" prompt="The Project Name and Version appears as enetred in the UTCD_Info sheet. " sqref="D3:D4 B3" xr:uid="{00000000-0002-0000-0300-00000F000000}"/>
    <dataValidation allowBlank="1" showInputMessage="1" showErrorMessage="1" promptTitle="References" prompt="Documents  such as  FSD, RD/ Mapping sheet/Configuration Specification and any other INPUTS that are referred to/considered to prepare the unit test cases could be mentioned here" sqref="B4:C4" xr:uid="{00000000-0002-0000-0300-000010000000}"/>
    <dataValidation type="list" allowBlank="1" showInputMessage="1" showErrorMessage="1" errorTitle="SysArris Process" error="You may select either the values from the list or enter the values that precisely match the list values." sqref="G8 G11" xr:uid="{9291B627-787D-4B44-9B99-1A60A2685B59}">
      <formula1>#REF!</formula1>
    </dataValidation>
    <dataValidation type="list" allowBlank="1" showInputMessage="1" showErrorMessage="1" sqref="C8" xr:uid="{53BF55D9-F844-4C2D-8EAE-0C22D1A5AC79}">
      <formula1>#REF!</formula1>
    </dataValidation>
  </dataValidations>
  <hyperlinks>
    <hyperlink ref="E11" r:id="rId1" xr:uid="{BE3AE8FE-2068-4924-A95B-B6BA113741F2}"/>
  </hyperlinks>
  <pageMargins left="0.75" right="0.75" top="0.84" bottom="1" header="0.5" footer="0.5"/>
  <pageSetup scale="89" orientation="landscape" r:id="rId2"/>
  <headerFooter alignWithMargins="0">
    <oddFooter>&amp;L&amp;G&amp;R&amp;"Arial,Regular"Page &amp;P of &amp;N</oddFooter>
  </headerFooter>
  <legacyDrawingHF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31A01-DDBF-43F1-95EA-3AFB472C88C4}">
  <dimension ref="A1"/>
  <sheetViews>
    <sheetView topLeftCell="A36" zoomScale="91" zoomScaleNormal="91" workbookViewId="0"/>
  </sheetViews>
  <sheetFormatPr defaultRowHeight="11.25"/>
  <cols>
    <col min="1" max="1" width="14.5703125" bestFit="1" customWidth="1"/>
  </cols>
  <sheetData>
    <row r="1" spans="1:1">
      <c r="A1" t="s">
        <v>160</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56"/>
  <sheetViews>
    <sheetView zoomScaleNormal="100" zoomScaleSheetLayoutView="82" workbookViewId="0">
      <selection sqref="A1:E1"/>
    </sheetView>
  </sheetViews>
  <sheetFormatPr defaultColWidth="0" defaultRowHeight="12" zeroHeight="1"/>
  <cols>
    <col min="1" max="1" width="5.28515625" style="52" bestFit="1" customWidth="1"/>
    <col min="2" max="2" width="78.42578125" style="38" bestFit="1" customWidth="1"/>
    <col min="3" max="3" width="7.140625" style="38" customWidth="1"/>
    <col min="4" max="4" width="15.85546875" style="38" bestFit="1" customWidth="1"/>
    <col min="5" max="5" width="11.7109375" style="38" customWidth="1"/>
    <col min="6" max="6" width="0.140625" style="38" customWidth="1"/>
    <col min="7" max="16384" width="0" style="38" hidden="1"/>
  </cols>
  <sheetData>
    <row r="1" spans="1:8" s="36" customFormat="1" ht="24.75" customHeight="1">
      <c r="A1" s="168" t="s">
        <v>161</v>
      </c>
      <c r="B1" s="169"/>
      <c r="C1" s="169"/>
      <c r="D1" s="169"/>
      <c r="E1" s="170"/>
    </row>
    <row r="2" spans="1:8" s="36" customFormat="1" ht="12.75">
      <c r="A2" s="171" t="str">
        <f>Instructions!A3</f>
        <v>TP_1410, Template Version 07/22-Sep-2021, Internal(Do not edit/delete)</v>
      </c>
      <c r="B2" s="140"/>
      <c r="C2" s="140"/>
      <c r="D2" s="140"/>
      <c r="E2" s="172"/>
      <c r="F2" s="47"/>
      <c r="G2" s="47"/>
      <c r="H2" s="47"/>
    </row>
    <row r="3" spans="1:8" s="36" customFormat="1" ht="12.75">
      <c r="A3" s="173" t="s">
        <v>162</v>
      </c>
      <c r="B3" s="174"/>
      <c r="C3" s="164" t="str">
        <f>CRChecklist!B3</f>
        <v>JJS1900US - EPS</v>
      </c>
      <c r="D3" s="164"/>
      <c r="E3" s="165"/>
    </row>
    <row r="4" spans="1:8" s="45" customFormat="1" ht="12.75">
      <c r="A4" s="173" t="s">
        <v>163</v>
      </c>
      <c r="B4" s="174"/>
      <c r="C4" s="166" t="str">
        <f>UTCD_Template!D5</f>
        <v>1.0</v>
      </c>
      <c r="D4" s="166"/>
      <c r="E4" s="167"/>
    </row>
    <row r="5" spans="1:8" s="46" customFormat="1" ht="25.5">
      <c r="A5" s="86" t="s">
        <v>21</v>
      </c>
      <c r="B5" s="16" t="s">
        <v>22</v>
      </c>
      <c r="C5" s="87" t="s">
        <v>164</v>
      </c>
      <c r="D5" s="31" t="s">
        <v>165</v>
      </c>
      <c r="E5" s="88" t="s">
        <v>111</v>
      </c>
    </row>
    <row r="6" spans="1:8" ht="12.75">
      <c r="A6" s="89">
        <v>1</v>
      </c>
      <c r="B6" s="90" t="s">
        <v>166</v>
      </c>
      <c r="C6" s="102">
        <f>COUNTIF(UTCD_Template!$C$8:$C$8,"Functional test")</f>
        <v>0</v>
      </c>
      <c r="D6" s="123" t="s">
        <v>27</v>
      </c>
      <c r="E6" s="92"/>
    </row>
    <row r="7" spans="1:8" ht="12.75">
      <c r="A7" s="89">
        <v>2</v>
      </c>
      <c r="B7" s="90" t="s">
        <v>155</v>
      </c>
      <c r="C7" s="102">
        <f>COUNTIF(UTCD_Template!C11:C1048576,UTCD_ReviewChecklist!B7)</f>
        <v>1</v>
      </c>
      <c r="D7" s="123" t="s">
        <v>27</v>
      </c>
      <c r="E7" s="92"/>
    </row>
    <row r="8" spans="1:8" ht="12.75">
      <c r="A8" s="89">
        <v>3</v>
      </c>
      <c r="B8" s="90" t="s">
        <v>167</v>
      </c>
      <c r="C8" s="102">
        <f>COUNTIF(UTCD_Template!$C$8:$C$8,"Field level tests")</f>
        <v>0</v>
      </c>
      <c r="D8" s="123" t="s">
        <v>27</v>
      </c>
      <c r="E8" s="92"/>
    </row>
    <row r="9" spans="1:8" ht="12.75">
      <c r="A9" s="93">
        <v>3.1</v>
      </c>
      <c r="B9" s="20" t="s">
        <v>168</v>
      </c>
      <c r="C9" s="91"/>
      <c r="D9" s="123" t="s">
        <v>30</v>
      </c>
      <c r="E9" s="92"/>
    </row>
    <row r="10" spans="1:8" ht="12.75">
      <c r="A10" s="93">
        <v>3.2</v>
      </c>
      <c r="B10" s="20" t="s">
        <v>169</v>
      </c>
      <c r="C10" s="91"/>
      <c r="D10" s="123" t="s">
        <v>27</v>
      </c>
      <c r="E10" s="92"/>
    </row>
    <row r="11" spans="1:8" ht="12.75">
      <c r="A11" s="93">
        <v>3.3</v>
      </c>
      <c r="B11" s="20" t="s">
        <v>170</v>
      </c>
      <c r="C11" s="91"/>
      <c r="D11" s="123" t="s">
        <v>30</v>
      </c>
      <c r="E11" s="92"/>
    </row>
    <row r="12" spans="1:8" ht="12.75">
      <c r="A12" s="89">
        <v>4</v>
      </c>
      <c r="B12" s="90" t="s">
        <v>171</v>
      </c>
      <c r="C12" s="102">
        <f>COUNTIF(UTCD_Template!$C$8:$C$8,"Basic Functionality")</f>
        <v>0</v>
      </c>
      <c r="D12" s="123" t="s">
        <v>30</v>
      </c>
      <c r="E12" s="92"/>
    </row>
    <row r="13" spans="1:8" ht="12.75">
      <c r="A13" s="89">
        <v>5</v>
      </c>
      <c r="B13" s="90" t="s">
        <v>172</v>
      </c>
      <c r="C13" s="102">
        <f>COUNTIF(UTCD_Template!$C$8:$C$8,"User Interface (UI) checks")</f>
        <v>0</v>
      </c>
      <c r="D13" s="123" t="s">
        <v>27</v>
      </c>
      <c r="E13" s="92"/>
    </row>
    <row r="14" spans="1:8" ht="12.75">
      <c r="A14" s="89">
        <v>6</v>
      </c>
      <c r="B14" s="90" t="s">
        <v>173</v>
      </c>
      <c r="C14" s="102">
        <f>COUNTIF(UTCD_Template!$C$8:$C$8,"Basic Functionality")</f>
        <v>0</v>
      </c>
      <c r="D14" s="123" t="s">
        <v>30</v>
      </c>
      <c r="E14" s="92"/>
    </row>
    <row r="15" spans="1:8" ht="12.75">
      <c r="A15" s="89">
        <v>7</v>
      </c>
      <c r="B15" s="90" t="s">
        <v>174</v>
      </c>
      <c r="C15" s="102">
        <f>COUNTIF(UTCD_Template!$C$8:$C$8,"Regression Areas")</f>
        <v>0</v>
      </c>
      <c r="D15" s="123" t="s">
        <v>30</v>
      </c>
      <c r="E15" s="92"/>
    </row>
    <row r="16" spans="1:8" ht="12.75">
      <c r="A16" s="89">
        <v>8</v>
      </c>
      <c r="B16" s="90" t="s">
        <v>175</v>
      </c>
      <c r="C16" s="102">
        <f>COUNTIF(UTCD_Template!$C$8:$C$8,"Others")</f>
        <v>0</v>
      </c>
      <c r="D16" s="123" t="s">
        <v>30</v>
      </c>
      <c r="E16" s="92"/>
    </row>
    <row r="17" spans="1:5" ht="8.25" customHeight="1">
      <c r="A17" s="89"/>
      <c r="B17" s="90"/>
      <c r="C17" s="91"/>
      <c r="D17" s="123"/>
      <c r="E17" s="92"/>
    </row>
    <row r="18" spans="1:5" ht="38.25">
      <c r="A18" s="89">
        <v>9</v>
      </c>
      <c r="B18" s="20" t="s">
        <v>176</v>
      </c>
      <c r="C18" s="91"/>
      <c r="D18" s="123" t="s">
        <v>27</v>
      </c>
      <c r="E18" s="92"/>
    </row>
    <row r="19" spans="1:5" ht="12.75">
      <c r="A19" s="89">
        <v>10</v>
      </c>
      <c r="B19" s="20" t="s">
        <v>177</v>
      </c>
      <c r="C19" s="91"/>
      <c r="D19" s="123" t="s">
        <v>27</v>
      </c>
      <c r="E19" s="92"/>
    </row>
    <row r="20" spans="1:5" ht="25.5">
      <c r="A20" s="89">
        <v>11</v>
      </c>
      <c r="B20" s="20" t="s">
        <v>178</v>
      </c>
      <c r="C20" s="91"/>
      <c r="D20" s="123" t="s">
        <v>27</v>
      </c>
      <c r="E20" s="92"/>
    </row>
    <row r="21" spans="1:5" ht="25.5">
      <c r="A21" s="89">
        <v>12</v>
      </c>
      <c r="B21" s="20" t="s">
        <v>179</v>
      </c>
      <c r="C21" s="91"/>
      <c r="D21" s="123" t="s">
        <v>27</v>
      </c>
      <c r="E21" s="92"/>
    </row>
    <row r="22" spans="1:5" ht="12.75">
      <c r="A22" s="89">
        <v>13</v>
      </c>
      <c r="B22" s="20" t="s">
        <v>180</v>
      </c>
      <c r="C22" s="91"/>
      <c r="D22" s="123" t="s">
        <v>30</v>
      </c>
      <c r="E22" s="92"/>
    </row>
    <row r="23" spans="1:5" ht="38.25">
      <c r="A23" s="89">
        <v>14</v>
      </c>
      <c r="B23" s="20" t="s">
        <v>181</v>
      </c>
      <c r="C23" s="91"/>
      <c r="D23" s="123" t="s">
        <v>30</v>
      </c>
      <c r="E23" s="92"/>
    </row>
    <row r="24" spans="1:5" ht="12.75">
      <c r="A24" s="89">
        <v>15</v>
      </c>
      <c r="B24" s="20" t="s">
        <v>182</v>
      </c>
      <c r="C24" s="91"/>
      <c r="D24" s="123" t="s">
        <v>30</v>
      </c>
      <c r="E24" s="92"/>
    </row>
    <row r="25" spans="1:5" ht="12.75">
      <c r="A25" s="89">
        <v>16</v>
      </c>
      <c r="B25" s="20" t="s">
        <v>183</v>
      </c>
      <c r="C25" s="91"/>
      <c r="D25" s="123" t="s">
        <v>27</v>
      </c>
      <c r="E25" s="92"/>
    </row>
    <row r="26" spans="1:5" ht="12.75">
      <c r="A26" s="89">
        <v>17</v>
      </c>
      <c r="B26" s="20" t="s">
        <v>184</v>
      </c>
      <c r="C26" s="91"/>
      <c r="D26" s="123" t="s">
        <v>27</v>
      </c>
      <c r="E26" s="92"/>
    </row>
    <row r="27" spans="1:5" ht="12.75">
      <c r="A27" s="89">
        <v>18</v>
      </c>
      <c r="B27" s="20" t="s">
        <v>185</v>
      </c>
      <c r="C27" s="91"/>
      <c r="D27" s="123" t="s">
        <v>30</v>
      </c>
      <c r="E27" s="92"/>
    </row>
    <row r="28" spans="1:5" ht="12.75">
      <c r="A28" s="89">
        <v>19</v>
      </c>
      <c r="B28" s="20" t="s">
        <v>186</v>
      </c>
      <c r="C28" s="91"/>
      <c r="D28" s="123" t="s">
        <v>30</v>
      </c>
      <c r="E28" s="92"/>
    </row>
    <row r="29" spans="1:5" ht="25.5">
      <c r="A29" s="89">
        <v>20</v>
      </c>
      <c r="B29" s="20" t="s">
        <v>187</v>
      </c>
      <c r="C29" s="91"/>
      <c r="D29" s="123" t="s">
        <v>30</v>
      </c>
      <c r="E29" s="92"/>
    </row>
    <row r="30" spans="1:5" ht="12.75">
      <c r="A30" s="89">
        <v>21</v>
      </c>
      <c r="B30" s="20" t="s">
        <v>188</v>
      </c>
      <c r="C30" s="91"/>
      <c r="D30" s="123" t="s">
        <v>27</v>
      </c>
      <c r="E30" s="92"/>
    </row>
    <row r="31" spans="1:5" ht="12.75">
      <c r="A31" s="89">
        <v>22</v>
      </c>
      <c r="B31" s="20" t="s">
        <v>189</v>
      </c>
      <c r="C31" s="91"/>
      <c r="D31" s="123" t="s">
        <v>27</v>
      </c>
      <c r="E31" s="92"/>
    </row>
    <row r="32" spans="1:5" ht="12.75">
      <c r="A32" s="89">
        <v>23</v>
      </c>
      <c r="B32" s="20" t="s">
        <v>190</v>
      </c>
      <c r="C32" s="91"/>
      <c r="D32" s="123" t="s">
        <v>30</v>
      </c>
      <c r="E32" s="92"/>
    </row>
    <row r="33" spans="1:5" ht="25.5">
      <c r="A33" s="89">
        <v>24</v>
      </c>
      <c r="B33" s="20" t="s">
        <v>191</v>
      </c>
      <c r="C33" s="91"/>
      <c r="D33" s="123" t="s">
        <v>30</v>
      </c>
      <c r="E33" s="92"/>
    </row>
    <row r="34" spans="1:5" ht="25.5">
      <c r="A34" s="89">
        <v>25</v>
      </c>
      <c r="B34" s="20" t="s">
        <v>192</v>
      </c>
      <c r="C34" s="91"/>
      <c r="D34" s="123" t="s">
        <v>30</v>
      </c>
      <c r="E34" s="92"/>
    </row>
    <row r="35" spans="1:5" ht="12.75">
      <c r="A35" s="89">
        <v>26</v>
      </c>
      <c r="B35" s="20" t="s">
        <v>193</v>
      </c>
      <c r="C35" s="91"/>
      <c r="D35" s="123" t="s">
        <v>27</v>
      </c>
      <c r="E35" s="92"/>
    </row>
    <row r="36" spans="1:5" ht="13.5" thickBot="1">
      <c r="A36" s="94">
        <v>27</v>
      </c>
      <c r="B36" s="95" t="s">
        <v>194</v>
      </c>
      <c r="C36" s="96"/>
      <c r="D36" s="124" t="s">
        <v>27</v>
      </c>
      <c r="E36" s="97"/>
    </row>
    <row r="37" spans="1:5" ht="12.75">
      <c r="A37" s="48"/>
      <c r="B37" s="48"/>
      <c r="C37" s="51"/>
      <c r="D37" s="49"/>
      <c r="E37" s="50"/>
    </row>
    <row r="38" spans="1:5" ht="12.75">
      <c r="A38" s="48"/>
      <c r="B38" s="48"/>
      <c r="C38" s="51"/>
      <c r="D38" s="49"/>
      <c r="E38" s="50"/>
    </row>
    <row r="39" spans="1:5" ht="12.75">
      <c r="A39" s="48"/>
      <c r="B39" s="48"/>
      <c r="C39" s="51"/>
      <c r="D39" s="49"/>
      <c r="E39" s="50"/>
    </row>
    <row r="40" spans="1:5" ht="12.75">
      <c r="A40" s="48"/>
      <c r="B40" s="48"/>
      <c r="C40" s="51"/>
      <c r="D40" s="49"/>
      <c r="E40" s="50"/>
    </row>
    <row r="41" spans="1:5" ht="12.75">
      <c r="A41" s="48"/>
      <c r="B41" s="48"/>
      <c r="C41" s="51"/>
      <c r="D41" s="49"/>
      <c r="E41" s="50"/>
    </row>
    <row r="42" spans="1:5" ht="12.75">
      <c r="A42" s="48"/>
      <c r="B42" s="48"/>
      <c r="C42" s="51"/>
      <c r="D42" s="49"/>
      <c r="E42" s="50"/>
    </row>
    <row r="43" spans="1:5" ht="12.75">
      <c r="A43" s="48"/>
      <c r="B43" s="48"/>
      <c r="C43" s="51"/>
      <c r="D43" s="49"/>
      <c r="E43" s="50"/>
    </row>
    <row r="44" spans="1:5" ht="12.75">
      <c r="A44" s="48"/>
      <c r="B44" s="48"/>
      <c r="C44" s="51"/>
      <c r="D44" s="49"/>
      <c r="E44" s="50"/>
    </row>
    <row r="45" spans="1:5" ht="12.75">
      <c r="A45" s="48"/>
      <c r="B45" s="48"/>
      <c r="C45" s="51"/>
      <c r="D45" s="49"/>
      <c r="E45" s="50"/>
    </row>
    <row r="46" spans="1:5" ht="12.75">
      <c r="A46" s="48"/>
      <c r="B46" s="48"/>
      <c r="C46" s="51"/>
      <c r="D46" s="49"/>
      <c r="E46" s="50"/>
    </row>
    <row r="47" spans="1:5" ht="12.75">
      <c r="A47" s="48"/>
      <c r="B47" s="48"/>
      <c r="C47" s="51"/>
      <c r="D47" s="49"/>
      <c r="E47" s="50"/>
    </row>
    <row r="48" spans="1:5" ht="12.75">
      <c r="A48" s="48"/>
      <c r="B48" s="48"/>
      <c r="C48" s="51"/>
      <c r="D48" s="49"/>
      <c r="E48" s="50"/>
    </row>
    <row r="49" spans="1:5" ht="12.75">
      <c r="A49" s="48"/>
      <c r="B49" s="48"/>
      <c r="C49" s="51"/>
      <c r="D49" s="49"/>
      <c r="E49" s="50"/>
    </row>
    <row r="50" spans="1:5">
      <c r="A50" s="38"/>
    </row>
    <row r="51" spans="1:5" hidden="1">
      <c r="A51" s="38"/>
    </row>
    <row r="52" spans="1:5" hidden="1">
      <c r="A52" s="38"/>
    </row>
    <row r="53" spans="1:5" hidden="1">
      <c r="A53" s="38"/>
    </row>
    <row r="54" spans="1:5" hidden="1">
      <c r="A54" s="38"/>
    </row>
    <row r="55" spans="1:5" hidden="1">
      <c r="A55" s="38"/>
    </row>
    <row r="56" spans="1:5" hidden="1">
      <c r="A56" s="38"/>
    </row>
    <row r="57" spans="1:5" hidden="1">
      <c r="A57" s="38"/>
    </row>
    <row r="58" spans="1:5" hidden="1">
      <c r="A58" s="38"/>
    </row>
    <row r="59" spans="1:5" hidden="1">
      <c r="A59" s="38"/>
    </row>
    <row r="60" spans="1:5" hidden="1">
      <c r="A60" s="38"/>
    </row>
    <row r="61" spans="1:5" hidden="1">
      <c r="A61" s="38"/>
    </row>
    <row r="62" spans="1:5" hidden="1">
      <c r="A62" s="38"/>
    </row>
    <row r="63" spans="1:5" hidden="1">
      <c r="A63" s="38"/>
    </row>
    <row r="64" spans="1:5" hidden="1">
      <c r="A64" s="38"/>
    </row>
    <row r="65" spans="1:1" hidden="1">
      <c r="A65" s="38"/>
    </row>
    <row r="66" spans="1:1" hidden="1">
      <c r="A66" s="38"/>
    </row>
    <row r="67" spans="1:1" hidden="1">
      <c r="A67" s="38"/>
    </row>
    <row r="68" spans="1:1" hidden="1">
      <c r="A68" s="38"/>
    </row>
    <row r="69" spans="1:1" hidden="1">
      <c r="A69" s="38"/>
    </row>
    <row r="70" spans="1:1" hidden="1">
      <c r="A70" s="38"/>
    </row>
    <row r="71" spans="1:1" hidden="1">
      <c r="A71" s="38"/>
    </row>
    <row r="72" spans="1:1" hidden="1">
      <c r="A72" s="38"/>
    </row>
    <row r="73" spans="1:1" hidden="1">
      <c r="A73" s="38"/>
    </row>
    <row r="74" spans="1:1" hidden="1">
      <c r="A74" s="38"/>
    </row>
    <row r="75" spans="1:1" hidden="1">
      <c r="A75" s="38"/>
    </row>
    <row r="76" spans="1:1" hidden="1">
      <c r="A76" s="38"/>
    </row>
    <row r="77" spans="1:1" hidden="1">
      <c r="A77" s="38"/>
    </row>
    <row r="78" spans="1:1" hidden="1">
      <c r="A78" s="38"/>
    </row>
    <row r="1012" spans="5:5" hidden="1">
      <c r="E1012" s="53" t="s">
        <v>103</v>
      </c>
    </row>
    <row r="1013" spans="5:5" hidden="1">
      <c r="E1013" s="53" t="s">
        <v>104</v>
      </c>
    </row>
    <row r="1014" spans="5:5" hidden="1">
      <c r="E1014" s="53" t="s">
        <v>27</v>
      </c>
    </row>
    <row r="1015" spans="5:5" hidden="1">
      <c r="E1015" s="53" t="s">
        <v>30</v>
      </c>
    </row>
    <row r="1016" spans="5:5"/>
    <row r="1017" spans="5:5"/>
    <row r="1018" spans="5:5"/>
    <row r="1019" spans="5:5"/>
    <row r="1020" spans="5:5"/>
    <row r="1021" spans="5:5"/>
    <row r="1022" spans="5:5"/>
    <row r="1023" spans="5:5"/>
    <row r="1024" spans="5:5"/>
    <row r="1025"/>
    <row r="1026"/>
    <row r="1027"/>
    <row r="1028"/>
    <row r="1029"/>
    <row r="1030"/>
    <row r="1031"/>
    <row r="1032"/>
    <row r="1033"/>
    <row r="1034"/>
    <row r="1035"/>
    <row r="1036"/>
    <row r="1037"/>
    <row r="1038"/>
    <row r="1039"/>
    <row r="1040"/>
    <row r="1041"/>
    <row r="1042"/>
    <row r="1043"/>
    <row r="1044"/>
    <row r="1045"/>
    <row r="1046"/>
    <row r="1047"/>
    <row r="1048"/>
    <row r="1049"/>
    <row r="1050"/>
    <row r="1051"/>
    <row r="1052"/>
    <row r="1053"/>
    <row r="1054"/>
    <row r="1055"/>
    <row r="1056"/>
  </sheetData>
  <mergeCells count="6">
    <mergeCell ref="C3:E3"/>
    <mergeCell ref="C4:E4"/>
    <mergeCell ref="A1:E1"/>
    <mergeCell ref="A2:E2"/>
    <mergeCell ref="A3:B3"/>
    <mergeCell ref="A4:B4"/>
  </mergeCells>
  <phoneticPr fontId="3" type="noConversion"/>
  <dataValidations count="4">
    <dataValidation allowBlank="1" showInputMessage="1" showErrorMessage="1" prompt="Enter remarks if &quot;Reviewed and found Ok&quot; is either &quot;No&quot; or &quot;Pend&quot;." sqref="E5" xr:uid="{00000000-0002-0000-0400-000000000000}"/>
    <dataValidation allowBlank="1" showInputMessage="1" showErrorMessage="1" prompt="Select:_x000a_      &quot;Yes&quot; - unit test has been conducted and found ok_x000a_      &quot;No&quot; -  unit test has been conducted and not found ok_x000a_      &quot;Pend&quot;- checklist item not clear_x000a_      &quot;NA&quot; - checklist item not applicable _x000a_       Enter suitable remarks if &quot;No&quot; and &quot;Pend&quot;" sqref="D5" xr:uid="{00000000-0002-0000-0400-000001000000}"/>
    <dataValidation type="list" showInputMessage="1" showErrorMessage="1" errorTitle="SysArris Process" error="You may either select from the list or type in the values precisely as in the list." sqref="D6:D49" xr:uid="{00000000-0002-0000-0400-000002000000}">
      <formula1>$E$1012:$E$1015</formula1>
    </dataValidation>
    <dataValidation allowBlank="1" showInputMessage="1" showErrorMessage="1" promptTitle="Guidelines " prompt="Enter the version number of the UTCD." sqref="A4" xr:uid="{00000000-0002-0000-0400-000003000000}"/>
  </dataValidations>
  <pageMargins left="0.75" right="0.75" top="0.84" bottom="1" header="0.5" footer="0.5"/>
  <pageSetup paperSize="9" scale="83" orientation="portrait" r:id="rId1"/>
  <headerFooter alignWithMargins="0">
    <oddFooter>&amp;L&amp;G&amp;R&amp;"Arial,Regular"Page &amp;P of &amp;N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19"/>
  <sheetViews>
    <sheetView topLeftCell="A46" zoomScale="98" zoomScaleNormal="98" zoomScaleSheetLayoutView="83" workbookViewId="0"/>
  </sheetViews>
  <sheetFormatPr defaultColWidth="33.85546875" defaultRowHeight="11.25"/>
  <cols>
    <col min="1" max="1" width="20.28515625" style="6" customWidth="1"/>
    <col min="2" max="2" width="16.7109375" style="6" customWidth="1"/>
    <col min="3" max="3" width="24.42578125" style="6" customWidth="1"/>
    <col min="4" max="4" width="12.7109375" style="6" customWidth="1"/>
    <col min="5" max="5" width="12.5703125" style="6" customWidth="1"/>
    <col min="6" max="6" width="11.42578125" style="6" customWidth="1"/>
    <col min="7" max="7" width="17" style="6" customWidth="1"/>
    <col min="8" max="8" width="9" style="6" bestFit="1" customWidth="1"/>
    <col min="9" max="9" width="31" style="6" bestFit="1" customWidth="1"/>
    <col min="10" max="10" width="12.42578125" style="6" bestFit="1" customWidth="1"/>
    <col min="11" max="11" width="13.42578125" style="6" customWidth="1"/>
    <col min="12" max="12" width="33.85546875" style="6" customWidth="1"/>
    <col min="13" max="16384" width="33.85546875" style="6"/>
  </cols>
  <sheetData>
    <row r="1" spans="1:11" s="3" customFormat="1" ht="24.75" customHeight="1">
      <c r="A1" s="178" t="s">
        <v>195</v>
      </c>
      <c r="B1" s="178"/>
      <c r="C1" s="178"/>
      <c r="D1" s="178"/>
      <c r="E1" s="178"/>
      <c r="F1" s="178"/>
      <c r="G1" s="178"/>
      <c r="H1" s="178"/>
      <c r="I1" s="178"/>
      <c r="J1" s="178"/>
      <c r="K1" s="178"/>
    </row>
    <row r="2" spans="1:11" s="3" customFormat="1" ht="12">
      <c r="A2" s="145" t="str">
        <f>Instructions!A3</f>
        <v>TP_1410, Template Version 07/22-Sep-2021, Internal(Do not edit/delete)</v>
      </c>
      <c r="B2" s="145"/>
      <c r="C2" s="145"/>
      <c r="D2" s="145"/>
      <c r="E2" s="145"/>
      <c r="F2" s="145"/>
      <c r="G2" s="145"/>
      <c r="H2" s="145"/>
      <c r="I2" s="145"/>
      <c r="J2" s="145"/>
      <c r="K2" s="145"/>
    </row>
    <row r="3" spans="1:11" s="3" customFormat="1" ht="25.5">
      <c r="A3" s="55" t="s">
        <v>196</v>
      </c>
      <c r="B3" s="179" t="str">
        <f>CRChecklist!B3</f>
        <v>JJS1900US - EPS</v>
      </c>
      <c r="C3" s="179"/>
      <c r="D3" s="55" t="s">
        <v>197</v>
      </c>
      <c r="E3" s="180" t="str">
        <f>UTCD_Template!D5</f>
        <v>1.0</v>
      </c>
      <c r="F3" s="180"/>
      <c r="G3" s="56" t="s">
        <v>198</v>
      </c>
      <c r="H3" s="181"/>
      <c r="I3" s="181"/>
      <c r="J3" s="56" t="s">
        <v>199</v>
      </c>
      <c r="K3" s="57">
        <f t="array" ref="K3">SUM(IF(UTCD_Template!$C$8:$C$8&lt;&gt;"",1,0))</f>
        <v>0</v>
      </c>
    </row>
    <row r="4" spans="1:11" s="54" customFormat="1" ht="38.25">
      <c r="A4" s="107" t="s">
        <v>200</v>
      </c>
      <c r="B4" s="107" t="s">
        <v>144</v>
      </c>
      <c r="C4" s="175" t="s">
        <v>201</v>
      </c>
      <c r="D4" s="175"/>
      <c r="E4" s="107" t="s">
        <v>202</v>
      </c>
      <c r="F4" s="107" t="s">
        <v>203</v>
      </c>
      <c r="G4" s="107" t="s">
        <v>204</v>
      </c>
      <c r="H4" s="107" t="s">
        <v>205</v>
      </c>
      <c r="I4" s="107" t="s">
        <v>206</v>
      </c>
      <c r="J4" s="107" t="s">
        <v>207</v>
      </c>
      <c r="K4" s="107" t="s">
        <v>208</v>
      </c>
    </row>
    <row r="5" spans="1:11" ht="12.75">
      <c r="A5" s="20">
        <v>1</v>
      </c>
      <c r="B5" s="61" t="s">
        <v>160</v>
      </c>
      <c r="C5" s="176" t="s">
        <v>209</v>
      </c>
      <c r="D5" s="177"/>
      <c r="E5" s="106" t="s">
        <v>210</v>
      </c>
      <c r="F5" s="105"/>
      <c r="G5" s="105"/>
      <c r="H5" s="105"/>
      <c r="I5" s="58" t="s">
        <v>30</v>
      </c>
      <c r="J5" s="106" t="s">
        <v>210</v>
      </c>
      <c r="K5" s="37"/>
    </row>
    <row r="6" spans="1:11" ht="12.75">
      <c r="A6" s="20"/>
      <c r="B6" s="20"/>
      <c r="C6" s="127"/>
      <c r="D6" s="128"/>
      <c r="E6" s="106"/>
      <c r="F6" s="105"/>
      <c r="G6" s="105"/>
      <c r="H6" s="105"/>
      <c r="I6" s="58"/>
      <c r="J6" s="58"/>
      <c r="K6" s="37"/>
    </row>
    <row r="7" spans="1:11" ht="12.75">
      <c r="A7" s="20"/>
      <c r="B7" s="20"/>
      <c r="C7" s="127"/>
      <c r="D7" s="128"/>
      <c r="E7" s="106"/>
      <c r="F7" s="105"/>
      <c r="G7" s="105"/>
      <c r="H7" s="105"/>
      <c r="I7" s="58"/>
      <c r="J7" s="58"/>
      <c r="K7" s="37"/>
    </row>
    <row r="8" spans="1:11" ht="12.75">
      <c r="A8" s="20"/>
      <c r="B8" s="20"/>
      <c r="C8" s="127"/>
      <c r="D8" s="128"/>
      <c r="E8" s="106"/>
      <c r="F8" s="105"/>
      <c r="G8" s="105"/>
      <c r="H8" s="105"/>
      <c r="I8" s="58"/>
      <c r="J8" s="58"/>
      <c r="K8" s="37"/>
    </row>
    <row r="9" spans="1:11" ht="12.75">
      <c r="A9" s="20"/>
      <c r="B9" s="20"/>
      <c r="C9" s="127"/>
      <c r="D9" s="128"/>
      <c r="E9" s="106"/>
      <c r="F9" s="105"/>
      <c r="G9" s="105"/>
      <c r="H9" s="105"/>
      <c r="I9" s="58"/>
      <c r="J9" s="58"/>
      <c r="K9" s="37"/>
    </row>
    <row r="10" spans="1:11" ht="12.75">
      <c r="A10" s="20"/>
      <c r="B10" s="20"/>
      <c r="C10" s="127"/>
      <c r="D10" s="128"/>
      <c r="E10" s="106"/>
      <c r="F10" s="105"/>
      <c r="G10" s="105"/>
      <c r="H10" s="105"/>
      <c r="I10" s="58"/>
      <c r="J10" s="58"/>
      <c r="K10" s="37"/>
    </row>
    <row r="11" spans="1:11" ht="12.75">
      <c r="A11" s="20"/>
      <c r="B11" s="20"/>
      <c r="C11" s="127"/>
      <c r="D11" s="128"/>
      <c r="E11" s="106"/>
      <c r="F11" s="105"/>
      <c r="G11" s="105"/>
      <c r="H11" s="105"/>
      <c r="I11" s="58"/>
      <c r="J11" s="58"/>
      <c r="K11" s="37"/>
    </row>
    <row r="12" spans="1:11" ht="12.75">
      <c r="A12" s="20"/>
      <c r="B12" s="20"/>
      <c r="C12" s="127"/>
      <c r="D12" s="128"/>
      <c r="E12" s="106"/>
      <c r="F12" s="105"/>
      <c r="G12" s="105"/>
      <c r="H12" s="105"/>
      <c r="I12" s="58"/>
      <c r="J12" s="58"/>
      <c r="K12" s="37"/>
    </row>
    <row r="13" spans="1:11" ht="12.75">
      <c r="A13" s="20"/>
      <c r="B13" s="20"/>
      <c r="C13" s="127"/>
      <c r="D13" s="128"/>
      <c r="E13" s="106"/>
      <c r="F13" s="105"/>
      <c r="G13" s="105"/>
      <c r="H13" s="105"/>
      <c r="I13" s="58"/>
      <c r="J13" s="58"/>
      <c r="K13" s="37"/>
    </row>
    <row r="14" spans="1:11" ht="12.75">
      <c r="A14" s="20"/>
      <c r="B14" s="20"/>
      <c r="C14" s="127"/>
      <c r="D14" s="128"/>
      <c r="E14" s="106"/>
      <c r="F14" s="105"/>
      <c r="G14" s="105"/>
      <c r="H14" s="105"/>
      <c r="I14" s="58"/>
      <c r="J14" s="58"/>
      <c r="K14" s="37"/>
    </row>
    <row r="15" spans="1:11" ht="12.75">
      <c r="A15" s="20"/>
      <c r="B15" s="20"/>
      <c r="C15" s="127"/>
      <c r="D15" s="128"/>
      <c r="E15" s="106"/>
      <c r="F15" s="105"/>
      <c r="G15" s="105"/>
      <c r="H15" s="105"/>
      <c r="I15" s="58"/>
      <c r="J15" s="58"/>
      <c r="K15" s="37"/>
    </row>
    <row r="16" spans="1:11" ht="12.75">
      <c r="A16" s="20"/>
      <c r="B16" s="20"/>
      <c r="C16" s="127"/>
      <c r="D16" s="128"/>
      <c r="E16" s="106"/>
      <c r="F16" s="105"/>
      <c r="G16" s="105"/>
      <c r="H16" s="105"/>
      <c r="I16" s="58"/>
      <c r="J16" s="58"/>
      <c r="K16" s="37"/>
    </row>
    <row r="17" spans="1:11" ht="12.75">
      <c r="A17" s="20"/>
      <c r="B17" s="20"/>
      <c r="C17" s="127"/>
      <c r="D17" s="128"/>
      <c r="E17" s="106"/>
      <c r="F17" s="105"/>
      <c r="G17" s="105"/>
      <c r="H17" s="105"/>
      <c r="I17" s="58"/>
      <c r="J17" s="58"/>
      <c r="K17" s="37"/>
    </row>
    <row r="18" spans="1:11" ht="12.75">
      <c r="A18" s="20"/>
      <c r="B18" s="20"/>
      <c r="C18" s="127"/>
      <c r="D18" s="128"/>
      <c r="E18" s="106"/>
      <c r="F18" s="105"/>
      <c r="G18" s="105"/>
      <c r="H18" s="105"/>
      <c r="I18" s="58"/>
      <c r="J18" s="58"/>
      <c r="K18" s="37"/>
    </row>
    <row r="19" spans="1:11" ht="12.75">
      <c r="A19" s="20"/>
      <c r="B19" s="20"/>
      <c r="C19" s="127"/>
      <c r="D19" s="128"/>
      <c r="E19" s="106"/>
      <c r="F19" s="105"/>
      <c r="G19" s="105"/>
      <c r="H19" s="105"/>
      <c r="I19" s="58"/>
      <c r="J19" s="58"/>
      <c r="K19" s="37"/>
    </row>
    <row r="20" spans="1:11" ht="12.75">
      <c r="A20" s="20"/>
      <c r="B20" s="20"/>
      <c r="C20" s="127"/>
      <c r="D20" s="128"/>
      <c r="E20" s="106"/>
      <c r="F20" s="105"/>
      <c r="G20" s="105"/>
      <c r="H20" s="105"/>
      <c r="I20" s="58"/>
      <c r="J20" s="58"/>
      <c r="K20" s="37"/>
    </row>
    <row r="21" spans="1:11">
      <c r="A21" s="20"/>
      <c r="B21" s="20"/>
      <c r="C21" s="127"/>
      <c r="D21" s="128"/>
      <c r="E21" s="106"/>
      <c r="F21" s="105"/>
      <c r="G21" s="105"/>
      <c r="H21" s="105"/>
      <c r="I21" s="58"/>
      <c r="J21" s="58"/>
      <c r="K21" s="37"/>
    </row>
    <row r="22" spans="1:11" ht="12.75">
      <c r="A22" s="20"/>
      <c r="B22" s="20"/>
      <c r="C22" s="127"/>
      <c r="D22" s="128"/>
      <c r="E22" s="106"/>
      <c r="F22" s="105"/>
      <c r="G22" s="105"/>
      <c r="H22" s="105"/>
      <c r="I22" s="58"/>
      <c r="J22" s="58"/>
      <c r="K22" s="37"/>
    </row>
    <row r="23" spans="1:11" ht="12.75">
      <c r="A23" s="20"/>
      <c r="B23" s="20"/>
      <c r="C23" s="127"/>
      <c r="D23" s="128"/>
      <c r="E23" s="106"/>
      <c r="F23" s="105"/>
      <c r="G23" s="105"/>
      <c r="H23" s="105"/>
      <c r="I23" s="58"/>
      <c r="J23" s="58"/>
      <c r="K23" s="37"/>
    </row>
    <row r="24" spans="1:11" ht="12.75">
      <c r="A24" s="20"/>
      <c r="B24" s="20"/>
      <c r="C24" s="127"/>
      <c r="D24" s="128"/>
      <c r="E24" s="106"/>
      <c r="F24" s="105"/>
      <c r="G24" s="105"/>
      <c r="H24" s="105"/>
      <c r="I24" s="58"/>
      <c r="J24" s="58"/>
      <c r="K24" s="37"/>
    </row>
    <row r="25" spans="1:11" ht="12.75">
      <c r="A25" s="20"/>
      <c r="B25" s="20"/>
      <c r="C25" s="127"/>
      <c r="D25" s="128"/>
      <c r="E25" s="106"/>
      <c r="F25" s="105"/>
      <c r="G25" s="105"/>
      <c r="H25" s="105"/>
      <c r="I25" s="58"/>
      <c r="J25" s="58"/>
      <c r="K25" s="37"/>
    </row>
    <row r="26" spans="1:11" ht="12.75">
      <c r="A26" s="20"/>
      <c r="B26" s="20"/>
      <c r="C26" s="127"/>
      <c r="D26" s="128"/>
      <c r="E26" s="106"/>
      <c r="F26" s="105"/>
      <c r="G26" s="105"/>
      <c r="H26" s="105"/>
      <c r="I26" s="58"/>
      <c r="J26" s="58"/>
      <c r="K26" s="37"/>
    </row>
    <row r="27" spans="1:11" ht="12.75">
      <c r="A27" s="20"/>
      <c r="B27" s="20"/>
      <c r="C27" s="127"/>
      <c r="D27" s="128"/>
      <c r="E27" s="106"/>
      <c r="F27" s="105"/>
      <c r="G27" s="105"/>
      <c r="H27" s="105"/>
      <c r="I27" s="58"/>
      <c r="J27" s="58"/>
      <c r="K27" s="37"/>
    </row>
    <row r="28" spans="1:11" ht="12.75">
      <c r="A28" s="20"/>
      <c r="B28" s="20"/>
      <c r="C28" s="127"/>
      <c r="D28" s="128"/>
      <c r="E28" s="106"/>
      <c r="F28" s="105"/>
      <c r="G28" s="105"/>
      <c r="H28" s="105"/>
      <c r="I28" s="58"/>
      <c r="J28" s="58"/>
      <c r="K28" s="37"/>
    </row>
    <row r="29" spans="1:11" ht="12.75">
      <c r="A29" s="20"/>
      <c r="B29" s="20"/>
      <c r="C29" s="127"/>
      <c r="D29" s="128"/>
      <c r="E29" s="106"/>
      <c r="F29" s="105"/>
      <c r="G29" s="105"/>
      <c r="H29" s="105"/>
      <c r="I29" s="58"/>
      <c r="J29" s="58"/>
      <c r="K29" s="37"/>
    </row>
    <row r="30" spans="1:11" ht="12.75">
      <c r="A30" s="20"/>
      <c r="B30" s="20"/>
      <c r="C30" s="127"/>
      <c r="D30" s="128"/>
      <c r="E30" s="106"/>
      <c r="F30" s="105"/>
      <c r="G30" s="105"/>
      <c r="H30" s="105"/>
      <c r="I30" s="58"/>
      <c r="J30" s="58"/>
      <c r="K30" s="37"/>
    </row>
    <row r="31" spans="1:11" ht="12.75">
      <c r="A31" s="20"/>
      <c r="B31" s="20"/>
      <c r="C31" s="127"/>
      <c r="D31" s="128"/>
      <c r="E31" s="106"/>
      <c r="F31" s="105"/>
      <c r="G31" s="105"/>
      <c r="H31" s="105"/>
      <c r="I31" s="58"/>
      <c r="J31" s="58"/>
      <c r="K31" s="37"/>
    </row>
    <row r="32" spans="1:11" ht="12.75">
      <c r="A32" s="20"/>
      <c r="B32" s="20"/>
      <c r="C32" s="127"/>
      <c r="D32" s="128"/>
      <c r="E32" s="106"/>
      <c r="F32" s="105"/>
      <c r="G32" s="105"/>
      <c r="H32" s="105"/>
      <c r="I32" s="58"/>
      <c r="J32" s="58"/>
      <c r="K32" s="37"/>
    </row>
    <row r="33" spans="1:11" ht="12.75">
      <c r="A33" s="20"/>
      <c r="B33" s="20"/>
      <c r="C33" s="127"/>
      <c r="D33" s="128"/>
      <c r="E33" s="106"/>
      <c r="F33" s="105"/>
      <c r="G33" s="105"/>
      <c r="H33" s="105"/>
      <c r="I33" s="58"/>
      <c r="J33" s="58"/>
      <c r="K33" s="37"/>
    </row>
    <row r="34" spans="1:11" ht="12.75">
      <c r="A34" s="20"/>
      <c r="B34" s="20"/>
      <c r="C34" s="127"/>
      <c r="D34" s="128"/>
      <c r="E34" s="106"/>
      <c r="F34" s="105"/>
      <c r="G34" s="105"/>
      <c r="H34" s="105"/>
      <c r="I34" s="58"/>
      <c r="J34" s="58"/>
      <c r="K34" s="37"/>
    </row>
    <row r="35" spans="1:11" ht="12.75">
      <c r="A35" s="20"/>
      <c r="B35" s="20"/>
      <c r="C35" s="127"/>
      <c r="D35" s="128"/>
      <c r="E35" s="106"/>
      <c r="F35" s="105"/>
      <c r="G35" s="105"/>
      <c r="H35" s="105"/>
      <c r="I35" s="58"/>
      <c r="J35" s="58"/>
      <c r="K35" s="37"/>
    </row>
    <row r="36" spans="1:11" ht="12.75">
      <c r="A36" s="20"/>
      <c r="B36" s="20"/>
      <c r="C36" s="127"/>
      <c r="D36" s="128"/>
      <c r="E36" s="106"/>
      <c r="F36" s="105"/>
      <c r="G36" s="105"/>
      <c r="H36" s="105"/>
      <c r="I36" s="58"/>
      <c r="J36" s="58"/>
      <c r="K36" s="37"/>
    </row>
    <row r="37" spans="1:11" ht="12.75">
      <c r="A37" s="20"/>
      <c r="B37" s="20"/>
      <c r="C37" s="127"/>
      <c r="D37" s="128"/>
      <c r="E37" s="106"/>
      <c r="F37" s="105"/>
      <c r="G37" s="105"/>
      <c r="H37" s="105"/>
      <c r="I37" s="58"/>
      <c r="J37" s="58"/>
      <c r="K37" s="37"/>
    </row>
    <row r="38" spans="1:11" ht="12.75">
      <c r="A38" s="20"/>
      <c r="B38" s="20"/>
      <c r="C38" s="127"/>
      <c r="D38" s="128"/>
      <c r="E38" s="106"/>
      <c r="F38" s="105"/>
      <c r="G38" s="105"/>
      <c r="H38" s="105"/>
      <c r="I38" s="58"/>
      <c r="J38" s="58"/>
      <c r="K38" s="37"/>
    </row>
    <row r="39" spans="1:11" ht="12.75">
      <c r="A39" s="20"/>
      <c r="B39" s="20"/>
      <c r="C39" s="127"/>
      <c r="D39" s="128"/>
      <c r="E39" s="106"/>
      <c r="F39" s="105"/>
      <c r="G39" s="105"/>
      <c r="H39" s="105"/>
      <c r="I39" s="58"/>
      <c r="J39" s="58"/>
      <c r="K39" s="37"/>
    </row>
    <row r="40" spans="1:11" ht="12.75">
      <c r="A40" s="20"/>
      <c r="B40" s="20"/>
      <c r="C40" s="127"/>
      <c r="D40" s="128"/>
      <c r="E40" s="106"/>
      <c r="F40" s="105"/>
      <c r="G40" s="105"/>
      <c r="H40" s="105"/>
      <c r="I40" s="58"/>
      <c r="J40" s="58"/>
      <c r="K40" s="37"/>
    </row>
    <row r="41" spans="1:11" ht="12.75">
      <c r="A41" s="20"/>
      <c r="B41" s="20"/>
      <c r="C41" s="127"/>
      <c r="D41" s="128"/>
      <c r="E41" s="106"/>
      <c r="F41" s="105"/>
      <c r="G41" s="105"/>
      <c r="H41" s="105"/>
      <c r="I41" s="58"/>
      <c r="J41" s="58"/>
      <c r="K41" s="37"/>
    </row>
    <row r="42" spans="1:11" ht="12.75">
      <c r="A42" s="20"/>
      <c r="B42" s="20"/>
      <c r="C42" s="127"/>
      <c r="D42" s="128"/>
      <c r="E42" s="106"/>
      <c r="F42" s="105"/>
      <c r="G42" s="105"/>
      <c r="H42" s="105"/>
      <c r="I42" s="58"/>
      <c r="J42" s="58"/>
      <c r="K42" s="37"/>
    </row>
    <row r="43" spans="1:11" ht="12.75">
      <c r="A43" s="20"/>
      <c r="B43" s="20"/>
      <c r="C43" s="127"/>
      <c r="D43" s="128"/>
      <c r="E43" s="106"/>
      <c r="F43" s="105"/>
      <c r="G43" s="105"/>
      <c r="H43" s="105"/>
      <c r="I43" s="58"/>
      <c r="J43" s="58"/>
      <c r="K43" s="37"/>
    </row>
    <row r="44" spans="1:11" ht="12.75">
      <c r="A44" s="20"/>
      <c r="B44" s="20"/>
      <c r="C44" s="127"/>
      <c r="D44" s="128"/>
      <c r="E44" s="106"/>
      <c r="F44" s="105"/>
      <c r="G44" s="105"/>
      <c r="H44" s="105"/>
      <c r="I44" s="58"/>
      <c r="J44" s="58"/>
      <c r="K44" s="37"/>
    </row>
    <row r="45" spans="1:11" ht="12.75">
      <c r="A45" s="20"/>
      <c r="B45" s="20"/>
      <c r="C45" s="127"/>
      <c r="D45" s="128"/>
      <c r="E45" s="106"/>
      <c r="F45" s="105"/>
      <c r="G45" s="105"/>
      <c r="H45" s="105"/>
      <c r="I45" s="58"/>
      <c r="J45" s="58"/>
      <c r="K45" s="37"/>
    </row>
    <row r="46" spans="1:11" ht="12.75">
      <c r="A46" s="20"/>
      <c r="B46" s="20"/>
      <c r="C46" s="127"/>
      <c r="D46" s="128"/>
      <c r="E46" s="106"/>
      <c r="F46" s="105"/>
      <c r="G46" s="105"/>
      <c r="H46" s="105"/>
      <c r="I46" s="58"/>
      <c r="J46" s="58"/>
      <c r="K46" s="37"/>
    </row>
    <row r="47" spans="1:11">
      <c r="A47" s="182"/>
      <c r="B47" s="182"/>
      <c r="C47" s="182"/>
      <c r="D47" s="182"/>
      <c r="E47" s="182"/>
      <c r="F47" s="182"/>
      <c r="G47" s="182"/>
      <c r="H47" s="182"/>
      <c r="I47" s="182"/>
      <c r="J47" s="182"/>
      <c r="K47" s="182"/>
    </row>
    <row r="48" spans="1:11" ht="12.75">
      <c r="A48" s="183" t="s">
        <v>211</v>
      </c>
      <c r="B48" s="183"/>
      <c r="C48" s="183"/>
      <c r="D48" s="59">
        <f t="array" ref="D48">SUM(IF($F$5:$F$5="Defect",IF($H$5:$H$5="Dropped",1,0),0))</f>
        <v>0</v>
      </c>
      <c r="E48" s="60"/>
      <c r="F48" s="60"/>
      <c r="G48" s="32"/>
      <c r="H48" s="32"/>
      <c r="I48" s="32"/>
      <c r="J48" s="32"/>
      <c r="K48" s="32"/>
    </row>
    <row r="49" spans="1:11" ht="12.75">
      <c r="A49" s="183" t="s">
        <v>212</v>
      </c>
      <c r="B49" s="183"/>
      <c r="C49" s="183"/>
      <c r="D49" s="59">
        <f t="array" ref="D49">SUM(IF($F$5:$F$5="Suggestion",IF($H$5:$H$5&lt;&gt;"Dropped",1,0),0))+SUM(IF($F$5:$F$5="Query",IF($H$5:$H$5&lt;&gt;"Dropped",1,0),0))</f>
        <v>0</v>
      </c>
      <c r="E49" s="60"/>
      <c r="F49" s="60"/>
      <c r="G49" s="32"/>
      <c r="H49" s="32"/>
      <c r="I49" s="32"/>
      <c r="J49" s="32"/>
      <c r="K49" s="32"/>
    </row>
    <row r="50" spans="1:11" ht="12.75">
      <c r="A50" s="183" t="s">
        <v>117</v>
      </c>
      <c r="B50" s="183"/>
      <c r="C50" s="183"/>
      <c r="D50" s="59">
        <f t="array" ref="D50">SUM(IF($F$5:$F$5="Defect",IF($H$5:$H$5&lt;&gt;"Dropped",IF($G$5:$G$5="Critical",1,0),0),0))</f>
        <v>0</v>
      </c>
      <c r="E50" s="32"/>
      <c r="F50" s="32"/>
      <c r="G50" s="32"/>
      <c r="H50" s="32"/>
      <c r="I50" s="32"/>
      <c r="J50" s="32"/>
      <c r="K50" s="32"/>
    </row>
    <row r="51" spans="1:11" ht="12.75">
      <c r="A51" s="183" t="s">
        <v>118</v>
      </c>
      <c r="B51" s="183"/>
      <c r="C51" s="183"/>
      <c r="D51" s="59">
        <f t="array" ref="D51">SUM(IF($F$5:$F$5="Defect",IF($H$5:$H$5&lt;&gt;"Dropped",IF($G$5:$G$5="Major",1,0),0),0))</f>
        <v>0</v>
      </c>
      <c r="E51" s="32"/>
      <c r="F51" s="32"/>
      <c r="G51" s="32"/>
      <c r="H51" s="32"/>
      <c r="I51" s="32"/>
      <c r="J51" s="32"/>
      <c r="K51" s="32"/>
    </row>
    <row r="52" spans="1:11" ht="12.75">
      <c r="A52" s="183" t="s">
        <v>119</v>
      </c>
      <c r="B52" s="183"/>
      <c r="C52" s="183"/>
      <c r="D52" s="59">
        <f t="array" ref="D52">SUM(IF($F$5:$F$5="Defect",IF($H$5:$H$5&lt;&gt;"Dropped",IF($G$5:$G$5="Minor",1,0),0),0))</f>
        <v>0</v>
      </c>
      <c r="E52" s="32"/>
      <c r="F52" s="32"/>
      <c r="G52" s="32"/>
      <c r="H52" s="32"/>
      <c r="I52" s="32"/>
      <c r="J52" s="32"/>
      <c r="K52" s="32"/>
    </row>
    <row r="53" spans="1:11">
      <c r="A53" s="32"/>
      <c r="B53" s="32"/>
      <c r="C53" s="32"/>
      <c r="D53" s="32"/>
      <c r="E53" s="32"/>
      <c r="F53" s="32"/>
      <c r="G53" s="32"/>
      <c r="H53" s="32"/>
      <c r="I53" s="32"/>
      <c r="J53" s="32"/>
      <c r="K53" s="32"/>
    </row>
    <row r="1010" spans="6:11">
      <c r="H1010" s="11"/>
    </row>
    <row r="1011" spans="6:11">
      <c r="G1011" s="11"/>
      <c r="H1011" s="11"/>
    </row>
    <row r="1012" spans="6:11">
      <c r="F1012" s="9" t="s">
        <v>103</v>
      </c>
      <c r="G1012" s="11" t="s">
        <v>122</v>
      </c>
      <c r="H1012" s="11" t="s">
        <v>123</v>
      </c>
      <c r="I1012" s="9"/>
      <c r="J1012" s="9"/>
      <c r="K1012" s="11" t="s">
        <v>213</v>
      </c>
    </row>
    <row r="1013" spans="6:11">
      <c r="F1013" s="9" t="s">
        <v>104</v>
      </c>
      <c r="G1013" s="11" t="s">
        <v>125</v>
      </c>
      <c r="H1013" s="11" t="s">
        <v>126</v>
      </c>
      <c r="I1013" s="9"/>
      <c r="J1013" s="9"/>
      <c r="K1013" s="11" t="s">
        <v>127</v>
      </c>
    </row>
    <row r="1014" spans="6:11">
      <c r="F1014" s="9" t="s">
        <v>27</v>
      </c>
      <c r="G1014" s="11" t="s">
        <v>128</v>
      </c>
      <c r="H1014" s="11" t="s">
        <v>129</v>
      </c>
      <c r="I1014" s="9"/>
      <c r="J1014" s="9"/>
      <c r="K1014" s="11" t="s">
        <v>104</v>
      </c>
    </row>
    <row r="1015" spans="6:11">
      <c r="F1015" s="9" t="s">
        <v>30</v>
      </c>
      <c r="G1015" s="11"/>
      <c r="H1015" s="11"/>
      <c r="I1015" s="9"/>
      <c r="J1015" s="9"/>
      <c r="K1015" s="11" t="s">
        <v>130</v>
      </c>
    </row>
    <row r="1016" spans="6:11">
      <c r="G1016" s="11"/>
      <c r="H1016" s="11"/>
      <c r="K1016" s="11"/>
    </row>
    <row r="1017" spans="6:11">
      <c r="H1017" s="11"/>
    </row>
    <row r="1018" spans="6:11">
      <c r="H1018" s="11"/>
    </row>
    <row r="1019" spans="6:11">
      <c r="H1019" s="11"/>
    </row>
  </sheetData>
  <mergeCells count="13">
    <mergeCell ref="A47:K47"/>
    <mergeCell ref="A52:C52"/>
    <mergeCell ref="A49:C49"/>
    <mergeCell ref="A48:C48"/>
    <mergeCell ref="A50:C50"/>
    <mergeCell ref="A51:C51"/>
    <mergeCell ref="C4:D4"/>
    <mergeCell ref="C5:D5"/>
    <mergeCell ref="A1:K1"/>
    <mergeCell ref="A2:K2"/>
    <mergeCell ref="B3:C3"/>
    <mergeCell ref="E3:F3"/>
    <mergeCell ref="H3:I3"/>
  </mergeCells>
  <phoneticPr fontId="3" type="noConversion"/>
  <dataValidations xWindow="897" yWindow="431" count="18">
    <dataValidation allowBlank="1" showErrorMessage="1" prompt="Enter the date on which the UTCD is reviewed.  " sqref="K3" xr:uid="{00000000-0002-0000-0500-000000000000}"/>
    <dataValidation allowBlank="1" showInputMessage="1" showErrorMessage="1" prompt="Enter the date on which the UTCD is reviewed.  " sqref="J3" xr:uid="{00000000-0002-0000-0500-000001000000}"/>
    <dataValidation allowBlank="1" showErrorMessage="1" promptTitle="Guidelines " prompt="Enter the version number of the UTCD." sqref="D3" xr:uid="{00000000-0002-0000-0500-000002000000}"/>
    <dataValidation allowBlank="1" showErrorMessage="1" prompt="Enter the name of the person who is reviewing the UTCD. " sqref="H3" xr:uid="{00000000-0002-0000-0500-000003000000}"/>
    <dataValidation allowBlank="1" showInputMessage="1" showErrorMessage="1" prompt="Enter the cumulative effort spent on review in Hrs. so far." sqref="G3" xr:uid="{00000000-0002-0000-0500-000004000000}"/>
    <dataValidation allowBlank="1" showInputMessage="1" showErrorMessage="1" prompt="Select the severity incase of a 'Defect'" sqref="G4" xr:uid="{00000000-0002-0000-0500-000005000000}"/>
    <dataValidation allowBlank="1" showInputMessage="1" showErrorMessage="1" prompt="Select the categorization of the finding from the dropdown." sqref="F4" xr:uid="{00000000-0002-0000-0500-000006000000}"/>
    <dataValidation showInputMessage="1" showErrorMessage="1" errorTitle="SysArris Process" error="You may either select from the list or type in the values precisely as in the list." sqref="E48:F49 D48:D52" xr:uid="{00000000-0002-0000-0500-000007000000}"/>
    <dataValidation allowBlank="1" showInputMessage="1" showErrorMessage="1" promptTitle="Guidelines" prompt="Enter the author of the source code for this field." sqref="D4" xr:uid="{00000000-0002-0000-0500-000008000000}"/>
    <dataValidation allowBlank="1" showInputMessage="1" showErrorMessage="1" prompt="Select the status of the finding from the dropdown by the reviewer or verifier._x000a_Status Column should not be left blank " sqref="H4" xr:uid="{00000000-0002-0000-0500-00000A000000}"/>
    <dataValidation allowBlank="1" showInputMessage="1" showErrorMessage="1" prompt="Enter the version of the Work Product" sqref="A4" xr:uid="{00000000-0002-0000-0500-00000B000000}"/>
    <dataValidation allowBlank="1" showInputMessage="1" showErrorMessage="1" promptTitle="Guidelines" prompt="Enter the name of the reviewer" sqref="E4" xr:uid="{00000000-0002-0000-0500-00000C000000}"/>
    <dataValidation allowBlank="1" showInputMessage="1" showErrorMessage="1" prompt="Enter the version in which defect incorporated to be updated by the author of UTCD" sqref="I4" xr:uid="{00000000-0002-0000-0500-00000D000000}"/>
    <dataValidation allowBlank="1" showInputMessage="1" showErrorMessage="1" prompt="Enter the name of the verifier" sqref="J4" xr:uid="{00000000-0002-0000-0500-00000E000000}"/>
    <dataValidation sqref="E6:E46" xr:uid="{00000000-0002-0000-0500-000009000000}"/>
    <dataValidation type="list" showInputMessage="1" showErrorMessage="1" errorTitle="SysArris Process" error="You may either select from the list or type in the values precisely as in the list." sqref="H5:H46" xr:uid="{00000000-0002-0000-0500-00000F000000}">
      <formula1>$K$1012:$K$1015</formula1>
    </dataValidation>
    <dataValidation type="list" showInputMessage="1" showErrorMessage="1" errorTitle="SysArris Process" error="You may either select from the list or type in the values precisely as in the list." sqref="G5:G46" xr:uid="{00000000-0002-0000-0500-000010000000}">
      <formula1>$H$1012:$H$1014</formula1>
    </dataValidation>
    <dataValidation type="list" showInputMessage="1" showErrorMessage="1" errorTitle="SysArris Process" error="You may either select from the list or type in the values precisely as in the list." sqref="F5:F46" xr:uid="{00000000-0002-0000-0500-000011000000}">
      <formula1>$G$1012:$G$1014</formula1>
    </dataValidation>
  </dataValidations>
  <pageMargins left="0.75" right="0.75" top="0.84" bottom="1" header="0.5" footer="0.5"/>
  <pageSetup paperSize="9" scale="84" orientation="landscape" r:id="rId1"/>
  <headerFooter alignWithMargins="0">
    <oddFooter>&amp;L&amp;G&amp;R&amp;"Arial,Regular"Page &amp;P of &amp;N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3"/>
  <sheetViews>
    <sheetView tabSelected="1" zoomScaleNormal="100" zoomScaleSheetLayoutView="100" workbookViewId="0">
      <selection sqref="A1:I1"/>
    </sheetView>
  </sheetViews>
  <sheetFormatPr defaultColWidth="0" defaultRowHeight="12.75" zeroHeight="1"/>
  <cols>
    <col min="1" max="1" width="23.7109375" style="61" bestFit="1" customWidth="1"/>
    <col min="2" max="2" width="9.7109375" style="61" customWidth="1"/>
    <col min="3" max="3" width="7.85546875" style="61" customWidth="1"/>
    <col min="4" max="4" width="8.28515625" style="61" bestFit="1" customWidth="1"/>
    <col min="5" max="5" width="9.140625" style="61" customWidth="1"/>
    <col min="6" max="6" width="23.7109375" style="61" bestFit="1" customWidth="1"/>
    <col min="7" max="9" width="9.140625" style="61" customWidth="1"/>
    <col min="10" max="16384" width="0" style="61" hidden="1"/>
  </cols>
  <sheetData>
    <row r="1" spans="1:9" ht="23.25">
      <c r="A1" s="178" t="s">
        <v>214</v>
      </c>
      <c r="B1" s="178"/>
      <c r="C1" s="178"/>
      <c r="D1" s="178"/>
      <c r="E1" s="178"/>
      <c r="F1" s="178"/>
      <c r="G1" s="178"/>
      <c r="H1" s="178"/>
      <c r="I1" s="178"/>
    </row>
    <row r="2" spans="1:9">
      <c r="A2" s="188" t="str">
        <f>Instructions!A3</f>
        <v>TP_1410, Template Version 07/22-Sep-2021, Internal(Do not edit/delete)</v>
      </c>
      <c r="B2" s="188"/>
      <c r="C2" s="188"/>
      <c r="D2" s="188"/>
      <c r="E2" s="188"/>
      <c r="F2" s="188"/>
      <c r="G2" s="188"/>
      <c r="H2" s="188"/>
      <c r="I2" s="188"/>
    </row>
    <row r="3" spans="1:9">
      <c r="A3" s="194" t="s">
        <v>215</v>
      </c>
      <c r="B3" s="194"/>
    </row>
    <row r="4" spans="1:9">
      <c r="A4" s="108" t="s">
        <v>158</v>
      </c>
      <c r="B4" s="101">
        <f>COUNTIF(UTCD_Template!G8:G8,Summary!A4)</f>
        <v>0</v>
      </c>
    </row>
    <row r="5" spans="1:9">
      <c r="A5" s="108" t="s">
        <v>216</v>
      </c>
      <c r="B5" s="101">
        <f>COUNTIF(UTCD_Template!G8:G8,Summary!A5)</f>
        <v>0</v>
      </c>
      <c r="F5" s="99"/>
      <c r="G5" s="64"/>
      <c r="H5" s="99"/>
      <c r="I5" s="65"/>
    </row>
    <row r="6" spans="1:9">
      <c r="A6" s="108" t="s">
        <v>104</v>
      </c>
      <c r="B6" s="101">
        <f>COUNTIF(UTCD_Template!G8:G8,Summary!A6)</f>
        <v>0</v>
      </c>
    </row>
    <row r="7" spans="1:9"/>
    <row r="8" spans="1:9"/>
    <row r="9" spans="1:9">
      <c r="A9" s="189" t="s">
        <v>12</v>
      </c>
      <c r="B9" s="189"/>
      <c r="C9" s="189"/>
      <c r="D9" s="189"/>
      <c r="F9" s="189" t="s">
        <v>161</v>
      </c>
      <c r="G9" s="189"/>
      <c r="H9" s="189"/>
      <c r="I9" s="189"/>
    </row>
    <row r="10" spans="1:9">
      <c r="A10" s="190" t="s">
        <v>217</v>
      </c>
      <c r="B10" s="62" t="s">
        <v>27</v>
      </c>
      <c r="C10" s="62" t="s">
        <v>103</v>
      </c>
      <c r="D10" s="62" t="s">
        <v>104</v>
      </c>
      <c r="F10" s="190" t="s">
        <v>217</v>
      </c>
      <c r="G10" s="62" t="s">
        <v>27</v>
      </c>
      <c r="H10" s="62" t="s">
        <v>103</v>
      </c>
      <c r="I10" s="62" t="s">
        <v>104</v>
      </c>
    </row>
    <row r="11" spans="1:9">
      <c r="A11" s="191"/>
      <c r="B11" s="62">
        <v>0</v>
      </c>
      <c r="C11" s="62">
        <f>COUNTIF(CRChecklist!C8:C136,Summary!C10)</f>
        <v>0</v>
      </c>
      <c r="D11" s="62">
        <f>COUNTIF(CRChecklist!C8:C136,Summary!D10)</f>
        <v>0</v>
      </c>
      <c r="F11" s="191"/>
      <c r="G11" s="62">
        <f>COUNTIF(UTCD_ReviewChecklist!D6:D37,Summary!G10)</f>
        <v>15</v>
      </c>
      <c r="H11" s="62">
        <f>COUNTIF(UTCD_ReviewChecklist!D6:D37,Summary!H10)</f>
        <v>0</v>
      </c>
      <c r="I11" s="62">
        <f>COUNTIF(UTCD_ReviewChecklist!D6:D37,Summary!I10)</f>
        <v>0</v>
      </c>
    </row>
    <row r="12" spans="1:9"/>
    <row r="13" spans="1:9">
      <c r="F13" s="63"/>
    </row>
    <row r="14" spans="1:9">
      <c r="A14" s="189" t="s">
        <v>105</v>
      </c>
      <c r="B14" s="189"/>
      <c r="C14" s="189"/>
      <c r="D14" s="189"/>
      <c r="F14" s="189" t="s">
        <v>195</v>
      </c>
      <c r="G14" s="189"/>
      <c r="H14" s="189"/>
      <c r="I14" s="189"/>
    </row>
    <row r="15" spans="1:9">
      <c r="A15" s="192" t="s">
        <v>122</v>
      </c>
      <c r="B15" s="192"/>
      <c r="C15" s="192"/>
      <c r="D15" s="192"/>
      <c r="F15" s="192" t="s">
        <v>122</v>
      </c>
      <c r="G15" s="192"/>
      <c r="H15" s="192"/>
      <c r="I15" s="192"/>
    </row>
    <row r="16" spans="1:9">
      <c r="A16" s="64" t="s">
        <v>127</v>
      </c>
      <c r="B16" s="187">
        <f>COUNTIFS(Code_Review!D4:D36,Summary!A15,Code_Review!F4:F36,Summary!A16)</f>
        <v>0</v>
      </c>
      <c r="C16" s="187"/>
      <c r="D16" s="187"/>
      <c r="F16" s="64" t="s">
        <v>127</v>
      </c>
      <c r="G16" s="187">
        <f>COUNTIFS(UTCD_Review!F4:F49,Summary!F15,UTCD_Review!H4:H49,Summary!F16)</f>
        <v>0</v>
      </c>
      <c r="H16" s="187"/>
      <c r="I16" s="187"/>
    </row>
    <row r="17" spans="1:9">
      <c r="A17" s="64" t="s">
        <v>124</v>
      </c>
      <c r="B17" s="187">
        <f>COUNTIFS(Code_Review!D4:D36,Summary!A15,Code_Review!F4:F36,Summary!A17)</f>
        <v>0</v>
      </c>
      <c r="C17" s="187"/>
      <c r="D17" s="187"/>
      <c r="F17" s="64" t="s">
        <v>124</v>
      </c>
      <c r="G17" s="187">
        <f>COUNTIFS(UTCD_Review!F4:F49,Summary!F15,UTCD_Review!H4:H49,Summary!F17)</f>
        <v>0</v>
      </c>
      <c r="H17" s="187"/>
      <c r="I17" s="187"/>
    </row>
    <row r="18" spans="1:9">
      <c r="A18" s="64" t="s">
        <v>104</v>
      </c>
      <c r="B18" s="187">
        <f>COUNTIFS(Code_Review!D4:D36,Summary!A15,Code_Review!F4:F36,Summary!A18)</f>
        <v>0</v>
      </c>
      <c r="C18" s="187"/>
      <c r="D18" s="187"/>
      <c r="F18" s="64" t="s">
        <v>104</v>
      </c>
      <c r="G18" s="187">
        <f>COUNTIFS(UTCD_Review!F4:F49,Summary!F15,UTCD_Review!H4:H49,Summary!F18)</f>
        <v>0</v>
      </c>
      <c r="H18" s="187"/>
      <c r="I18" s="187"/>
    </row>
    <row r="19" spans="1:9">
      <c r="A19" s="64" t="s">
        <v>130</v>
      </c>
      <c r="B19" s="187">
        <f>COUNTIFS(Code_Review!D4:D36,Summary!A15,Code_Review!F4:F36,Summary!A19)</f>
        <v>0</v>
      </c>
      <c r="C19" s="187"/>
      <c r="D19" s="187"/>
      <c r="F19" s="64" t="s">
        <v>130</v>
      </c>
      <c r="G19" s="187">
        <f>COUNTIFS(UTCD_Review!F4:F49,Summary!F15,UTCD_Review!H4:H49,Summary!F19)</f>
        <v>0</v>
      </c>
      <c r="H19" s="187"/>
      <c r="I19" s="187"/>
    </row>
    <row r="20" spans="1:9">
      <c r="A20" s="98" t="s">
        <v>164</v>
      </c>
      <c r="B20" s="195">
        <f>SUBTOTAL(9,B16:D19)</f>
        <v>0</v>
      </c>
      <c r="C20" s="196"/>
      <c r="D20" s="197"/>
      <c r="F20" s="98" t="s">
        <v>164</v>
      </c>
      <c r="G20" s="195">
        <f>SUBTOTAL(9,G16:I19)</f>
        <v>0</v>
      </c>
      <c r="H20" s="196"/>
      <c r="I20" s="197"/>
    </row>
    <row r="21" spans="1:9">
      <c r="A21" s="192" t="s">
        <v>125</v>
      </c>
      <c r="B21" s="192"/>
      <c r="C21" s="192"/>
      <c r="D21" s="192"/>
      <c r="F21" s="192" t="s">
        <v>125</v>
      </c>
      <c r="G21" s="192"/>
      <c r="H21" s="192"/>
      <c r="I21" s="192"/>
    </row>
    <row r="22" spans="1:9">
      <c r="A22" s="64" t="s">
        <v>127</v>
      </c>
      <c r="B22" s="187">
        <f>COUNTIFS(Code_Review!D4:D36,Summary!A21,Code_Review!F4:F36,Summary!A22)</f>
        <v>0</v>
      </c>
      <c r="C22" s="187"/>
      <c r="D22" s="187"/>
      <c r="F22" s="64" t="s">
        <v>127</v>
      </c>
      <c r="G22" s="187">
        <f>COUNTIFS(UTCD_Review!F4:F49,Summary!F21,UTCD_Review!H4:H49,Summary!F22)</f>
        <v>0</v>
      </c>
      <c r="H22" s="187"/>
      <c r="I22" s="187"/>
    </row>
    <row r="23" spans="1:9">
      <c r="A23" s="64" t="s">
        <v>124</v>
      </c>
      <c r="B23" s="187">
        <f>COUNTIFS(Code_Review!D4:D36,Summary!A21,Code_Review!F4:F36,Summary!A23)</f>
        <v>0</v>
      </c>
      <c r="C23" s="187"/>
      <c r="D23" s="187"/>
      <c r="F23" s="64" t="s">
        <v>124</v>
      </c>
      <c r="G23" s="187">
        <f>COUNTIFS(UTCD_Review!F4:F49,Summary!F21,UTCD_Review!H4:H49,Summary!F23)</f>
        <v>0</v>
      </c>
      <c r="H23" s="187"/>
      <c r="I23" s="187"/>
    </row>
    <row r="24" spans="1:9">
      <c r="A24" s="64" t="s">
        <v>104</v>
      </c>
      <c r="B24" s="187">
        <f>COUNTIFS(Code_Review!D4:D36,Summary!A21,Code_Review!F4:F36,Summary!A24)</f>
        <v>0</v>
      </c>
      <c r="C24" s="187"/>
      <c r="D24" s="187"/>
      <c r="F24" s="64" t="s">
        <v>104</v>
      </c>
      <c r="G24" s="187">
        <f>COUNTIFS(UTCD_Review!F4:F49,Summary!F21,UTCD_Review!H4:H49,Summary!F24)</f>
        <v>0</v>
      </c>
      <c r="H24" s="187"/>
      <c r="I24" s="187"/>
    </row>
    <row r="25" spans="1:9">
      <c r="A25" s="64" t="s">
        <v>130</v>
      </c>
      <c r="B25" s="187">
        <f>COUNTIFS(Code_Review!D4:D36,Summary!A21,Code_Review!F4:F36,Summary!A25)</f>
        <v>0</v>
      </c>
      <c r="C25" s="187"/>
      <c r="D25" s="187"/>
      <c r="F25" s="64" t="s">
        <v>130</v>
      </c>
      <c r="G25" s="187">
        <f>COUNTIFS(UTCD_Review!F4:F49,Summary!F21,UTCD_Review!H4:H49,Summary!F25)</f>
        <v>0</v>
      </c>
      <c r="H25" s="187"/>
      <c r="I25" s="187"/>
    </row>
    <row r="26" spans="1:9">
      <c r="A26" s="109" t="s">
        <v>164</v>
      </c>
      <c r="B26" s="184">
        <f>SUBTOTAL(9,B22:D25)</f>
        <v>0</v>
      </c>
      <c r="C26" s="185"/>
      <c r="D26" s="186"/>
      <c r="F26" s="109" t="s">
        <v>164</v>
      </c>
      <c r="G26" s="184">
        <f>SUBTOTAL(9,G22:I25)</f>
        <v>0</v>
      </c>
      <c r="H26" s="185"/>
      <c r="I26" s="186"/>
    </row>
    <row r="27" spans="1:9">
      <c r="A27" s="192" t="s">
        <v>128</v>
      </c>
      <c r="B27" s="192"/>
      <c r="C27" s="192"/>
      <c r="D27" s="192"/>
      <c r="F27" s="192" t="s">
        <v>128</v>
      </c>
      <c r="G27" s="192"/>
      <c r="H27" s="192"/>
      <c r="I27" s="192"/>
    </row>
    <row r="28" spans="1:9">
      <c r="A28" s="64" t="s">
        <v>127</v>
      </c>
      <c r="B28" s="187">
        <f>COUNTIFS(Code_Review!D4:D36,Summary!A27,Code_Review!F4:F36,Summary!A28)</f>
        <v>0</v>
      </c>
      <c r="C28" s="187"/>
      <c r="D28" s="187"/>
      <c r="F28" s="64" t="s">
        <v>127</v>
      </c>
      <c r="G28" s="187">
        <f>COUNTIFS(UTCD_Review!F4:F49,Summary!F27,UTCD_Review!H4:H49,Summary!F28)</f>
        <v>0</v>
      </c>
      <c r="H28" s="187"/>
      <c r="I28" s="187"/>
    </row>
    <row r="29" spans="1:9">
      <c r="A29" s="64" t="s">
        <v>124</v>
      </c>
      <c r="B29" s="187">
        <f>COUNTIFS(Code_Review!D4:D36,Summary!A27,Code_Review!F4:F36,Summary!A29)</f>
        <v>0</v>
      </c>
      <c r="C29" s="187"/>
      <c r="D29" s="187"/>
      <c r="F29" s="64" t="s">
        <v>124</v>
      </c>
      <c r="G29" s="187">
        <f>COUNTIFS(UTCD_Review!F4:F49,Summary!F27,UTCD_Review!H4:H49,Summary!F29)</f>
        <v>0</v>
      </c>
      <c r="H29" s="187"/>
      <c r="I29" s="187"/>
    </row>
    <row r="30" spans="1:9">
      <c r="A30" s="64" t="s">
        <v>104</v>
      </c>
      <c r="B30" s="187">
        <f>COUNTIFS(Code_Review!D4:D36,Summary!A27,Code_Review!F4:F36,Summary!A30)</f>
        <v>0</v>
      </c>
      <c r="C30" s="187"/>
      <c r="D30" s="187"/>
      <c r="F30" s="64" t="s">
        <v>104</v>
      </c>
      <c r="G30" s="187">
        <f>COUNTIFS(UTCD_Review!F4:F49,Summary!F27,UTCD_Review!H4:H49,Summary!F30)</f>
        <v>0</v>
      </c>
      <c r="H30" s="187"/>
      <c r="I30" s="187"/>
    </row>
    <row r="31" spans="1:9">
      <c r="A31" s="64" t="s">
        <v>130</v>
      </c>
      <c r="B31" s="187">
        <f>COUNTIFS(Code_Review!D4:D36,Summary!A27,Code_Review!F4:F36,Summary!A31)</f>
        <v>0</v>
      </c>
      <c r="C31" s="187"/>
      <c r="D31" s="187"/>
      <c r="F31" s="64" t="s">
        <v>130</v>
      </c>
      <c r="G31" s="187">
        <f>COUNTIFS(UTCD_Review!F4:F49,Summary!F27,UTCD_Review!H4:H49,Summary!F31)</f>
        <v>0</v>
      </c>
      <c r="H31" s="187"/>
      <c r="I31" s="187"/>
    </row>
    <row r="32" spans="1:9">
      <c r="A32" s="98" t="s">
        <v>164</v>
      </c>
      <c r="B32" s="193">
        <f>SUBTOTAL(9,B28:D31)</f>
        <v>0</v>
      </c>
      <c r="C32" s="193"/>
      <c r="D32" s="193"/>
      <c r="F32" s="98" t="s">
        <v>164</v>
      </c>
      <c r="G32" s="193">
        <f>SUBTOTAL(9,G28:I31)</f>
        <v>0</v>
      </c>
      <c r="H32" s="193"/>
      <c r="I32" s="193"/>
    </row>
    <row r="33"/>
  </sheetData>
  <mergeCells count="45">
    <mergeCell ref="G31:I31"/>
    <mergeCell ref="G32:I32"/>
    <mergeCell ref="G24:I24"/>
    <mergeCell ref="G25:I25"/>
    <mergeCell ref="G26:I26"/>
    <mergeCell ref="F27:I27"/>
    <mergeCell ref="G28:I28"/>
    <mergeCell ref="G29:I29"/>
    <mergeCell ref="G20:I20"/>
    <mergeCell ref="F21:I21"/>
    <mergeCell ref="G22:I22"/>
    <mergeCell ref="G23:I23"/>
    <mergeCell ref="G30:I30"/>
    <mergeCell ref="B31:D31"/>
    <mergeCell ref="B32:D32"/>
    <mergeCell ref="B28:D28"/>
    <mergeCell ref="A27:D27"/>
    <mergeCell ref="A3:B3"/>
    <mergeCell ref="B20:D20"/>
    <mergeCell ref="B22:D22"/>
    <mergeCell ref="B23:D23"/>
    <mergeCell ref="B24:D24"/>
    <mergeCell ref="A10:A11"/>
    <mergeCell ref="A9:D9"/>
    <mergeCell ref="A14:D14"/>
    <mergeCell ref="A15:D15"/>
    <mergeCell ref="A21:D21"/>
    <mergeCell ref="B19:D19"/>
    <mergeCell ref="B25:D25"/>
    <mergeCell ref="B26:D26"/>
    <mergeCell ref="B29:D29"/>
    <mergeCell ref="B30:D30"/>
    <mergeCell ref="A1:I1"/>
    <mergeCell ref="A2:I2"/>
    <mergeCell ref="B16:D16"/>
    <mergeCell ref="B17:D17"/>
    <mergeCell ref="B18:D18"/>
    <mergeCell ref="F9:I9"/>
    <mergeCell ref="F10:F11"/>
    <mergeCell ref="F14:I14"/>
    <mergeCell ref="F15:I15"/>
    <mergeCell ref="G16:I16"/>
    <mergeCell ref="G17:I17"/>
    <mergeCell ref="G18:I18"/>
    <mergeCell ref="G19:I19"/>
  </mergeCells>
  <conditionalFormatting sqref="C11:D11">
    <cfRule type="cellIs" dxfId="6" priority="7" stopIfTrue="1" operator="greaterThanOrEqual">
      <formula>1</formula>
    </cfRule>
    <cfRule type="cellIs" dxfId="5" priority="9" stopIfTrue="1" operator="greaterThanOrEqual">
      <formula>1</formula>
    </cfRule>
  </conditionalFormatting>
  <conditionalFormatting sqref="B17:D18 B23:D24 B29:D30">
    <cfRule type="cellIs" dxfId="4" priority="8" stopIfTrue="1" operator="greaterThanOrEqual">
      <formula>1</formula>
    </cfRule>
  </conditionalFormatting>
  <conditionalFormatting sqref="B5:B6 G13">
    <cfRule type="cellIs" dxfId="3" priority="4" stopIfTrue="1" operator="greaterThanOrEqual">
      <formula>1</formula>
    </cfRule>
  </conditionalFormatting>
  <conditionalFormatting sqref="H11:I11">
    <cfRule type="cellIs" dxfId="2" priority="2" stopIfTrue="1" operator="greaterThanOrEqual">
      <formula>1</formula>
    </cfRule>
    <cfRule type="cellIs" dxfId="1" priority="3" stopIfTrue="1" operator="greaterThanOrEqual">
      <formula>1</formula>
    </cfRule>
  </conditionalFormatting>
  <conditionalFormatting sqref="G17:I18 G23:I24 G29:I30">
    <cfRule type="cellIs" dxfId="0" priority="1" stopIfTrue="1" operator="greaterThanOrEqual">
      <formula>1</formula>
    </cfRule>
  </conditionalFormatting>
  <hyperlinks>
    <hyperlink ref="A9:D9" location="CRChecklist!A1" display="Code Review Checklist" xr:uid="{00000000-0004-0000-0600-000000000000}"/>
    <hyperlink ref="A14:D14" location="Code_Review!A1" display="Code Review Record" xr:uid="{00000000-0004-0000-0600-000001000000}"/>
    <hyperlink ref="F9:I9" location="UTCD_ReviewChecklist!A1" display="UTCD Review Checklist" xr:uid="{00000000-0004-0000-0600-000002000000}"/>
    <hyperlink ref="F14:I14" location="UTCD_Review!A1" display="UTCD Review Record" xr:uid="{00000000-0004-0000-0600-000003000000}"/>
  </hyperlinks>
  <pageMargins left="0.75" right="0.75" top="0.84" bottom="1" header="0.5" footer="0.5"/>
  <pageSetup scale="93" orientation="portrait" r:id="rId1"/>
  <headerFooter alignWithMargins="0">
    <oddFooter>&amp;L&amp;G&amp;RPage &amp;P of &amp;N</oddFooter>
  </headerFooter>
  <legacyDrawingHF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4b67544-4f75-44ad-97dc-63c4a089b5fb">
      <Terms xmlns="http://schemas.microsoft.com/office/infopath/2007/PartnerControls"/>
    </lcf76f155ced4ddcb4097134ff3c332f>
    <TaxCatchAll xmlns="e7c5122c-df08-4423-b50e-24ab3dca5df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933D0AD15B8054C8050D8A8E6283BB5" ma:contentTypeVersion="15" ma:contentTypeDescription="Create a new document." ma:contentTypeScope="" ma:versionID="147e402a846ac907ba8ad36482556a05">
  <xsd:schema xmlns:xsd="http://www.w3.org/2001/XMLSchema" xmlns:xs="http://www.w3.org/2001/XMLSchema" xmlns:p="http://schemas.microsoft.com/office/2006/metadata/properties" xmlns:ns2="04b67544-4f75-44ad-97dc-63c4a089b5fb" xmlns:ns3="e7c5122c-df08-4423-b50e-24ab3dca5df2" targetNamespace="http://schemas.microsoft.com/office/2006/metadata/properties" ma:root="true" ma:fieldsID="bd0f9b790ee2f91eaed35ce95cf00f48" ns2:_="" ns3:_="">
    <xsd:import namespace="04b67544-4f75-44ad-97dc-63c4a089b5fb"/>
    <xsd:import namespace="e7c5122c-df08-4423-b50e-24ab3dca5df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b67544-4f75-44ad-97dc-63c4a089b5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LengthInSeconds" ma:index="18" nillable="true" ma:displayName="Length (seconds)" ma:internalName="MediaLengthInSeconds" ma:readOnly="true">
      <xsd:simpleType>
        <xsd:restriction base="dms:Unknow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63ccdc3-b1d7-4e56-9833-38fbeed816ad"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7c5122c-df08-4423-b50e-24ab3dca5df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a92a28b-2221-4c09-ab6d-d0cef170fb67}" ma:internalName="TaxCatchAll" ma:showField="CatchAllData" ma:web="e7c5122c-df08-4423-b50e-24ab3dca5df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40FE92D-BB60-492C-9C86-696920240B27}"/>
</file>

<file path=customXml/itemProps2.xml><?xml version="1.0" encoding="utf-8"?>
<ds:datastoreItem xmlns:ds="http://schemas.openxmlformats.org/officeDocument/2006/customXml" ds:itemID="{CF508824-8D9E-48C2-ABB0-ADF72C3DB774}"/>
</file>

<file path=customXml/itemProps3.xml><?xml version="1.0" encoding="utf-8"?>
<ds:datastoreItem xmlns:ds="http://schemas.openxmlformats.org/officeDocument/2006/customXml" ds:itemID="{370DFFBB-8FDD-4AE6-B995-55F921422422}"/>
</file>

<file path=docProps/app.xml><?xml version="1.0" encoding="utf-8"?>
<Properties xmlns="http://schemas.openxmlformats.org/officeDocument/2006/extended-properties" xmlns:vt="http://schemas.openxmlformats.org/officeDocument/2006/docPropsVTypes">
  <Application>Microsoft Excel Online</Application>
  <Manager/>
  <Company>Sysarris Software Pvt Ltd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Rathnakar</dc:creator>
  <cp:keywords/>
  <dc:description/>
  <cp:lastModifiedBy>Anu Maria Das</cp:lastModifiedBy>
  <cp:revision/>
  <dcterms:created xsi:type="dcterms:W3CDTF">2004-03-20T15:47:18Z</dcterms:created>
  <dcterms:modified xsi:type="dcterms:W3CDTF">2022-08-08T09:09:10Z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0x0101003933D0AD15B8054C8050D8A8E6283BB5</vt:lpwstr>
  </property>
  <property fmtid="{D5CDD505-2E9C-101B-9397-08002B2CF9AE}" pid="3" name="MediaServiceImageTags">
    <vt:lpwstr/>
  </property>
</Properties>
</file>