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entuedu-my.sharepoint.com/personal/pritish001_e_ntu_edu_sg/Documents/Database/Run5/"/>
    </mc:Choice>
  </mc:AlternateContent>
  <xr:revisionPtr revIDLastSave="9864" documentId="13_ncr:1_{90266A8F-30BC-3D41-B481-09A976D5718D}" xr6:coauthVersionLast="47" xr6:coauthVersionMax="47" xr10:uidLastSave="{9A810D3A-7B4B-4961-82AD-887D2F610CE6}"/>
  <bookViews>
    <workbookView xWindow="-120" yWindow="-120" windowWidth="24240" windowHeight="13140" tabRatio="230" xr2:uid="{00000000-000D-0000-FFFF-FFFF00000000}"/>
  </bookViews>
  <sheets>
    <sheet name="Sheet1" sheetId="1" r:id="rId1"/>
    <sheet name="Discarded" sheetId="3" r:id="rId2"/>
    <sheet name="2D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422" i="1" l="1"/>
  <c r="BA422" i="1"/>
  <c r="AZ422" i="1"/>
  <c r="AY422" i="1"/>
  <c r="BF421" i="1"/>
  <c r="BA421" i="1"/>
  <c r="AZ421" i="1"/>
  <c r="AY421" i="1"/>
  <c r="BF420" i="1"/>
  <c r="BA420" i="1"/>
  <c r="AZ420" i="1"/>
  <c r="AY420" i="1"/>
  <c r="BF3" i="1"/>
  <c r="AV30" i="3"/>
  <c r="AQ30" i="3"/>
  <c r="AP30" i="3"/>
  <c r="AO30" i="3"/>
  <c r="AS30" i="3" s="1"/>
  <c r="AV29" i="3"/>
  <c r="AQ29" i="3"/>
  <c r="AP29" i="3"/>
  <c r="AO29" i="3"/>
  <c r="AS29" i="3" s="1"/>
  <c r="AV28" i="3"/>
  <c r="AQ28" i="3"/>
  <c r="AP28" i="3"/>
  <c r="AO28" i="3"/>
  <c r="AS28" i="3" s="1"/>
  <c r="AV27" i="3"/>
  <c r="AQ27" i="3"/>
  <c r="AP27" i="3"/>
  <c r="AO27" i="3"/>
  <c r="AS27" i="3" s="1"/>
  <c r="AQ26" i="3"/>
  <c r="AP26" i="3"/>
  <c r="AO26" i="3"/>
  <c r="AS26" i="3" s="1"/>
  <c r="AV33" i="3"/>
  <c r="AQ33" i="3"/>
  <c r="AP33" i="3"/>
  <c r="AO33" i="3"/>
  <c r="AS33" i="3" s="1"/>
  <c r="AV32" i="3"/>
  <c r="AQ32" i="3"/>
  <c r="AP32" i="3"/>
  <c r="AO32" i="3"/>
  <c r="AS32" i="3" s="1"/>
  <c r="AQ25" i="3"/>
  <c r="AP25" i="3"/>
  <c r="AO25" i="3"/>
  <c r="AS25" i="3" s="1"/>
  <c r="AV24" i="3"/>
  <c r="AQ24" i="3"/>
  <c r="AP24" i="3"/>
  <c r="AO24" i="3"/>
  <c r="AS24" i="3" s="1"/>
  <c r="AV23" i="3"/>
  <c r="AQ23" i="3"/>
  <c r="AP23" i="3"/>
  <c r="AO23" i="3"/>
  <c r="AS23" i="3" s="1"/>
  <c r="BF337" i="1"/>
  <c r="BF336" i="1"/>
  <c r="BA337" i="1"/>
  <c r="AZ337" i="1"/>
  <c r="AY337" i="1"/>
  <c r="BA336" i="1"/>
  <c r="AZ336" i="1"/>
  <c r="AY336" i="1"/>
  <c r="BF338" i="1"/>
  <c r="BF335" i="1"/>
  <c r="BF334" i="1"/>
  <c r="AQ22" i="3"/>
  <c r="AP22" i="3"/>
  <c r="AO22" i="3"/>
  <c r="AS22" i="3" s="1"/>
  <c r="BF276" i="1"/>
  <c r="BA276" i="1"/>
  <c r="AZ276" i="1"/>
  <c r="AY276" i="1"/>
  <c r="BA335" i="1"/>
  <c r="AZ335" i="1"/>
  <c r="AY335" i="1"/>
  <c r="BA334" i="1"/>
  <c r="AZ334" i="1"/>
  <c r="AY334" i="1"/>
  <c r="BA324" i="1"/>
  <c r="AZ324" i="1"/>
  <c r="AY324" i="1"/>
  <c r="BA270" i="1"/>
  <c r="AZ270" i="1"/>
  <c r="AY270" i="1"/>
  <c r="BA269" i="1"/>
  <c r="AZ269" i="1"/>
  <c r="AY269" i="1"/>
  <c r="BA279" i="1"/>
  <c r="AZ279" i="1"/>
  <c r="AY279" i="1"/>
  <c r="BA277" i="1"/>
  <c r="AZ277" i="1"/>
  <c r="AY277" i="1"/>
  <c r="BA278" i="1"/>
  <c r="AZ278" i="1"/>
  <c r="AY278" i="1"/>
  <c r="BF279" i="1"/>
  <c r="BF278" i="1"/>
  <c r="BF277" i="1"/>
  <c r="BF270" i="1"/>
  <c r="BF269" i="1"/>
  <c r="BF324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71" i="1"/>
  <c r="AZ272" i="1"/>
  <c r="AZ273" i="1"/>
  <c r="AZ274" i="1"/>
  <c r="AZ275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5" i="1"/>
  <c r="AZ326" i="1"/>
  <c r="AZ327" i="1"/>
  <c r="AZ328" i="1"/>
  <c r="AZ329" i="1"/>
  <c r="AZ330" i="1"/>
  <c r="AZ331" i="1"/>
  <c r="AZ332" i="1"/>
  <c r="AZ333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71" i="1"/>
  <c r="AY272" i="1"/>
  <c r="AY273" i="1"/>
  <c r="AY274" i="1"/>
  <c r="AY275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5" i="1"/>
  <c r="AY326" i="1"/>
  <c r="AY327" i="1"/>
  <c r="AY328" i="1"/>
  <c r="AY329" i="1"/>
  <c r="AY330" i="1"/>
  <c r="AY331" i="1"/>
  <c r="AY332" i="1"/>
  <c r="AY333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3" i="1"/>
  <c r="AW20" i="3"/>
  <c r="AR20" i="3"/>
  <c r="AU20" i="3" s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71" i="1"/>
  <c r="BA272" i="1"/>
  <c r="BA273" i="1"/>
  <c r="BA274" i="1"/>
  <c r="BA275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5" i="1"/>
  <c r="BA326" i="1"/>
  <c r="BA327" i="1"/>
  <c r="BA328" i="1"/>
  <c r="BA329" i="1"/>
  <c r="BA330" i="1"/>
  <c r="BA331" i="1"/>
  <c r="BA332" i="1"/>
  <c r="BA333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3" i="1"/>
  <c r="AW19" i="3"/>
  <c r="AU19" i="3"/>
  <c r="AT19" i="3"/>
  <c r="AW18" i="3"/>
  <c r="AU18" i="3"/>
  <c r="AT18" i="3"/>
  <c r="AW17" i="3"/>
  <c r="AU17" i="3"/>
  <c r="AT17" i="3"/>
  <c r="AU16" i="3"/>
  <c r="AT16" i="3"/>
  <c r="AQ15" i="3"/>
  <c r="AU15" i="3" s="1"/>
  <c r="AQ14" i="3"/>
  <c r="AU14" i="3" s="1"/>
  <c r="AQ13" i="3"/>
  <c r="AT13" i="3" s="1"/>
  <c r="AQ12" i="3"/>
  <c r="AU12" i="3" s="1"/>
  <c r="AQ11" i="3"/>
  <c r="AU11" i="3" s="1"/>
  <c r="AU10" i="3"/>
  <c r="AT10" i="3"/>
  <c r="AU9" i="3"/>
  <c r="AT9" i="3"/>
  <c r="AR8" i="3"/>
  <c r="AU8" i="3" s="1"/>
  <c r="AR7" i="3"/>
  <c r="AU7" i="3" s="1"/>
  <c r="AR6" i="3"/>
  <c r="AU6" i="3" s="1"/>
  <c r="AR5" i="3"/>
  <c r="AT5" i="3" s="1"/>
  <c r="AR4" i="3"/>
  <c r="AT4" i="3" s="1"/>
  <c r="AR3" i="3"/>
  <c r="AT3" i="3" s="1"/>
  <c r="AR2" i="3"/>
  <c r="AU2" i="3" s="1"/>
  <c r="BF237" i="1"/>
  <c r="BF235" i="1"/>
  <c r="BF234" i="1"/>
  <c r="BF233" i="1"/>
  <c r="BF232" i="1"/>
  <c r="BF195" i="1"/>
  <c r="BF272" i="1"/>
  <c r="BF268" i="1"/>
  <c r="BF416" i="1"/>
  <c r="BF418" i="1"/>
  <c r="BF415" i="1"/>
  <c r="BF412" i="1"/>
  <c r="BF413" i="1"/>
  <c r="BF414" i="1"/>
  <c r="BF411" i="1"/>
  <c r="BF405" i="1"/>
  <c r="BF406" i="1"/>
  <c r="BF407" i="1"/>
  <c r="BF408" i="1"/>
  <c r="BF409" i="1"/>
  <c r="BB63" i="2"/>
  <c r="AZ63" i="2"/>
  <c r="AY63" i="2"/>
  <c r="AY60" i="2"/>
  <c r="AZ60" i="2"/>
  <c r="AY61" i="2"/>
  <c r="AZ61" i="2"/>
  <c r="AY62" i="2"/>
  <c r="AZ62" i="2"/>
  <c r="BF220" i="1"/>
  <c r="BF219" i="1"/>
  <c r="BB59" i="2"/>
  <c r="AZ59" i="2"/>
  <c r="AY59" i="2"/>
  <c r="BB58" i="2"/>
  <c r="AZ58" i="2"/>
  <c r="AY58" i="2"/>
  <c r="BB57" i="2"/>
  <c r="AZ57" i="2"/>
  <c r="AY57" i="2"/>
  <c r="BB56" i="2"/>
  <c r="AZ56" i="2"/>
  <c r="AY56" i="2"/>
  <c r="BB55" i="2"/>
  <c r="AZ55" i="2"/>
  <c r="AY55" i="2"/>
  <c r="BB54" i="2"/>
  <c r="AZ54" i="2"/>
  <c r="AY54" i="2"/>
  <c r="BB53" i="2"/>
  <c r="AZ53" i="2"/>
  <c r="AY53" i="2"/>
  <c r="BB52" i="2"/>
  <c r="AZ52" i="2"/>
  <c r="AY52" i="2"/>
  <c r="BB51" i="2"/>
  <c r="AZ51" i="2"/>
  <c r="AY51" i="2"/>
  <c r="BB50" i="2"/>
  <c r="AZ50" i="2"/>
  <c r="AY50" i="2"/>
  <c r="BB49" i="2"/>
  <c r="AZ49" i="2"/>
  <c r="AY49" i="2"/>
  <c r="BB48" i="2"/>
  <c r="AZ48" i="2"/>
  <c r="AY48" i="2"/>
  <c r="BB47" i="2"/>
  <c r="AZ47" i="2"/>
  <c r="AY47" i="2"/>
  <c r="BB46" i="2"/>
  <c r="AZ46" i="2"/>
  <c r="AY46" i="2"/>
  <c r="BB45" i="2"/>
  <c r="AZ45" i="2"/>
  <c r="AY45" i="2"/>
  <c r="BB44" i="2"/>
  <c r="AZ44" i="2"/>
  <c r="AY44" i="2"/>
  <c r="BB43" i="2"/>
  <c r="AZ43" i="2"/>
  <c r="AY43" i="2"/>
  <c r="BB42" i="2"/>
  <c r="AZ42" i="2"/>
  <c r="AY42" i="2"/>
  <c r="BB41" i="2"/>
  <c r="AZ41" i="2"/>
  <c r="AY41" i="2"/>
  <c r="BB40" i="2"/>
  <c r="AZ40" i="2"/>
  <c r="AY40" i="2"/>
  <c r="BB39" i="2"/>
  <c r="AZ39" i="2"/>
  <c r="AY39" i="2"/>
  <c r="AZ38" i="2"/>
  <c r="AY38" i="2"/>
  <c r="AZ37" i="2"/>
  <c r="AY37" i="2"/>
  <c r="BB36" i="2"/>
  <c r="AZ36" i="2"/>
  <c r="AY36" i="2"/>
  <c r="BB35" i="2"/>
  <c r="AZ35" i="2"/>
  <c r="AY35" i="2"/>
  <c r="BB34" i="2"/>
  <c r="AZ34" i="2"/>
  <c r="AY34" i="2"/>
  <c r="BB33" i="2"/>
  <c r="AZ33" i="2"/>
  <c r="AY33" i="2"/>
  <c r="BB32" i="2"/>
  <c r="AZ32" i="2"/>
  <c r="AY32" i="2"/>
  <c r="BB31" i="2"/>
  <c r="AZ31" i="2"/>
  <c r="AY31" i="2"/>
  <c r="BB30" i="2"/>
  <c r="AZ30" i="2"/>
  <c r="AY30" i="2"/>
  <c r="BB29" i="2"/>
  <c r="AZ29" i="2"/>
  <c r="AY29" i="2"/>
  <c r="BB28" i="2"/>
  <c r="AZ28" i="2"/>
  <c r="AY28" i="2"/>
  <c r="BB25" i="2"/>
  <c r="AZ25" i="2"/>
  <c r="AY25" i="2"/>
  <c r="BB22" i="2"/>
  <c r="AZ22" i="2"/>
  <c r="AY22" i="2"/>
  <c r="AZ21" i="2"/>
  <c r="AY21" i="2"/>
  <c r="AZ20" i="2"/>
  <c r="AY20" i="2"/>
  <c r="AZ19" i="2"/>
  <c r="AY19" i="2"/>
  <c r="AZ18" i="2"/>
  <c r="AY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BF204" i="1"/>
  <c r="BF203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22" i="1"/>
  <c r="BF98" i="1"/>
  <c r="BF186" i="1"/>
  <c r="BF183" i="1"/>
  <c r="BF181" i="1"/>
  <c r="BF180" i="1"/>
  <c r="BF179" i="1"/>
  <c r="BF178" i="1"/>
  <c r="BF173" i="1"/>
  <c r="BF172" i="1"/>
  <c r="BF171" i="1"/>
  <c r="BF170" i="1"/>
  <c r="BF168" i="1"/>
  <c r="BF167" i="1"/>
  <c r="BF166" i="1"/>
  <c r="BF165" i="1"/>
  <c r="BF160" i="1"/>
  <c r="BF159" i="1"/>
  <c r="BF288" i="1"/>
  <c r="BF342" i="1"/>
  <c r="BF341" i="1"/>
  <c r="BF340" i="1"/>
  <c r="BF347" i="1"/>
  <c r="BF346" i="1"/>
  <c r="BF154" i="1"/>
  <c r="BF321" i="1"/>
  <c r="BF320" i="1"/>
  <c r="BF319" i="1"/>
  <c r="BF318" i="1"/>
  <c r="BF317" i="1"/>
  <c r="BF314" i="1"/>
  <c r="BF315" i="1"/>
  <c r="BF313" i="1"/>
  <c r="BF312" i="1"/>
  <c r="BF311" i="1"/>
  <c r="BF310" i="1"/>
  <c r="BF309" i="1"/>
  <c r="BF289" i="1"/>
  <c r="BF280" i="1"/>
  <c r="BF308" i="1"/>
  <c r="BF307" i="1"/>
  <c r="BF306" i="1"/>
  <c r="BF305" i="1"/>
  <c r="BF304" i="1"/>
  <c r="BF303" i="1"/>
  <c r="BF275" i="1"/>
  <c r="BF274" i="1"/>
  <c r="BF273" i="1"/>
  <c r="BF316" i="1"/>
  <c r="BF302" i="1"/>
  <c r="BF298" i="1"/>
  <c r="BF299" i="1"/>
  <c r="BF300" i="1"/>
  <c r="BF301" i="1"/>
  <c r="BF297" i="1"/>
  <c r="BF296" i="1"/>
  <c r="BF295" i="1"/>
  <c r="BF294" i="1"/>
  <c r="BF293" i="1"/>
  <c r="BF292" i="1"/>
  <c r="BF291" i="1"/>
  <c r="BF290" i="1"/>
  <c r="BF287" i="1"/>
  <c r="BF286" i="1"/>
  <c r="BF285" i="1"/>
  <c r="BF284" i="1"/>
  <c r="BF283" i="1"/>
  <c r="BF282" i="1"/>
  <c r="BF281" i="1"/>
  <c r="BF271" i="1"/>
  <c r="BF162" i="1"/>
  <c r="BF267" i="1"/>
  <c r="BF266" i="1"/>
  <c r="BF265" i="1"/>
  <c r="BF120" i="1"/>
  <c r="BF333" i="1"/>
  <c r="BF332" i="1"/>
  <c r="BF331" i="1"/>
  <c r="BF330" i="1"/>
  <c r="BF329" i="1"/>
  <c r="BF328" i="1"/>
  <c r="BF327" i="1"/>
  <c r="BF326" i="1"/>
  <c r="BF325" i="1"/>
  <c r="BF323" i="1"/>
  <c r="BF23" i="1"/>
  <c r="BF24" i="1"/>
  <c r="BF25" i="1"/>
  <c r="BF26" i="1"/>
  <c r="BF22" i="1"/>
  <c r="BF9" i="1"/>
  <c r="BF10" i="1"/>
  <c r="BF11" i="1"/>
  <c r="BF4" i="1"/>
  <c r="BF5" i="1"/>
  <c r="BF6" i="1"/>
  <c r="BF8" i="1"/>
  <c r="BF7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6" i="1"/>
  <c r="BF231" i="1"/>
  <c r="BF230" i="1"/>
  <c r="BF229" i="1"/>
  <c r="BF228" i="1"/>
  <c r="BF227" i="1"/>
  <c r="BF226" i="1"/>
  <c r="BF225" i="1"/>
  <c r="BF224" i="1"/>
  <c r="BF223" i="1"/>
  <c r="BF222" i="1"/>
  <c r="BF221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2" i="1"/>
  <c r="BF201" i="1"/>
  <c r="BF200" i="1"/>
  <c r="BF199" i="1"/>
  <c r="BF198" i="1"/>
  <c r="BF197" i="1"/>
  <c r="BF196" i="1"/>
  <c r="BF194" i="1"/>
  <c r="BF185" i="1"/>
  <c r="BF184" i="1"/>
  <c r="BF182" i="1"/>
  <c r="BF177" i="1"/>
  <c r="BF176" i="1"/>
  <c r="BF175" i="1"/>
  <c r="BF174" i="1"/>
  <c r="BF169" i="1"/>
  <c r="BF164" i="1"/>
  <c r="BF163" i="1"/>
  <c r="BF161" i="1"/>
  <c r="BF158" i="1"/>
  <c r="BF157" i="1"/>
  <c r="BF156" i="1"/>
  <c r="BF155" i="1"/>
  <c r="BF151" i="1"/>
  <c r="BF339" i="1"/>
  <c r="BF150" i="1"/>
  <c r="BF149" i="1"/>
  <c r="BF148" i="1"/>
  <c r="BF147" i="1"/>
  <c r="BF146" i="1"/>
  <c r="BF128" i="1"/>
  <c r="BF127" i="1"/>
  <c r="BF126" i="1"/>
  <c r="BF119" i="1"/>
  <c r="BF264" i="1"/>
  <c r="BF99" i="1"/>
  <c r="BF13" i="1"/>
  <c r="BF14" i="1"/>
  <c r="BF15" i="1"/>
  <c r="BF16" i="1"/>
  <c r="BF12" i="1"/>
  <c r="BF96" i="1"/>
  <c r="BF97" i="1"/>
  <c r="BF95" i="1"/>
  <c r="BF94" i="1"/>
  <c r="BF85" i="1"/>
  <c r="BF86" i="1"/>
  <c r="BF87" i="1"/>
  <c r="BF88" i="1"/>
  <c r="BF89" i="1"/>
  <c r="BF90" i="1"/>
  <c r="BF91" i="1"/>
  <c r="BF84" i="1"/>
  <c r="AW3" i="1"/>
  <c r="AW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64" i="1"/>
  <c r="BF46" i="1"/>
  <c r="BF47" i="1"/>
  <c r="BF48" i="1"/>
  <c r="BF49" i="1"/>
  <c r="BF50" i="1"/>
  <c r="BF51" i="1"/>
  <c r="BF52" i="1"/>
  <c r="BF45" i="1"/>
  <c r="AW6" i="1"/>
  <c r="AW5" i="1"/>
  <c r="AW79" i="1"/>
  <c r="AW80" i="1"/>
  <c r="AW81" i="1"/>
  <c r="AW82" i="1"/>
  <c r="AW83" i="1"/>
  <c r="AW78" i="1"/>
  <c r="BD420" i="1" l="1"/>
  <c r="BC421" i="1"/>
  <c r="BD421" i="1"/>
  <c r="BC420" i="1"/>
  <c r="BD363" i="1"/>
  <c r="BD355" i="1"/>
  <c r="BD339" i="1"/>
  <c r="BD327" i="1"/>
  <c r="BD318" i="1"/>
  <c r="BD310" i="1"/>
  <c r="BD302" i="1"/>
  <c r="BD294" i="1"/>
  <c r="BD286" i="1"/>
  <c r="BD274" i="1"/>
  <c r="BD264" i="1"/>
  <c r="BD256" i="1"/>
  <c r="BD249" i="1"/>
  <c r="BD241" i="1"/>
  <c r="BD233" i="1"/>
  <c r="BD225" i="1"/>
  <c r="BD217" i="1"/>
  <c r="BD209" i="1"/>
  <c r="BD201" i="1"/>
  <c r="BD193" i="1"/>
  <c r="BD185" i="1"/>
  <c r="BD177" i="1"/>
  <c r="BD169" i="1"/>
  <c r="BD161" i="1"/>
  <c r="BD153" i="1"/>
  <c r="BD145" i="1"/>
  <c r="BD137" i="1"/>
  <c r="BD129" i="1"/>
  <c r="BD121" i="1"/>
  <c r="BD113" i="1"/>
  <c r="BD105" i="1"/>
  <c r="BD97" i="1"/>
  <c r="BD89" i="1"/>
  <c r="BD81" i="1"/>
  <c r="BD73" i="1"/>
  <c r="BD65" i="1"/>
  <c r="BD57" i="1"/>
  <c r="BD49" i="1"/>
  <c r="BD41" i="1"/>
  <c r="BD33" i="1"/>
  <c r="BD25" i="1"/>
  <c r="BD417" i="1"/>
  <c r="BD409" i="1"/>
  <c r="BD401" i="1"/>
  <c r="BD393" i="1"/>
  <c r="BD385" i="1"/>
  <c r="BD377" i="1"/>
  <c r="BD369" i="1"/>
  <c r="BD361" i="1"/>
  <c r="BD353" i="1"/>
  <c r="BD345" i="1"/>
  <c r="BD333" i="1"/>
  <c r="BD325" i="1"/>
  <c r="BD316" i="1"/>
  <c r="BD308" i="1"/>
  <c r="BD300" i="1"/>
  <c r="BD292" i="1"/>
  <c r="BD284" i="1"/>
  <c r="BD272" i="1"/>
  <c r="BD262" i="1"/>
  <c r="BD255" i="1"/>
  <c r="BD247" i="1"/>
  <c r="BD239" i="1"/>
  <c r="BD231" i="1"/>
  <c r="BD223" i="1"/>
  <c r="BD215" i="1"/>
  <c r="BD207" i="1"/>
  <c r="BD199" i="1"/>
  <c r="BD191" i="1"/>
  <c r="BD183" i="1"/>
  <c r="BD175" i="1"/>
  <c r="BD167" i="1"/>
  <c r="BD159" i="1"/>
  <c r="BD151" i="1"/>
  <c r="BD143" i="1"/>
  <c r="BD135" i="1"/>
  <c r="BD127" i="1"/>
  <c r="BD119" i="1"/>
  <c r="BD111" i="1"/>
  <c r="BD103" i="1"/>
  <c r="BD95" i="1"/>
  <c r="BD87" i="1"/>
  <c r="BD79" i="1"/>
  <c r="BD71" i="1"/>
  <c r="BD63" i="1"/>
  <c r="BD55" i="1"/>
  <c r="BD15" i="1"/>
  <c r="BD7" i="1"/>
  <c r="BC279" i="1"/>
  <c r="BC422" i="1"/>
  <c r="BD422" i="1"/>
  <c r="BD51" i="1"/>
  <c r="BD43" i="1"/>
  <c r="BD35" i="1"/>
  <c r="BD27" i="1"/>
  <c r="BD39" i="1"/>
  <c r="BD23" i="1"/>
  <c r="BD47" i="1"/>
  <c r="BD31" i="1"/>
  <c r="BD405" i="1"/>
  <c r="BD389" i="1"/>
  <c r="BD373" i="1"/>
  <c r="BD365" i="1"/>
  <c r="BD357" i="1"/>
  <c r="BD349" i="1"/>
  <c r="BD341" i="1"/>
  <c r="BD329" i="1"/>
  <c r="BD312" i="1"/>
  <c r="BD304" i="1"/>
  <c r="BD296" i="1"/>
  <c r="BD288" i="1"/>
  <c r="BD280" i="1"/>
  <c r="BD266" i="1"/>
  <c r="BD258" i="1"/>
  <c r="BD251" i="1"/>
  <c r="BD243" i="1"/>
  <c r="BD235" i="1"/>
  <c r="BD227" i="1"/>
  <c r="BD219" i="1"/>
  <c r="BD211" i="1"/>
  <c r="BD203" i="1"/>
  <c r="BD195" i="1"/>
  <c r="BD187" i="1"/>
  <c r="BD179" i="1"/>
  <c r="BD171" i="1"/>
  <c r="BD163" i="1"/>
  <c r="BD155" i="1"/>
  <c r="BD147" i="1"/>
  <c r="BD139" i="1"/>
  <c r="BD131" i="1"/>
  <c r="BD123" i="1"/>
  <c r="BD115" i="1"/>
  <c r="BD107" i="1"/>
  <c r="BD99" i="1"/>
  <c r="BD91" i="1"/>
  <c r="BD83" i="1"/>
  <c r="BD75" i="1"/>
  <c r="BD67" i="1"/>
  <c r="BD59" i="1"/>
  <c r="BD19" i="1"/>
  <c r="BD11" i="1"/>
  <c r="BC334" i="1"/>
  <c r="BC336" i="1"/>
  <c r="BD413" i="1"/>
  <c r="BD397" i="1"/>
  <c r="BD381" i="1"/>
  <c r="BD320" i="1"/>
  <c r="BD3" i="1"/>
  <c r="BD412" i="1"/>
  <c r="BD404" i="1"/>
  <c r="BD396" i="1"/>
  <c r="BD388" i="1"/>
  <c r="BD380" i="1"/>
  <c r="BD372" i="1"/>
  <c r="BD364" i="1"/>
  <c r="BD356" i="1"/>
  <c r="BD348" i="1"/>
  <c r="BD340" i="1"/>
  <c r="BD328" i="1"/>
  <c r="BD319" i="1"/>
  <c r="BD311" i="1"/>
  <c r="BD303" i="1"/>
  <c r="BD295" i="1"/>
  <c r="BD287" i="1"/>
  <c r="BD275" i="1"/>
  <c r="BD265" i="1"/>
  <c r="BD257" i="1"/>
  <c r="BD250" i="1"/>
  <c r="BD242" i="1"/>
  <c r="BD234" i="1"/>
  <c r="BD226" i="1"/>
  <c r="BD218" i="1"/>
  <c r="BD210" i="1"/>
  <c r="BD202" i="1"/>
  <c r="BD194" i="1"/>
  <c r="BD186" i="1"/>
  <c r="BD178" i="1"/>
  <c r="BD170" i="1"/>
  <c r="BD162" i="1"/>
  <c r="BD154" i="1"/>
  <c r="BD146" i="1"/>
  <c r="BD138" i="1"/>
  <c r="BD130" i="1"/>
  <c r="BD122" i="1"/>
  <c r="BD114" i="1"/>
  <c r="BD106" i="1"/>
  <c r="BD98" i="1"/>
  <c r="BD90" i="1"/>
  <c r="BD82" i="1"/>
  <c r="BD74" i="1"/>
  <c r="BD66" i="1"/>
  <c r="BD58" i="1"/>
  <c r="BD50" i="1"/>
  <c r="BD42" i="1"/>
  <c r="BD34" i="1"/>
  <c r="BD26" i="1"/>
  <c r="BD18" i="1"/>
  <c r="BD10" i="1"/>
  <c r="BD415" i="1"/>
  <c r="BD407" i="1"/>
  <c r="BD399" i="1"/>
  <c r="BD391" i="1"/>
  <c r="BD383" i="1"/>
  <c r="BD375" i="1"/>
  <c r="BD367" i="1"/>
  <c r="BD359" i="1"/>
  <c r="BD351" i="1"/>
  <c r="BD343" i="1"/>
  <c r="BD331" i="1"/>
  <c r="BD322" i="1"/>
  <c r="BD314" i="1"/>
  <c r="BD306" i="1"/>
  <c r="BD298" i="1"/>
  <c r="BD290" i="1"/>
  <c r="BD282" i="1"/>
  <c r="BD268" i="1"/>
  <c r="BD260" i="1"/>
  <c r="BD253" i="1"/>
  <c r="BD245" i="1"/>
  <c r="BD237" i="1"/>
  <c r="BD229" i="1"/>
  <c r="BD221" i="1"/>
  <c r="BD213" i="1"/>
  <c r="BD205" i="1"/>
  <c r="BD197" i="1"/>
  <c r="BD189" i="1"/>
  <c r="BD181" i="1"/>
  <c r="BD173" i="1"/>
  <c r="BD165" i="1"/>
  <c r="BD157" i="1"/>
  <c r="BD149" i="1"/>
  <c r="BD141" i="1"/>
  <c r="BD133" i="1"/>
  <c r="BD125" i="1"/>
  <c r="BD117" i="1"/>
  <c r="BD109" i="1"/>
  <c r="BD101" i="1"/>
  <c r="BD93" i="1"/>
  <c r="BD85" i="1"/>
  <c r="BD77" i="1"/>
  <c r="BD69" i="1"/>
  <c r="BD61" i="1"/>
  <c r="BD53" i="1"/>
  <c r="BD45" i="1"/>
  <c r="BD37" i="1"/>
  <c r="BD29" i="1"/>
  <c r="BD21" i="1"/>
  <c r="BD13" i="1"/>
  <c r="BD5" i="1"/>
  <c r="BC278" i="1"/>
  <c r="BD414" i="1"/>
  <c r="BD406" i="1"/>
  <c r="BD398" i="1"/>
  <c r="BD390" i="1"/>
  <c r="BD382" i="1"/>
  <c r="BD374" i="1"/>
  <c r="BD366" i="1"/>
  <c r="BD358" i="1"/>
  <c r="BD350" i="1"/>
  <c r="BD342" i="1"/>
  <c r="BD330" i="1"/>
  <c r="BD321" i="1"/>
  <c r="BD313" i="1"/>
  <c r="BD305" i="1"/>
  <c r="BD297" i="1"/>
  <c r="BD289" i="1"/>
  <c r="BD281" i="1"/>
  <c r="BD267" i="1"/>
  <c r="BD259" i="1"/>
  <c r="BD252" i="1"/>
  <c r="BD244" i="1"/>
  <c r="BD236" i="1"/>
  <c r="BD228" i="1"/>
  <c r="BD220" i="1"/>
  <c r="BD212" i="1"/>
  <c r="BD204" i="1"/>
  <c r="BD196" i="1"/>
  <c r="BD188" i="1"/>
  <c r="BD180" i="1"/>
  <c r="BD172" i="1"/>
  <c r="BD164" i="1"/>
  <c r="BD156" i="1"/>
  <c r="BD148" i="1"/>
  <c r="BD140" i="1"/>
  <c r="BD132" i="1"/>
  <c r="BD124" i="1"/>
  <c r="BD116" i="1"/>
  <c r="BD108" i="1"/>
  <c r="BD100" i="1"/>
  <c r="BD92" i="1"/>
  <c r="BD84" i="1"/>
  <c r="BD76" i="1"/>
  <c r="BD68" i="1"/>
  <c r="BD60" i="1"/>
  <c r="BD52" i="1"/>
  <c r="BD44" i="1"/>
  <c r="BD36" i="1"/>
  <c r="BD28" i="1"/>
  <c r="BD20" i="1"/>
  <c r="BD12" i="1"/>
  <c r="BD4" i="1"/>
  <c r="BC269" i="1"/>
  <c r="BC277" i="1"/>
  <c r="BD411" i="1"/>
  <c r="BD395" i="1"/>
  <c r="BD379" i="1"/>
  <c r="BD17" i="1"/>
  <c r="BD9" i="1"/>
  <c r="BC270" i="1"/>
  <c r="BD419" i="1"/>
  <c r="BD403" i="1"/>
  <c r="BD387" i="1"/>
  <c r="BD371" i="1"/>
  <c r="BD347" i="1"/>
  <c r="BD418" i="1"/>
  <c r="BD410" i="1"/>
  <c r="BD402" i="1"/>
  <c r="BD394" i="1"/>
  <c r="BD386" i="1"/>
  <c r="BD378" i="1"/>
  <c r="BD370" i="1"/>
  <c r="BD362" i="1"/>
  <c r="BD354" i="1"/>
  <c r="BD346" i="1"/>
  <c r="BD338" i="1"/>
  <c r="BD326" i="1"/>
  <c r="BD317" i="1"/>
  <c r="BD309" i="1"/>
  <c r="BD301" i="1"/>
  <c r="BD293" i="1"/>
  <c r="BD285" i="1"/>
  <c r="BD273" i="1"/>
  <c r="BD263" i="1"/>
  <c r="BD248" i="1"/>
  <c r="BD240" i="1"/>
  <c r="BD232" i="1"/>
  <c r="BD224" i="1"/>
  <c r="BD216" i="1"/>
  <c r="BD208" i="1"/>
  <c r="BD200" i="1"/>
  <c r="BD192" i="1"/>
  <c r="BD184" i="1"/>
  <c r="BD176" i="1"/>
  <c r="BD168" i="1"/>
  <c r="BD160" i="1"/>
  <c r="BD152" i="1"/>
  <c r="BD144" i="1"/>
  <c r="BD136" i="1"/>
  <c r="BD128" i="1"/>
  <c r="BD120" i="1"/>
  <c r="BD112" i="1"/>
  <c r="BD104" i="1"/>
  <c r="BD96" i="1"/>
  <c r="BD88" i="1"/>
  <c r="BD80" i="1"/>
  <c r="BD72" i="1"/>
  <c r="BD64" i="1"/>
  <c r="BD56" i="1"/>
  <c r="BD48" i="1"/>
  <c r="BD40" i="1"/>
  <c r="BD32" i="1"/>
  <c r="BD24" i="1"/>
  <c r="BD16" i="1"/>
  <c r="BD8" i="1"/>
  <c r="BC335" i="1"/>
  <c r="BC337" i="1"/>
  <c r="BC3" i="1"/>
  <c r="BD416" i="1"/>
  <c r="BD408" i="1"/>
  <c r="BD400" i="1"/>
  <c r="BD392" i="1"/>
  <c r="BD384" i="1"/>
  <c r="BD376" i="1"/>
  <c r="BD368" i="1"/>
  <c r="BD360" i="1"/>
  <c r="BD352" i="1"/>
  <c r="BD344" i="1"/>
  <c r="BD332" i="1"/>
  <c r="BD323" i="1"/>
  <c r="BD315" i="1"/>
  <c r="BD307" i="1"/>
  <c r="BD299" i="1"/>
  <c r="BD291" i="1"/>
  <c r="BD283" i="1"/>
  <c r="BD271" i="1"/>
  <c r="BD261" i="1"/>
  <c r="BD254" i="1"/>
  <c r="BD246" i="1"/>
  <c r="BD238" i="1"/>
  <c r="BD230" i="1"/>
  <c r="BD222" i="1"/>
  <c r="BD214" i="1"/>
  <c r="BD206" i="1"/>
  <c r="BD198" i="1"/>
  <c r="BD190" i="1"/>
  <c r="BD182" i="1"/>
  <c r="BD174" i="1"/>
  <c r="BD166" i="1"/>
  <c r="BD158" i="1"/>
  <c r="BD150" i="1"/>
  <c r="BD142" i="1"/>
  <c r="BD134" i="1"/>
  <c r="BD126" i="1"/>
  <c r="BD118" i="1"/>
  <c r="BD110" i="1"/>
  <c r="BD102" i="1"/>
  <c r="BD94" i="1"/>
  <c r="BD86" i="1"/>
  <c r="BD78" i="1"/>
  <c r="BD70" i="1"/>
  <c r="BD62" i="1"/>
  <c r="BD54" i="1"/>
  <c r="BD46" i="1"/>
  <c r="BD38" i="1"/>
  <c r="BD30" i="1"/>
  <c r="BD22" i="1"/>
  <c r="BD14" i="1"/>
  <c r="BD6" i="1"/>
  <c r="BC324" i="1"/>
  <c r="BC276" i="1"/>
  <c r="AT30" i="3"/>
  <c r="AT29" i="3"/>
  <c r="AT27" i="3"/>
  <c r="AT28" i="3"/>
  <c r="AT26" i="3"/>
  <c r="AT32" i="3"/>
  <c r="AT33" i="3"/>
  <c r="AT25" i="3"/>
  <c r="AT23" i="3"/>
  <c r="AT24" i="3"/>
  <c r="BD337" i="1"/>
  <c r="BD336" i="1"/>
  <c r="AT22" i="3"/>
  <c r="BD276" i="1"/>
  <c r="BD335" i="1"/>
  <c r="BD334" i="1"/>
  <c r="BD324" i="1"/>
  <c r="BD270" i="1"/>
  <c r="BD269" i="1"/>
  <c r="BD279" i="1"/>
  <c r="BD277" i="1"/>
  <c r="BD278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3" i="1"/>
  <c r="BC332" i="1"/>
  <c r="BC331" i="1"/>
  <c r="BC330" i="1"/>
  <c r="BC329" i="1"/>
  <c r="BC328" i="1"/>
  <c r="BC327" i="1"/>
  <c r="BC326" i="1"/>
  <c r="BC325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5" i="1"/>
  <c r="BC274" i="1"/>
  <c r="BC273" i="1"/>
  <c r="BC272" i="1"/>
  <c r="BC271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T20" i="3"/>
  <c r="AT6" i="3"/>
  <c r="AU13" i="3"/>
  <c r="AT11" i="3"/>
  <c r="AT14" i="3"/>
  <c r="AT12" i="3"/>
  <c r="AT15" i="3"/>
  <c r="AT7" i="3"/>
  <c r="AU4" i="3"/>
  <c r="AU3" i="3"/>
  <c r="AU5" i="3"/>
  <c r="AT8" i="3"/>
  <c r="AT2" i="3"/>
  <c r="AZ17" i="2"/>
  <c r="AY17" i="2"/>
  <c r="AZ14" i="2"/>
  <c r="AY14" i="2"/>
  <c r="AZ15" i="2"/>
  <c r="AY15" i="2"/>
  <c r="AZ16" i="2"/>
  <c r="AY16" i="2"/>
  <c r="AZ13" i="2"/>
  <c r="AY13" i="2"/>
  <c r="AZ3" i="2"/>
  <c r="AY3" i="2"/>
  <c r="AZ4" i="2"/>
  <c r="AY4" i="2"/>
  <c r="AZ5" i="2"/>
  <c r="AY5" i="2"/>
  <c r="AZ6" i="2"/>
  <c r="AY6" i="2"/>
  <c r="AZ7" i="2"/>
  <c r="AY7" i="2"/>
  <c r="AZ8" i="2"/>
  <c r="AY8" i="2"/>
  <c r="AZ9" i="2"/>
  <c r="AY9" i="2"/>
  <c r="AZ10" i="2"/>
  <c r="AY10" i="2"/>
  <c r="AZ11" i="2"/>
  <c r="AY11" i="2"/>
  <c r="AZ12" i="2"/>
  <c r="AY12" i="2"/>
</calcChain>
</file>

<file path=xl/sharedStrings.xml><?xml version="1.0" encoding="utf-8"?>
<sst xmlns="http://schemas.openxmlformats.org/spreadsheetml/2006/main" count="3079" uniqueCount="719">
  <si>
    <t>ID</t>
  </si>
  <si>
    <t>Material</t>
  </si>
  <si>
    <t>A Cation</t>
  </si>
  <si>
    <t>B Cation</t>
  </si>
  <si>
    <t>X Anion</t>
  </si>
  <si>
    <t>Synthesis Method</t>
  </si>
  <si>
    <t>Passivation Agent</t>
  </si>
  <si>
    <t>Structure</t>
  </si>
  <si>
    <t>Space group</t>
  </si>
  <si>
    <t>Dimensionality</t>
  </si>
  <si>
    <t>Lattice Parameters</t>
  </si>
  <si>
    <t>Crystal size(nm)</t>
  </si>
  <si>
    <t>crystal shape</t>
  </si>
  <si>
    <t>crystal volume</t>
  </si>
  <si>
    <t>Size distribution</t>
  </si>
  <si>
    <t>Radius (pm)</t>
  </si>
  <si>
    <t>oxidation state</t>
  </si>
  <si>
    <t>Tol. Factor</t>
  </si>
  <si>
    <t>Form. Energy</t>
  </si>
  <si>
    <t>Band Gap (eV)</t>
  </si>
  <si>
    <t>PLQY %</t>
  </si>
  <si>
    <t>PL exc wav (nm)</t>
  </si>
  <si>
    <t>PL peak(nm)</t>
  </si>
  <si>
    <t>PL Lifetime (ns)</t>
  </si>
  <si>
    <t>FWHM</t>
  </si>
  <si>
    <t>exciton binding energy</t>
  </si>
  <si>
    <t>Remarks</t>
  </si>
  <si>
    <t>Ref.</t>
  </si>
  <si>
    <t>additional reference</t>
  </si>
  <si>
    <t>Done By</t>
  </si>
  <si>
    <t>Spacer</t>
  </si>
  <si>
    <t>EQE</t>
  </si>
  <si>
    <t>IQE</t>
  </si>
  <si>
    <t>Device structure</t>
  </si>
  <si>
    <t>HTL</t>
  </si>
  <si>
    <t>ETL</t>
  </si>
  <si>
    <t>Band gap type</t>
  </si>
  <si>
    <t>excitonic feature</t>
  </si>
  <si>
    <t>Cs</t>
  </si>
  <si>
    <t>MA</t>
  </si>
  <si>
    <t>FA</t>
  </si>
  <si>
    <t>Rb</t>
  </si>
  <si>
    <t>Pb</t>
  </si>
  <si>
    <t>Cd</t>
  </si>
  <si>
    <t>Bi</t>
  </si>
  <si>
    <t>Sn</t>
  </si>
  <si>
    <t>Na</t>
  </si>
  <si>
    <t>In</t>
  </si>
  <si>
    <t>Sb</t>
  </si>
  <si>
    <t>K</t>
  </si>
  <si>
    <t>Cu</t>
  </si>
  <si>
    <t>Ag</t>
  </si>
  <si>
    <t>Mn</t>
  </si>
  <si>
    <t>Eu</t>
  </si>
  <si>
    <t>Zn</t>
  </si>
  <si>
    <t>Sc</t>
  </si>
  <si>
    <t>La</t>
  </si>
  <si>
    <t>Y</t>
  </si>
  <si>
    <t>Cl</t>
  </si>
  <si>
    <t>Br</t>
  </si>
  <si>
    <t>I</t>
  </si>
  <si>
    <t>a</t>
  </si>
  <si>
    <t>b</t>
  </si>
  <si>
    <t>c</t>
  </si>
  <si>
    <t>alpha</t>
  </si>
  <si>
    <t>beta</t>
  </si>
  <si>
    <t>gamma</t>
  </si>
  <si>
    <t>RA</t>
  </si>
  <si>
    <t>RB</t>
  </si>
  <si>
    <t>RX</t>
  </si>
  <si>
    <t>NA</t>
  </si>
  <si>
    <t>Goldschmidt's</t>
  </si>
  <si>
    <t>Bartel et al</t>
  </si>
  <si>
    <t xml:space="preserve"> (eV/atom)</t>
  </si>
  <si>
    <t>Eg</t>
  </si>
  <si>
    <t>nm</t>
  </si>
  <si>
    <t>meV</t>
  </si>
  <si>
    <t>EBE (meV)</t>
  </si>
  <si>
    <t>CsPbI3</t>
  </si>
  <si>
    <t>Cs-oleate</t>
  </si>
  <si>
    <t>Pristine</t>
  </si>
  <si>
    <t>Cubic</t>
  </si>
  <si>
    <t>Pm-3m</t>
  </si>
  <si>
    <t>cube</t>
  </si>
  <si>
    <t>sapce group and lattice parameter to be verified from other papers</t>
  </si>
  <si>
    <t>10.1021/acs.chemmater.0c01735</t>
  </si>
  <si>
    <t>https://materialsproject.org/materials/mp-1069538/</t>
  </si>
  <si>
    <t>Pritish</t>
  </si>
  <si>
    <t>TMSI</t>
  </si>
  <si>
    <t>CsPbBr3</t>
  </si>
  <si>
    <t>orthorhombic</t>
  </si>
  <si>
    <t>Pnma</t>
  </si>
  <si>
    <t>Cube</t>
  </si>
  <si>
    <t>TMSBr</t>
  </si>
  <si>
    <t>MAPbI3</t>
  </si>
  <si>
    <t>PbI2</t>
  </si>
  <si>
    <t>cuboidal shape</t>
  </si>
  <si>
    <t>https://materials.hybrid3.duke.edu/materials/24</t>
  </si>
  <si>
    <t>DDABr</t>
  </si>
  <si>
    <t>TCSPC data also available</t>
  </si>
  <si>
    <t>10.1021/acs.jpclett.5b02460</t>
  </si>
  <si>
    <t>https://materialsproject.org/materials/mp-600089/</t>
  </si>
  <si>
    <t>10.1021/acs.chemmater.0c03825</t>
  </si>
  <si>
    <t>http://www.rsc.org/suppdata/d0/tc/d0tc04120c/d0tc04120c1.pdf</t>
  </si>
  <si>
    <t>direct</t>
  </si>
  <si>
    <t>RP phase also present</t>
  </si>
  <si>
    <t>slight indirect</t>
  </si>
  <si>
    <t xml:space="preserve">other PA altering PLQY present </t>
  </si>
  <si>
    <t>CsCdBr3</t>
  </si>
  <si>
    <t>Hexagonal</t>
  </si>
  <si>
    <t>Non emissive non Perovskite</t>
  </si>
  <si>
    <t>https://www.materialsproject.org/materials/mp-541899/</t>
  </si>
  <si>
    <t>10.1021/jacs.6b09575</t>
  </si>
  <si>
    <t>CsSnI3</t>
  </si>
  <si>
    <t>10.1021/jacs.5b13470</t>
  </si>
  <si>
    <t>CsSnBr3</t>
  </si>
  <si>
    <t>CsSnCl3</t>
  </si>
  <si>
    <t>Cs3Bi2I9</t>
  </si>
  <si>
    <t>one step spin coating</t>
  </si>
  <si>
    <t>P63/mm</t>
  </si>
  <si>
    <t>10.1002/adma.201501978</t>
  </si>
  <si>
    <t>https://materialsproject.org/materials/mp-624214/</t>
  </si>
  <si>
    <t>Solar cell</t>
  </si>
  <si>
    <t>MA3Bi2I9</t>
  </si>
  <si>
    <t>10.1039/c5cc10455f</t>
  </si>
  <si>
    <t>MA3Bi2I8Cl</t>
  </si>
  <si>
    <t>10.1002/anie.201406466</t>
  </si>
  <si>
    <t>Cs2NaInCl6</t>
  </si>
  <si>
    <t>Fm-3m</t>
  </si>
  <si>
    <t>Non emissive</t>
  </si>
  <si>
    <t>10.1021/acs.chemmater.0c01004</t>
  </si>
  <si>
    <t>Cs2KInCl6</t>
  </si>
  <si>
    <t>Tetragonal</t>
  </si>
  <si>
    <t>I4/m</t>
  </si>
  <si>
    <t>MAPbBr3</t>
  </si>
  <si>
    <t>LARP</t>
  </si>
  <si>
    <t>cubic</t>
  </si>
  <si>
    <t>10.1021/acsnano.5b01154</t>
  </si>
  <si>
    <t>10.5772/59284</t>
  </si>
  <si>
    <t>LED</t>
  </si>
  <si>
    <t>MABr + PbBr2</t>
  </si>
  <si>
    <t>MAPbCl3</t>
  </si>
  <si>
    <t>anion exchange</t>
  </si>
  <si>
    <t>FAPbI3</t>
  </si>
  <si>
    <t>DMSO, DMF</t>
  </si>
  <si>
    <t>1.48 - indirect</t>
  </si>
  <si>
    <t>10.1016/j.joule.2019.05.014</t>
  </si>
  <si>
    <t>2.23 - indirect</t>
  </si>
  <si>
    <t>FAPbBr3</t>
  </si>
  <si>
    <t>2.16 - indirect</t>
  </si>
  <si>
    <t>MASnI3</t>
  </si>
  <si>
    <t>I4/mcm</t>
  </si>
  <si>
    <t>1.15 - indirect</t>
  </si>
  <si>
    <t>10.1039/D0RA02584D</t>
  </si>
  <si>
    <t>P63/mmc</t>
  </si>
  <si>
    <t>2.05 - indirect</t>
  </si>
  <si>
    <t>Cs3Sb2I9</t>
  </si>
  <si>
    <t>2.42 - indirect</t>
  </si>
  <si>
    <t>Cs2AgBiBr6</t>
  </si>
  <si>
    <t>2.1 - indirect, mix phases</t>
  </si>
  <si>
    <t>Cs2AgSbBr6</t>
  </si>
  <si>
    <t>1.89 - indirect, mix phases</t>
  </si>
  <si>
    <t>Cs2NaBiI6</t>
  </si>
  <si>
    <t>2.03 - indirect, mix phases</t>
  </si>
  <si>
    <t>Cs2CuBiI6</t>
  </si>
  <si>
    <t>1.81 - indirect, mix phases</t>
  </si>
  <si>
    <t>Cs2CuSbI6</t>
  </si>
  <si>
    <t>1.67 - indirect, mix phases</t>
  </si>
  <si>
    <t>fwhm not given</t>
  </si>
  <si>
    <t>10.1038/srep35931</t>
  </si>
  <si>
    <t>300 x 2000</t>
  </si>
  <si>
    <t>1500 x 34</t>
  </si>
  <si>
    <t>810 x 54</t>
  </si>
  <si>
    <t>Cs2NaBiCl6</t>
  </si>
  <si>
    <t>TMSCl</t>
  </si>
  <si>
    <t>Abs. spectra</t>
  </si>
  <si>
    <t>10.1021/acs.chemmater.0c01315</t>
  </si>
  <si>
    <t>Cs2NaBiBr6</t>
  </si>
  <si>
    <t>Cs3Bi2Cl9</t>
  </si>
  <si>
    <t>Cs3Bi2Br9</t>
  </si>
  <si>
    <t>Cs2AgBiCl6</t>
  </si>
  <si>
    <t>Mn(Oac)2</t>
  </si>
  <si>
    <t>Benzoyl Halide</t>
  </si>
  <si>
    <t>Cs oleate, OAmBr</t>
  </si>
  <si>
    <t>10.1021/acs.jpclett.0c00266</t>
  </si>
  <si>
    <t>secondary amine</t>
  </si>
  <si>
    <t>Cs oleate</t>
  </si>
  <si>
    <t>ligand exchange</t>
  </si>
  <si>
    <t>QAB</t>
  </si>
  <si>
    <t>Single step spin coating</t>
  </si>
  <si>
    <t>10.1007/s00706-017-1958-0</t>
  </si>
  <si>
    <t>FAPbBrI2</t>
  </si>
  <si>
    <t>spin coating</t>
  </si>
  <si>
    <t>Form Energy calc in paper, abs</t>
  </si>
  <si>
    <t>solar cell</t>
  </si>
  <si>
    <t>PCBM</t>
  </si>
  <si>
    <t>PEDOT:PSS</t>
  </si>
  <si>
    <t>FASnI3</t>
  </si>
  <si>
    <t>MA3Bi2Br9</t>
  </si>
  <si>
    <t>Co-Larp</t>
  </si>
  <si>
    <t>Trigonal</t>
  </si>
  <si>
    <t>P3m1</t>
  </si>
  <si>
    <t>10.1002/anie.201608160</t>
  </si>
  <si>
    <t>MA3Bi2Cl9</t>
  </si>
  <si>
    <t xml:space="preserve">10.1021/acsnano.7b00116 </t>
  </si>
  <si>
    <t>Ivan/P</t>
  </si>
  <si>
    <t>Orthorhombic</t>
  </si>
  <si>
    <t>10.1021/acs.nanolett.6b03552</t>
  </si>
  <si>
    <t>Ivan</t>
  </si>
  <si>
    <t xml:space="preserve">10.1038/s41467-018-06721-0 </t>
  </si>
  <si>
    <t>10.1021/acs.chemmater.0c00385</t>
  </si>
  <si>
    <t>TREN.4HBR</t>
  </si>
  <si>
    <t>10.1039/c3ee43822h</t>
  </si>
  <si>
    <t>10.1021/acs.chemmater.9b00636</t>
  </si>
  <si>
    <t>CsPbCl3</t>
  </si>
  <si>
    <t>10.1021/acs.chemmater.0c01325</t>
  </si>
  <si>
    <t>10.1021/jacs.9b10700</t>
  </si>
  <si>
    <t>10.1039/c8cs00853a</t>
  </si>
  <si>
    <t>FA0.83Cs0.17PbI1.8Br1.2</t>
  </si>
  <si>
    <t>Cs0.06FA0.79MA0.15PbI2.55Br0.45</t>
  </si>
  <si>
    <t>CsEuCl3</t>
  </si>
  <si>
    <t>10.1021/acs.nanolett.0c00692</t>
  </si>
  <si>
    <t>Cs4CuSb2Cl12</t>
  </si>
  <si>
    <t>Colloidal</t>
  </si>
  <si>
    <t>Monoclinic</t>
  </si>
  <si>
    <t>C2/m</t>
  </si>
  <si>
    <t>10.1021/jacs.0c04919</t>
  </si>
  <si>
    <t>Cs4Ag2Sb2Cl12</t>
  </si>
  <si>
    <t>10.1126/science.1243167</t>
  </si>
  <si>
    <t>10.1038/ncomms9056</t>
  </si>
  <si>
    <t>Hot Injection</t>
  </si>
  <si>
    <t>Referenced (papers says near but never indicate value)</t>
  </si>
  <si>
    <t>10.1021/acsnano.7b05442</t>
  </si>
  <si>
    <t xml:space="preserve">Referenced </t>
  </si>
  <si>
    <t>10.1039/C7NR04179A</t>
  </si>
  <si>
    <t>Referenced (emission 526 - 528)</t>
  </si>
  <si>
    <t>10.1016/j.jallcom.2018.09.054</t>
  </si>
  <si>
    <t>Microwave assisted</t>
  </si>
  <si>
    <t>Referenced (25min)</t>
  </si>
  <si>
    <t>10.1002/anie.201713332</t>
  </si>
  <si>
    <t>(15min)</t>
  </si>
  <si>
    <t>(8min)</t>
  </si>
  <si>
    <t>Microfluidic</t>
  </si>
  <si>
    <t>10.1021/acs.chemmater.7b02998</t>
  </si>
  <si>
    <t>Flow Reactor</t>
  </si>
  <si>
    <t>10.1039/C8RE00098K</t>
  </si>
  <si>
    <t>Aqueous emulsion</t>
  </si>
  <si>
    <t>10.1021/acsami.8b16471</t>
  </si>
  <si>
    <t>Emulsion</t>
  </si>
  <si>
    <t>Referenced</t>
  </si>
  <si>
    <t>10.1021/acsami.5b10373</t>
  </si>
  <si>
    <t>Figure 3b</t>
  </si>
  <si>
    <t>Grinding</t>
  </si>
  <si>
    <t>10.1021/acsami.8b19002</t>
  </si>
  <si>
    <t>MAPbI1.5Br1.5</t>
  </si>
  <si>
    <t>MAPbCl1.5Br1.5</t>
  </si>
  <si>
    <t>Wet ball milling</t>
  </si>
  <si>
    <t>10.1021/acsanm.8b00038</t>
  </si>
  <si>
    <t>one-step homogeneous</t>
  </si>
  <si>
    <t>10.1021/acsami.8b10366</t>
  </si>
  <si>
    <t>10.1021/acs.chemmater.6b03081</t>
  </si>
  <si>
    <t>10.1021/acsami.8b19219</t>
  </si>
  <si>
    <t>10.1039/C8CE02111B</t>
  </si>
  <si>
    <t>P4mm</t>
  </si>
  <si>
    <t>10.1021/acsami.8b09113</t>
  </si>
  <si>
    <t>10.1039/C8TC02636J</t>
  </si>
  <si>
    <t>Anion exchange</t>
  </si>
  <si>
    <t>10.1002/ange.201810110</t>
  </si>
  <si>
    <t>Solvothermal</t>
  </si>
  <si>
    <t>10.1039/C8NR05683H</t>
  </si>
  <si>
    <t>In-Situ</t>
  </si>
  <si>
    <t>Polystyrene</t>
  </si>
  <si>
    <t>10.1039/C8NR04895A</t>
  </si>
  <si>
    <t>Pm3m</t>
  </si>
  <si>
    <t>10.1016/j.jcis.2018.06.053</t>
  </si>
  <si>
    <t>10.1021/acsenergylett.8b01025</t>
  </si>
  <si>
    <t>10.1002/inf2.12031</t>
  </si>
  <si>
    <t>10.1021/acs.jpclett.6b02073</t>
  </si>
  <si>
    <t>CsPbClBr2</t>
  </si>
  <si>
    <t>10.1021/acsanm.7b00212</t>
  </si>
  <si>
    <t>10.1039/C6RA27665B</t>
  </si>
  <si>
    <t>10.1021/acs.nanolett.5b04959</t>
  </si>
  <si>
    <t>Hot-injection</t>
  </si>
  <si>
    <t>10.1039/C6TC05578H</t>
  </si>
  <si>
    <t>10.1021/acsami.6b12450</t>
  </si>
  <si>
    <t>Kovalenko’s method</t>
  </si>
  <si>
    <t>10.1021/acs.jpclett.6b02224</t>
  </si>
  <si>
    <t>10.1002/aelm.201700285</t>
  </si>
  <si>
    <t>10.1002/adom.201800007</t>
  </si>
  <si>
    <t>10.1021/acs.chemmater.7b00692</t>
  </si>
  <si>
    <t>CsPbBr0.9Cl2.1</t>
  </si>
  <si>
    <t>CsPbBr0.9I2.1</t>
  </si>
  <si>
    <t>10.1021/acs.jpcc.8b00723</t>
  </si>
  <si>
    <t>10.1021/jacs.7b04000</t>
  </si>
  <si>
    <t>10.1039/C7NR09126E</t>
  </si>
  <si>
    <t>10.1021/jacs.7b11955</t>
  </si>
  <si>
    <t>10.1021/acsami.8b15212</t>
  </si>
  <si>
    <t>10.1002/adma.201603885</t>
  </si>
  <si>
    <t>10.1021/acsami.7b17166</t>
  </si>
  <si>
    <t>10.1021/acsami.8b05954</t>
  </si>
  <si>
    <t>10.1021/acsami.7b03382</t>
  </si>
  <si>
    <t>10.1002/adma.201800764</t>
  </si>
  <si>
    <t>10.1002/adma.201805409</t>
  </si>
  <si>
    <t>ZnBr2</t>
  </si>
  <si>
    <t>MnBr2</t>
  </si>
  <si>
    <t>GaBr3</t>
  </si>
  <si>
    <t>InBr3</t>
  </si>
  <si>
    <t>0.2 PEA (ligand)</t>
  </si>
  <si>
    <t>10.1021/acs.chemmater.8b02544</t>
  </si>
  <si>
    <t>10.1021/acs.jpcc.6b12828</t>
  </si>
  <si>
    <t>bidentate ligand 2,2′-iminodibenzoic acid</t>
  </si>
  <si>
    <t>10.1021/jacs.7b10647</t>
  </si>
  <si>
    <t>10.1002/cnma.201800359</t>
  </si>
  <si>
    <t>Ag+ ions</t>
  </si>
  <si>
    <t>10.1021/acsenergylett.8b00835</t>
  </si>
  <si>
    <t>PbS capping</t>
  </si>
  <si>
    <t>10.1021/acscentsci.8b00386</t>
  </si>
  <si>
    <t>10.1002/adma.201804691</t>
  </si>
  <si>
    <t>MA0.9Cs0.1PbBr3</t>
  </si>
  <si>
    <t>10.1039/C7TC01300K</t>
  </si>
  <si>
    <t>10.1039/C6TC04934F</t>
  </si>
  <si>
    <t>10.1002/adfm.201705189</t>
  </si>
  <si>
    <t>10.1021/acsnano.6b07617</t>
  </si>
  <si>
    <t>MABr</t>
  </si>
  <si>
    <t>10.1021/acsnano.7b00608</t>
  </si>
  <si>
    <t xml:space="preserve">Antisolvent Precipitation </t>
  </si>
  <si>
    <t>10.1021/acs.nanolett.8b00789</t>
  </si>
  <si>
    <t>10.1038/srep36733</t>
  </si>
  <si>
    <t>DPPA-Br</t>
  </si>
  <si>
    <t>Pm3̅m</t>
  </si>
  <si>
    <t>10.1021/acsnano.8b05172</t>
  </si>
  <si>
    <t>FA0.1Cs0.9PbI3</t>
  </si>
  <si>
    <t>10.1021/nl5048779</t>
  </si>
  <si>
    <t>Figure 2c</t>
  </si>
  <si>
    <t>Figure 3a</t>
  </si>
  <si>
    <t>10.1038/NPHOTON.2016.269</t>
  </si>
  <si>
    <t>Film</t>
  </si>
  <si>
    <t>10.1002/adfm.201704446</t>
  </si>
  <si>
    <t>10.1021/acs.chemmater.0c01794</t>
  </si>
  <si>
    <t>P-3m1</t>
  </si>
  <si>
    <t>CsPbBrI2</t>
  </si>
  <si>
    <t>10.1063/1.5098871</t>
  </si>
  <si>
    <t>CsPbBrCl2</t>
  </si>
  <si>
    <t>MAPbBr2I</t>
  </si>
  <si>
    <t>rotary evaporation + Büchner funnel filtration</t>
  </si>
  <si>
    <t>10.1038/nnano.2014.149</t>
  </si>
  <si>
    <t>10.1002/adfm.201706401</t>
  </si>
  <si>
    <t xml:space="preserve">CsPbI3 </t>
  </si>
  <si>
    <t>2,2′-iminodibenzoic acid (IDA)</t>
  </si>
  <si>
    <t>CsPbBr0.75I2.25</t>
  </si>
  <si>
    <t>10.1002/adma.201600064</t>
  </si>
  <si>
    <t>CsPbBr1.5I1.5</t>
  </si>
  <si>
    <t>10.1016/j.apsusc.2019.145188</t>
  </si>
  <si>
    <t>OctAc</t>
  </si>
  <si>
    <t>figure5a, difference in synthesis and growth duration</t>
  </si>
  <si>
    <t>10.1021/acs.chemmater.0c04569</t>
  </si>
  <si>
    <t>figure5a</t>
  </si>
  <si>
    <t>OPA</t>
  </si>
  <si>
    <t>Peak between 585 and 670 (middle)</t>
  </si>
  <si>
    <t>10.1126/science.aag2700</t>
  </si>
  <si>
    <t>Octadecene (ODE)</t>
  </si>
  <si>
    <t>2a, 3rd plot</t>
  </si>
  <si>
    <t>10.1002/adma.201502567</t>
  </si>
  <si>
    <t>CsPbCl1.2Br1.8</t>
  </si>
  <si>
    <t>CsPbCl0.75Br2.25</t>
  </si>
  <si>
    <t>CsPbCl0.3Br2.7</t>
  </si>
  <si>
    <t>CsPbBr2.7I0.3</t>
  </si>
  <si>
    <t>CsPbBr2.25I0.75</t>
  </si>
  <si>
    <t>CsPbBr1.8I1.2</t>
  </si>
  <si>
    <t>10.1021/acs.nanolett.9b01237</t>
  </si>
  <si>
    <t>10.1021/acsnano.0c08802</t>
  </si>
  <si>
    <t>10.1021/acs.nanolett.6b02874</t>
  </si>
  <si>
    <t>10.1021/acsnano.5b04584</t>
  </si>
  <si>
    <t>Figure 1b</t>
  </si>
  <si>
    <t>CsPbBr1.3I1.7</t>
  </si>
  <si>
    <t>Hot-Injection</t>
  </si>
  <si>
    <t>Formation Energy from paper</t>
  </si>
  <si>
    <t>10.1021/acs.chemmater.0c01750</t>
  </si>
  <si>
    <t>CsPb0.97Zn0.03I3</t>
  </si>
  <si>
    <t>CsPb0.93Zn0.07I3</t>
  </si>
  <si>
    <t>CsPb0.89Zn0.11I3</t>
  </si>
  <si>
    <t>Figure S9a</t>
  </si>
  <si>
    <t>10.1021/jacs.9b13396</t>
  </si>
  <si>
    <t>DDAB</t>
  </si>
  <si>
    <t>10.1021/acs.nanolett.9b00689</t>
  </si>
  <si>
    <t>10.1021/acs.nanolett.8b04339</t>
  </si>
  <si>
    <t>CsPb0.88Zn0.12I3</t>
  </si>
  <si>
    <t>CsPb0.73Zn0.27I3</t>
  </si>
  <si>
    <t>CsPb0.64Zn0.36I3</t>
  </si>
  <si>
    <t>CsPb0.51Zn0.49I3</t>
  </si>
  <si>
    <t>Cs2NaIn0.9775Sb0.0225Cl6</t>
  </si>
  <si>
    <t>10.1021/acs.chemmater.0c03394</t>
  </si>
  <si>
    <t>10.1021/acs.jpclett.0c00330</t>
  </si>
  <si>
    <t>Ivan/Pritish</t>
  </si>
  <si>
    <t>Cs2NaIn0.968Sb0.032Cl6</t>
  </si>
  <si>
    <t>Precipitation HCl(aq)</t>
  </si>
  <si>
    <t>Fm3m</t>
  </si>
  <si>
    <t>10.1039/D0TC01037E</t>
  </si>
  <si>
    <t>Cs2NaIn0.95Sb0.05Cl6</t>
  </si>
  <si>
    <t>Cs2KIn0.95Sb0.05Cl6</t>
  </si>
  <si>
    <t>Cs2NaSc0.99Sb0.01Cl6</t>
  </si>
  <si>
    <t>10.3390/cryst7080249</t>
  </si>
  <si>
    <t>Cs2NaY0.99Sb0.01Cl6</t>
  </si>
  <si>
    <t>Cs2NaLa0.99Sb0.01Cl6</t>
  </si>
  <si>
    <t>Cs2NaY0.9999Sb0.0001Br6</t>
  </si>
  <si>
    <t>Cs2NaLa0.9995Sb0.0005Br6</t>
  </si>
  <si>
    <t>Cs2AgIn0.99Bi0.01Cl6</t>
  </si>
  <si>
    <t>10.1021/acs.chemmater.9b00410</t>
  </si>
  <si>
    <t>Cs2Ag0.6Na0.4In0.9996Bi0.0004Cl6</t>
  </si>
  <si>
    <t>10.1038/s41586-018-0691-0</t>
  </si>
  <si>
    <t>Cs2Ag0.4Na0.6In0.9931Bi0.0069Cl6</t>
  </si>
  <si>
    <t>10.1021/acsenergylett.9b01274</t>
  </si>
  <si>
    <t>Cs2Ag0.17Na0.83In0.88Bi0.12Cl6</t>
  </si>
  <si>
    <t xml:space="preserve">Oleic Acid </t>
  </si>
  <si>
    <t>OA</t>
  </si>
  <si>
    <t>Referenced (figure2a more samples)</t>
  </si>
  <si>
    <t>10.1002/smll.201903496</t>
  </si>
  <si>
    <t>Hydrothermal</t>
  </si>
  <si>
    <t>10.1039/D0TC03003A</t>
  </si>
  <si>
    <t>Cs2NaBi0.75Sb0.25Cl6</t>
  </si>
  <si>
    <t xml:space="preserve">Cs2AgIn0.833Bi0.167Cl6 </t>
  </si>
  <si>
    <t>10.1021/acs.inorgchem.9b02299</t>
  </si>
  <si>
    <t>MAPbI2.01Br0.99</t>
  </si>
  <si>
    <t>Only Neat values taken (figure 2a)</t>
  </si>
  <si>
    <t>10.1038/s41586-021-03217-8</t>
  </si>
  <si>
    <t>10.1021/acs.chemmater.0c03831</t>
  </si>
  <si>
    <t>OAm</t>
  </si>
  <si>
    <t>ZnBr2(OAm)</t>
  </si>
  <si>
    <t>10.1021/cg400645t</t>
  </si>
  <si>
    <t>Cs2InAgCl6</t>
  </si>
  <si>
    <t>10.1021/acs.jpclett.6b02682</t>
  </si>
  <si>
    <t>Cs2BiAgBr6</t>
  </si>
  <si>
    <t>10.1021/ja301539s</t>
  </si>
  <si>
    <t>Injecting Cs-oleate</t>
  </si>
  <si>
    <t>Figure S9a (9.6%)</t>
  </si>
  <si>
    <t>10.1021/jacs.6b08085</t>
  </si>
  <si>
    <t>Figure S9b</t>
  </si>
  <si>
    <t>Figure S9c</t>
  </si>
  <si>
    <t>Table S1</t>
  </si>
  <si>
    <t>Table S3</t>
  </si>
  <si>
    <t>Table S4</t>
  </si>
  <si>
    <t>Co-LARP</t>
  </si>
  <si>
    <t>Single Crystal</t>
  </si>
  <si>
    <t>ZnBr2/Al2O3</t>
  </si>
  <si>
    <t>Thin Film</t>
  </si>
  <si>
    <t>10.1039/c9ta12597c</t>
  </si>
  <si>
    <t>TCPBr</t>
  </si>
  <si>
    <t>TCPI</t>
  </si>
  <si>
    <t>Spincoating</t>
  </si>
  <si>
    <t>10.1039/c3ee43161d</t>
  </si>
  <si>
    <t>methylammonium lead triiodide perovskite thin films</t>
  </si>
  <si>
    <t>10.1021/acsenergylett.6b00236</t>
  </si>
  <si>
    <t>Layer treated by CdI2 values not taken</t>
  </si>
  <si>
    <t>10.1021/jacs.9b13418</t>
  </si>
  <si>
    <t>Spin-Coating</t>
  </si>
  <si>
    <t>10.1021/acsnano.0c03516</t>
  </si>
  <si>
    <t>10.1126/sciadv.aau0244</t>
  </si>
  <si>
    <t>SiO2</t>
  </si>
  <si>
    <t>Te</t>
  </si>
  <si>
    <t>Cs2SnI6</t>
  </si>
  <si>
    <t>10.1063/1.5133151</t>
  </si>
  <si>
    <t>Cs2SnI5Br</t>
  </si>
  <si>
    <t>Cs2SnI4Br2</t>
  </si>
  <si>
    <t>Cs2SnI3Br3</t>
  </si>
  <si>
    <t>Cs2SnI2Br4</t>
  </si>
  <si>
    <t>Cs2SnIBr5</t>
  </si>
  <si>
    <t>Cs2SnBr6</t>
  </si>
  <si>
    <t>10.1021/jacs.6b03207</t>
  </si>
  <si>
    <t>Cs2Sn(1-x)Te(x)I6</t>
  </si>
  <si>
    <t>Cs2TeI6</t>
  </si>
  <si>
    <t xml:space="preserve">Cs2Sn0.9725Bi0.0275Cl6 </t>
  </si>
  <si>
    <t>10.1002/adfm.201801131</t>
  </si>
  <si>
    <t>Cs2Sn0.9Sb0.1Cl6</t>
  </si>
  <si>
    <t>10.1021/acs.jpclett.9b03035</t>
  </si>
  <si>
    <t>Cs2Ag0.4955In0.4955Bi0.009Cl6</t>
  </si>
  <si>
    <t>Cs2NaScBr6: 0.01% Sb</t>
  </si>
  <si>
    <t> </t>
  </si>
  <si>
    <t xml:space="preserve">Cs2NaInCl6: 3.1% Sb−2.2% Mn2+ NCs </t>
  </si>
  <si>
    <t>455 &amp; 622</t>
  </si>
  <si>
    <t>1060 &amp; 10000000</t>
  </si>
  <si>
    <t xml:space="preserve">Referenced (dual emission) </t>
  </si>
  <si>
    <t>10.1002/smll.202002547</t>
  </si>
  <si>
    <t xml:space="preserve">Cs2AgInCl6: 1.1% Bi−0.5% Er </t>
  </si>
  <si>
    <t>610 &amp; 1540</t>
  </si>
  <si>
    <t>213 &amp; 21.7</t>
  </si>
  <si>
    <t>10.1002/anie.202002721</t>
  </si>
  <si>
    <t xml:space="preserve">Cs2Na0.4Ag0.6In0.995Bi0.005Cl6: 0.58% Mn2+ </t>
  </si>
  <si>
    <t>610 and 550</t>
  </si>
  <si>
    <t xml:space="preserve">10.1364/OL.44.004757 </t>
  </si>
  <si>
    <t>Cs2NaBi0.95Sb0.05Cl6</t>
  </si>
  <si>
    <t>Pmcn</t>
  </si>
  <si>
    <t>480 &amp; 700</t>
  </si>
  <si>
    <t>4 &amp; 3 (see the curve)</t>
  </si>
  <si>
    <t>Referenced (doping causes 2 peaks)</t>
  </si>
  <si>
    <t xml:space="preserve">Cs2AgInCl6: 0.6% Bi−1.1% Yb </t>
  </si>
  <si>
    <t>Cs2AgInCl6: 0.6% Bi−1.1% Yb NC</t>
  </si>
  <si>
    <t>Cs2AgIn0.829Tb0.171Cl6: 1.9% Bi3+</t>
  </si>
  <si>
    <t>High temperature hot injection</t>
  </si>
  <si>
    <t>10.1002/anie.202004562</t>
  </si>
  <si>
    <t>Cs2Ag0.04Na0.06In0.98Bi0.01Ce0.01Cl6</t>
  </si>
  <si>
    <t>10.1021/acs.chemmater.0c02463</t>
  </si>
  <si>
    <t xml:space="preserve">Y3Al5O12: Ce3+ </t>
  </si>
  <si>
    <t>high-temperature solid-state reaction with a proper flux</t>
  </si>
  <si>
    <t>10.1080/15980316.2016.1205527</t>
  </si>
  <si>
    <t>Ba0.985Eu0.015MgAl10O17</t>
  </si>
  <si>
    <t>Referenced (may not be perovskite)</t>
  </si>
  <si>
    <t>10.1063/1.4964925</t>
  </si>
  <si>
    <t>(75,76)</t>
  </si>
  <si>
    <t>PEA</t>
  </si>
  <si>
    <t>BPMA</t>
  </si>
  <si>
    <t>PiperA</t>
  </si>
  <si>
    <t>TOBA</t>
  </si>
  <si>
    <t xml:space="preserve"> +/- (nm)</t>
  </si>
  <si>
    <t>Ra</t>
  </si>
  <si>
    <t>Rx</t>
  </si>
  <si>
    <t xml:space="preserve"> (meV)</t>
  </si>
  <si>
    <t>DFT</t>
  </si>
  <si>
    <t>Rb3Bi2I9</t>
  </si>
  <si>
    <t>Pc</t>
  </si>
  <si>
    <t>2.09 - indirect</t>
  </si>
  <si>
    <t>Rb3Sb2I9</t>
  </si>
  <si>
    <t>P2/n</t>
  </si>
  <si>
    <t>1.98 - indirect</t>
  </si>
  <si>
    <t>2.61 - indirect</t>
  </si>
  <si>
    <t>Cs3Sb2Br9</t>
  </si>
  <si>
    <t>2.44 - indirect</t>
  </si>
  <si>
    <t>Rb3Bi2Br9</t>
  </si>
  <si>
    <t>2.65 - indirect</t>
  </si>
  <si>
    <t>Rb3Sb2Br9</t>
  </si>
  <si>
    <t>2.85 - indirect</t>
  </si>
  <si>
    <t>K3Bi2I9</t>
  </si>
  <si>
    <t>2.03 - indirect</t>
  </si>
  <si>
    <t>K3Sb2I9</t>
  </si>
  <si>
    <t>2.08 - indirect</t>
  </si>
  <si>
    <t>MACuBr2Cl2</t>
  </si>
  <si>
    <t>1.93 - indirect</t>
  </si>
  <si>
    <t>MACuCl4</t>
  </si>
  <si>
    <t>2.33 - indirect</t>
  </si>
  <si>
    <t>Rb2AgBiI6</t>
  </si>
  <si>
    <t>1.92 - indirect, mix phases</t>
  </si>
  <si>
    <t>Cs2NaSbI6</t>
  </si>
  <si>
    <t>1.97 - indirect, mix phases</t>
  </si>
  <si>
    <t>Rb2NaSbI6</t>
  </si>
  <si>
    <t>1.94 - indirect, mix phases</t>
  </si>
  <si>
    <t>Rb2NaSbBr6</t>
  </si>
  <si>
    <t>1.73 - indirect, mix phases</t>
  </si>
  <si>
    <t>Rb2CuSbI6</t>
  </si>
  <si>
    <t>2.02 - indirect, mix phases</t>
  </si>
  <si>
    <t>Cs3Bi2I6Cl3</t>
  </si>
  <si>
    <t>P21/n</t>
  </si>
  <si>
    <t>Rb3Bi2I6Cl3</t>
  </si>
  <si>
    <t>Rb3Bi2I5Cl4</t>
  </si>
  <si>
    <t>10.1021/jacs.5b11199</t>
  </si>
  <si>
    <t>10.1039/C6CC09266G</t>
  </si>
  <si>
    <t>10.1007/s12274-018-2197-3</t>
  </si>
  <si>
    <t>10.1021/jacs.5b12124</t>
  </si>
  <si>
    <t>10.1021/acs.chemmater.8b00612</t>
  </si>
  <si>
    <t>Referenced (NPL)</t>
  </si>
  <si>
    <t>10.1016/j.nanoen.2018.03.019</t>
  </si>
  <si>
    <t>10.1021/acsnano.7b05191</t>
  </si>
  <si>
    <t>(NPL)</t>
  </si>
  <si>
    <t>10.1002/adma.201503954</t>
  </si>
  <si>
    <t>10.1021/acs.nanolett.7b01544</t>
  </si>
  <si>
    <t>Different thickness produce diff values, this values are the bulk like ones. find the size difference.</t>
  </si>
  <si>
    <t>10.1021/acs.nanolett.0c00611</t>
  </si>
  <si>
    <t>10.1021/acsnano.6b05775</t>
  </si>
  <si>
    <t>Cs0.1PEA0.9PbI3</t>
  </si>
  <si>
    <t>Weird PL graph, quasi-2D perovskite</t>
  </si>
  <si>
    <t>10.1039/c8nr00758f</t>
  </si>
  <si>
    <t>Cs0.3PEA0.7PbI3</t>
  </si>
  <si>
    <t>Weird PL graph</t>
  </si>
  <si>
    <t>Cs0.5PEA0.5PbI3</t>
  </si>
  <si>
    <t>Cs0.7PEA0.3PbI3</t>
  </si>
  <si>
    <t>Cs0.9PEA0.1PbI3</t>
  </si>
  <si>
    <t>(PEA)2PbBr4</t>
  </si>
  <si>
    <t>10.1021/acs.chemmater.9b00315</t>
  </si>
  <si>
    <t>(BPMA)2PbBr4</t>
  </si>
  <si>
    <t>(PiperA)2PbBr4</t>
  </si>
  <si>
    <t>piperonylammonium (PiperA)</t>
  </si>
  <si>
    <t>(TOBA)2PbBr4</t>
  </si>
  <si>
    <t>trimethoxybenzylammonium (TOBA)</t>
  </si>
  <si>
    <t>(BPMA)2PbBr3.6Cl0.4</t>
  </si>
  <si>
    <t>(BPMA)2PbBr3.2Cl0.8</t>
  </si>
  <si>
    <t>(BPMA)2PbBr2.8Cl1.2</t>
  </si>
  <si>
    <t>(BPMA)2PbBr2.4Cl1.6</t>
  </si>
  <si>
    <t>(BPMA)2PbBr2Cl2</t>
  </si>
  <si>
    <t>(BPMA)2PbBr1.6Cl2.4</t>
  </si>
  <si>
    <t>(PEABr)0.1CsPbBr3</t>
  </si>
  <si>
    <t>(PEABr)0.2CsPbBr3</t>
  </si>
  <si>
    <t>(PEABr)0.4CsPbBr3</t>
  </si>
  <si>
    <t>(PEABr)0.6CsPbBr3</t>
  </si>
  <si>
    <t>(PEABr)1.0CsPbBr3</t>
  </si>
  <si>
    <t>PEA2PbI4</t>
  </si>
  <si>
    <t>Triclinic</t>
  </si>
  <si>
    <t>https://materials.hybrid3.duke.edu/materials/9</t>
  </si>
  <si>
    <t>PEA2MAPb2I7</t>
  </si>
  <si>
    <t>https://materials.hybrid3.duke.edu/materials/110</t>
  </si>
  <si>
    <t>PEA2MA2Pb3I10</t>
  </si>
  <si>
    <t>1 step spin coating</t>
  </si>
  <si>
    <t>synthesis in humid air</t>
  </si>
  <si>
    <t>https://materials.hybrid3.duke.edu/materials/126</t>
  </si>
  <si>
    <t>Solar Cell</t>
  </si>
  <si>
    <t>Spoiro-OMeTAD</t>
  </si>
  <si>
    <t>TiO2</t>
  </si>
  <si>
    <t>FA0.92MA0.08PbI3</t>
  </si>
  <si>
    <t>PEAI</t>
  </si>
  <si>
    <t>10.1038/s41566-019-0398-2</t>
  </si>
  <si>
    <t>done before</t>
  </si>
  <si>
    <t>Type of perovskite</t>
  </si>
  <si>
    <t>S/D/T</t>
  </si>
  <si>
    <t>CsPbI2Br</t>
  </si>
  <si>
    <t>One pot synthesis</t>
  </si>
  <si>
    <t>Lifetime graph given</t>
  </si>
  <si>
    <t>CsPb0.95Eu0.05I2Br</t>
  </si>
  <si>
    <t>10.1016/j.joule.2018.10.008</t>
  </si>
  <si>
    <t>CsEuBr3</t>
  </si>
  <si>
    <t>Pbnm</t>
  </si>
  <si>
    <t>solid state reaction</t>
  </si>
  <si>
    <t>CsCd0.08Pb0.92Br3</t>
  </si>
  <si>
    <t>CsCd0.12Pb0.88Br3</t>
  </si>
  <si>
    <t>CsCd0.25Pb0.75Br3</t>
  </si>
  <si>
    <t>CsSnBr1.5I1.5</t>
  </si>
  <si>
    <t>CsSnBr1.5Cl1.5</t>
  </si>
  <si>
    <t>Cs2NaIn0.99Sb0.01Cl6</t>
  </si>
  <si>
    <t>Cs2NaIn0.9Sb0.1Cl6</t>
  </si>
  <si>
    <t>Cs2NaIn0.85Sb0.15Cl6</t>
  </si>
  <si>
    <t>Cs2NaIn0.8Sb0.2Cl6</t>
  </si>
  <si>
    <t>Cs2KIn0.99Sb0.01Cl6</t>
  </si>
  <si>
    <t>Cs2KIn0.9Sb0.1Cl6</t>
  </si>
  <si>
    <t>Cs2KIn0.85Sb0.15Cl6</t>
  </si>
  <si>
    <t>Cs2KIn0.8Sb0.2Cl6</t>
  </si>
  <si>
    <t>MAPbCl2.1Br0.9</t>
  </si>
  <si>
    <t>MAPbCl0.6Br2.4</t>
  </si>
  <si>
    <t>MAPbCl0.3Br2.7</t>
  </si>
  <si>
    <t>MAPbBr1.2I1.8</t>
  </si>
  <si>
    <t>MAPbBr0.9I2.1</t>
  </si>
  <si>
    <t>MAPbBr0.4I2.6</t>
  </si>
  <si>
    <t>FAPbBr2.6I0.4</t>
  </si>
  <si>
    <t>FAPbBr2.2I0.8</t>
  </si>
  <si>
    <t>Cs2Na0.987Mn0.026Bi0.987Cl6</t>
  </si>
  <si>
    <t>FAPbBr2I</t>
  </si>
  <si>
    <t>FAPbBr1.6I1.4</t>
  </si>
  <si>
    <t>FAPbBr1.2I1.8</t>
  </si>
  <si>
    <t>Cs4Cu0.85Ag0.3Sb2Cl12</t>
  </si>
  <si>
    <t>Cs4Cu0.75Ag0.5Sb2Cl12</t>
  </si>
  <si>
    <t>Cs4Cu0.50Ag1Sb2Cl12</t>
  </si>
  <si>
    <t>Cs4Cu0.4Ag1.2Sb2Cl12</t>
  </si>
  <si>
    <t>Cs4Cu0.3Ag1.4Sb2Cl12</t>
  </si>
  <si>
    <t>Cs4Cu0.25Ag1.5Sb2Cl12</t>
  </si>
  <si>
    <t>Cs4Cu0.1Ag1.8Sb2Cl12</t>
  </si>
  <si>
    <t>CsPb0.904Mn0.096Cl0.6Br2.4</t>
  </si>
  <si>
    <t>CsPb0.904Mn0.096Cl0.96Br2.04</t>
  </si>
  <si>
    <t>CsPb0.904Mn0.096Cl1.59Br1.41</t>
  </si>
  <si>
    <t>CsPb0.904Mn0.096Cl1.83Br1.17</t>
  </si>
  <si>
    <t>CsPb0.904Mn0.096Cl2.13Br0.87</t>
  </si>
  <si>
    <t>CsPb0.904Mn0.096Cl2.61Br0.39</t>
  </si>
  <si>
    <t>CsPb0.904Mn0.096Cl0.27Br2.73</t>
  </si>
  <si>
    <t>CsPb0.904Mn0.096Cl0.33Br2.67</t>
  </si>
  <si>
    <t>CsPb0.904Mn0.096Cl0.45Br2.55</t>
  </si>
  <si>
    <t>CsPb0.904Mn0.096Cl0.54Br2.46</t>
  </si>
  <si>
    <t>CsPb0.904Mn0.096Cl0.72Br2.28</t>
  </si>
  <si>
    <t>CsPb0.904Mn0.096Cl0.87Br2.13</t>
  </si>
  <si>
    <t>CsPb0.904Mn0.096Cl0.99Br2.01</t>
  </si>
  <si>
    <t>CsPb0.904Mn0.096Cl1.23Br1.77</t>
  </si>
  <si>
    <t>CsPb0.904Mn0.096Cl1.41Br1.59</t>
  </si>
  <si>
    <t>CsPb0.904Mn0.096Cl1.98Br1.02</t>
  </si>
  <si>
    <t>CsPb0.904Mn0.096Cl2.28Br0.72</t>
  </si>
  <si>
    <t>CsPb0.904Mn0.096Cl2.67Br0.33</t>
  </si>
  <si>
    <t>CsPb0.904Mn0.096Cl2.85Br0.15</t>
  </si>
  <si>
    <t>CsPb0.904Mn0.096Cl2.91Br0.09</t>
  </si>
  <si>
    <t>CsPb0.904Mn0.096Cl0.39Br2.61</t>
  </si>
  <si>
    <t>CsPb0.904Mn0.096Cl0.15Br2.85</t>
  </si>
  <si>
    <t>CsPb0.904Mn0.096Cl2.79Br0.21</t>
  </si>
  <si>
    <t>CsPb0.904Mn0.096Cl2.37Br0.63</t>
  </si>
  <si>
    <t>CsPb0.904Mn0.096Cl2.16Br0.84</t>
  </si>
  <si>
    <t>CsPb0.904Mn0.096Cl2.01Br0.99</t>
  </si>
  <si>
    <t>CsPb0.904Mn0.096Cl1.89Br1.11</t>
  </si>
  <si>
    <t>CsPb0.904Mn0.096Cl1.71Br1.29</t>
  </si>
  <si>
    <t>CsPb0.904Mn0.096Cl1.47Br1.53</t>
  </si>
  <si>
    <t>CsPb0.904Mn0.096Cl1.35Br1.65</t>
  </si>
  <si>
    <t>CsPb0.904Mn0.096Cl1.26Br1.74</t>
  </si>
  <si>
    <t>CsPb0.904Mn0.096Cl1.17Br1.83</t>
  </si>
  <si>
    <t>CsPb0.904Mn0.096Cl1.11Br1.89</t>
  </si>
  <si>
    <t>CsPb0.904Mn0.096Cl0.9Br2.1</t>
  </si>
  <si>
    <t>CsPb0.904Mn0.096Cl0.75Br2.25</t>
  </si>
  <si>
    <t>CsPb0.904Mn0.096Cl0.665Br2.34</t>
  </si>
  <si>
    <t>CsPb0.904Mn0.096Cl0.51Br2.49</t>
  </si>
  <si>
    <t>CsPb0.998203Mn0.001797I0.021Br2.979</t>
  </si>
  <si>
    <t>CsPb0.998104Mn0.001896I1.23Br1.77</t>
  </si>
  <si>
    <t>CsPb0.998104Mn0.001896I2.67Br0.33</t>
  </si>
  <si>
    <t>CsPb0.990001Mn0.009999Br0.06Cl2.94</t>
  </si>
  <si>
    <t>CsPb0.993374Mn0.006626Br0.6Cl2.4</t>
  </si>
  <si>
    <t>CsPb0.993848Mn0.006152Br1.11Cl1.89</t>
  </si>
  <si>
    <t>CsPb0.997407Mn0.002593Br2.4Cl0.6</t>
  </si>
  <si>
    <t>CsPb0.000151Mn0.000849Br0.09Cl2.91</t>
  </si>
  <si>
    <t>CsPb0.989903Mn0.010097Cl3</t>
  </si>
  <si>
    <t>CsPb0.990491Mn0.009509Br0.5Cl2.5</t>
  </si>
  <si>
    <t>CsPb0.990982Mn0.009018Br1.18Cl1.82</t>
  </si>
  <si>
    <t>CsPb0.990099Mn0.009901Br2.55Cl0.45</t>
  </si>
  <si>
    <t>Rb0.025Cs0.025FA0.7MA0.25PbI3</t>
  </si>
  <si>
    <t>CsPb0.9975Bi0.0025Br3</t>
  </si>
  <si>
    <t>CsPb0.992Bi0.008Br3</t>
  </si>
  <si>
    <t>CsPb0.979Bi0.021Br3</t>
  </si>
  <si>
    <t>lifetime, 90 &amp; 1016</t>
  </si>
  <si>
    <t>Ligands</t>
  </si>
  <si>
    <t>Ligand1</t>
  </si>
  <si>
    <t>Ligand2</t>
  </si>
  <si>
    <t>Acid</t>
  </si>
  <si>
    <t>Type1</t>
  </si>
  <si>
    <t>Type2</t>
  </si>
  <si>
    <t>Amine</t>
  </si>
  <si>
    <t>Solvent</t>
  </si>
  <si>
    <t>ODE</t>
  </si>
  <si>
    <t>Temperature</t>
  </si>
  <si>
    <t>CLength1</t>
  </si>
  <si>
    <t>CLength2</t>
  </si>
  <si>
    <t>Reactant</t>
  </si>
  <si>
    <t>Oleate</t>
  </si>
  <si>
    <t>TPBi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</si>
</sst>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3" borderId="1" xfId="0" applyFont="1" applyFill="1" applyBorder="1"/>
    <xf numFmtId="0" fontId="0" fillId="4" borderId="2" xfId="0" applyFill="1" applyBorder="1"/>
    <xf numFmtId="0" fontId="5" fillId="5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8" borderId="0" xfId="0" applyFill="1"/>
    <xf numFmtId="0" fontId="7" fillId="5" borderId="1" xfId="0" applyFont="1" applyFill="1" applyBorder="1" applyAlignment="1">
      <alignment wrapText="1"/>
    </xf>
    <xf numFmtId="0" fontId="5" fillId="2" borderId="2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5" xfId="0" applyFont="1" applyFill="1" applyBorder="1"/>
    <xf numFmtId="0" fontId="5" fillId="2" borderId="3" xfId="0" applyFont="1" applyFill="1" applyBorder="1"/>
    <xf numFmtId="0" fontId="0" fillId="9" borderId="1" xfId="0" applyFill="1" applyBorder="1"/>
    <xf numFmtId="0" fontId="5" fillId="8" borderId="1" xfId="0" applyFont="1" applyFill="1" applyBorder="1"/>
    <xf numFmtId="0" fontId="0" fillId="9" borderId="2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1" xfId="0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3" borderId="1" xfId="0" applyFill="1" applyBorder="1"/>
    <xf numFmtId="0" fontId="5" fillId="10" borderId="1" xfId="0" applyFont="1" applyFill="1" applyBorder="1"/>
    <xf numFmtId="0" fontId="9" fillId="7" borderId="3" xfId="0" applyFont="1" applyFill="1" applyBorder="1"/>
    <xf numFmtId="0" fontId="9" fillId="7" borderId="1" xfId="0" applyFont="1" applyFill="1" applyBorder="1"/>
    <xf numFmtId="0" fontId="9" fillId="7" borderId="4" xfId="0" applyFont="1" applyFill="1" applyBorder="1"/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0" borderId="1" xfId="0" applyFont="1" applyBorder="1"/>
    <xf numFmtId="0" fontId="9" fillId="0" borderId="7" xfId="0" applyFont="1" applyBorder="1"/>
    <xf numFmtId="0" fontId="9" fillId="10" borderId="3" xfId="0" applyFont="1" applyFill="1" applyBorder="1"/>
    <xf numFmtId="0" fontId="7" fillId="10" borderId="7" xfId="0" applyFont="1" applyFill="1" applyBorder="1"/>
    <xf numFmtId="0" fontId="7" fillId="10" borderId="3" xfId="0" applyFont="1" applyFill="1" applyBorder="1"/>
    <xf numFmtId="0" fontId="7" fillId="10" borderId="8" xfId="0" applyFont="1" applyFill="1" applyBorder="1"/>
    <xf numFmtId="0" fontId="7" fillId="10" borderId="1" xfId="0" applyFont="1" applyFill="1" applyBorder="1"/>
    <xf numFmtId="0" fontId="7" fillId="8" borderId="8" xfId="0" applyFont="1" applyFill="1" applyBorder="1"/>
    <xf numFmtId="0" fontId="0" fillId="14" borderId="1" xfId="0" applyFill="1" applyBorder="1"/>
    <xf numFmtId="0" fontId="5" fillId="5" borderId="3" xfId="0" applyFont="1" applyFill="1" applyBorder="1"/>
    <xf numFmtId="0" fontId="2" fillId="6" borderId="3" xfId="0" applyFont="1" applyFill="1" applyBorder="1"/>
    <xf numFmtId="0" fontId="2" fillId="7" borderId="3" xfId="0" applyFont="1" applyFill="1" applyBorder="1"/>
    <xf numFmtId="0" fontId="2" fillId="0" borderId="3" xfId="0" applyFont="1" applyBorder="1"/>
    <xf numFmtId="0" fontId="6" fillId="0" borderId="5" xfId="0" applyFont="1" applyBorder="1" applyAlignment="1">
      <alignment wrapText="1"/>
    </xf>
    <xf numFmtId="0" fontId="8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22"/>
  <sheetViews>
    <sheetView tabSelected="1" zoomScale="90" zoomScaleNormal="90" workbookViewId="0">
      <pane xSplit="2" ySplit="2" topLeftCell="BD261" activePane="bottomRight" state="frozen"/>
      <selection pane="topRight" activeCell="C1" sqref="C1"/>
      <selection pane="bottomLeft" activeCell="A3" sqref="A3"/>
      <selection pane="bottomRight" activeCell="AL256" sqref="AL256"/>
    </sheetView>
  </sheetViews>
  <sheetFormatPr defaultColWidth="8.85546875" defaultRowHeight="15" x14ac:dyDescent="0.25"/>
  <cols>
    <col min="1" max="1" width="9.140625" style="4"/>
    <col min="2" max="2" width="33.7109375" style="7" customWidth="1"/>
    <col min="3" max="6" width="9.140625" style="7"/>
    <col min="7" max="7" width="9.28515625" style="7" bestFit="1" customWidth="1"/>
    <col min="8" max="17" width="9.140625" style="7"/>
    <col min="18" max="22" width="8.85546875" style="7"/>
    <col min="23" max="25" width="9.140625" style="7"/>
    <col min="26" max="26" width="18.140625" style="7" customWidth="1"/>
    <col min="27" max="27" width="7.140625" style="7" bestFit="1" customWidth="1"/>
    <col min="28" max="28" width="7.140625" style="7" customWidth="1"/>
    <col min="29" max="30" width="8.42578125" style="7" bestFit="1" customWidth="1"/>
    <col min="31" max="33" width="7.140625" style="7" customWidth="1"/>
    <col min="34" max="34" width="11.28515625" style="7" bestFit="1" customWidth="1"/>
    <col min="35" max="35" width="11.28515625" style="7" customWidth="1"/>
    <col min="36" max="39" width="18.140625" style="7" customWidth="1"/>
    <col min="40" max="40" width="14.7109375" style="7" customWidth="1"/>
    <col min="41" max="41" width="9.42578125" style="7" customWidth="1"/>
    <col min="42" max="42" width="10.28515625" style="7" customWidth="1"/>
    <col min="43" max="43" width="10" style="7" customWidth="1"/>
    <col min="44" max="44" width="8.28515625" style="7" customWidth="1"/>
    <col min="45" max="46" width="8.42578125" style="7" customWidth="1"/>
    <col min="47" max="50" width="14.42578125" style="7" customWidth="1"/>
    <col min="51" max="51" width="9.28515625" style="8" customWidth="1"/>
    <col min="52" max="52" width="8" style="8" customWidth="1"/>
    <col min="53" max="53" width="8.85546875" style="8" customWidth="1"/>
    <col min="54" max="54" width="13.85546875" style="8" customWidth="1"/>
    <col min="55" max="56" width="14.42578125" style="8" customWidth="1"/>
    <col min="57" max="57" width="17.42578125" style="8" customWidth="1"/>
    <col min="58" max="58" width="13.140625" style="10" customWidth="1"/>
    <col min="59" max="59" width="9.140625" style="10"/>
    <col min="60" max="60" width="14.42578125" style="10" customWidth="1"/>
    <col min="61" max="61" width="11.7109375" style="10" customWidth="1"/>
    <col min="62" max="62" width="15.42578125" style="10" customWidth="1"/>
    <col min="63" max="63" width="9.85546875" style="12" customWidth="1"/>
    <col min="64" max="64" width="9.85546875" style="10" customWidth="1"/>
    <col min="65" max="65" width="20.28515625" style="10" customWidth="1"/>
    <col min="66" max="66" width="27.140625" style="4" customWidth="1"/>
    <col min="67" max="68" width="30.140625" style="4" customWidth="1"/>
    <col min="69" max="69" width="10.7109375" style="4" customWidth="1"/>
    <col min="70" max="70" width="18.140625" style="4" customWidth="1"/>
    <col min="71" max="71" width="9.140625" style="4"/>
    <col min="72" max="72" width="9.140625" style="4" customWidth="1"/>
    <col min="73" max="75" width="18.140625" style="4" customWidth="1"/>
    <col min="76" max="76" width="13.140625" style="10" customWidth="1"/>
    <col min="77" max="77" width="15.42578125" style="10" customWidth="1"/>
  </cols>
  <sheetData>
    <row r="1" spans="1:77" s="1" customFormat="1" x14ac:dyDescent="0.25">
      <c r="A1" s="2" t="s">
        <v>0</v>
      </c>
      <c r="B1" s="6" t="s">
        <v>1</v>
      </c>
      <c r="C1" s="61" t="s">
        <v>2</v>
      </c>
      <c r="D1" s="62"/>
      <c r="E1" s="62"/>
      <c r="F1" s="63"/>
      <c r="G1" s="61" t="s">
        <v>3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  <c r="W1" s="65" t="s">
        <v>4</v>
      </c>
      <c r="X1" s="65"/>
      <c r="Y1" s="65"/>
      <c r="Z1" s="6" t="s">
        <v>5</v>
      </c>
      <c r="AA1" s="61" t="s">
        <v>704</v>
      </c>
      <c r="AB1" s="62"/>
      <c r="AC1" s="62"/>
      <c r="AD1" s="62"/>
      <c r="AE1" s="62"/>
      <c r="AF1" s="63"/>
      <c r="AG1" s="60" t="s">
        <v>711</v>
      </c>
      <c r="AH1" s="60" t="s">
        <v>713</v>
      </c>
      <c r="AI1" s="60" t="s">
        <v>716</v>
      </c>
      <c r="AJ1" s="6" t="s">
        <v>6</v>
      </c>
      <c r="AK1" s="6" t="s">
        <v>7</v>
      </c>
      <c r="AL1" s="6" t="s">
        <v>8</v>
      </c>
      <c r="AM1" s="6" t="s">
        <v>608</v>
      </c>
      <c r="AN1" s="6" t="s">
        <v>9</v>
      </c>
      <c r="AO1" s="65" t="s">
        <v>10</v>
      </c>
      <c r="AP1" s="65"/>
      <c r="AQ1" s="65"/>
      <c r="AR1" s="65"/>
      <c r="AS1" s="65"/>
      <c r="AT1" s="65"/>
      <c r="AU1" s="35" t="s">
        <v>11</v>
      </c>
      <c r="AV1" s="35" t="s">
        <v>12</v>
      </c>
      <c r="AW1" s="35" t="s">
        <v>13</v>
      </c>
      <c r="AX1" s="35" t="s">
        <v>14</v>
      </c>
      <c r="AY1" s="66" t="s">
        <v>15</v>
      </c>
      <c r="AZ1" s="66"/>
      <c r="BA1" s="66"/>
      <c r="BB1" s="11" t="s">
        <v>16</v>
      </c>
      <c r="BC1" s="66" t="s">
        <v>17</v>
      </c>
      <c r="BD1" s="66"/>
      <c r="BE1" s="36" t="s">
        <v>18</v>
      </c>
      <c r="BF1" s="9" t="s">
        <v>19</v>
      </c>
      <c r="BG1" s="9" t="s">
        <v>20</v>
      </c>
      <c r="BH1" s="9" t="s">
        <v>21</v>
      </c>
      <c r="BI1" s="9" t="s">
        <v>22</v>
      </c>
      <c r="BJ1" s="9" t="s">
        <v>23</v>
      </c>
      <c r="BK1" s="64" t="s">
        <v>24</v>
      </c>
      <c r="BL1" s="64"/>
      <c r="BM1" s="9" t="s">
        <v>25</v>
      </c>
      <c r="BN1" s="2" t="s">
        <v>26</v>
      </c>
      <c r="BO1" s="2" t="s">
        <v>27</v>
      </c>
      <c r="BP1" s="2" t="s">
        <v>28</v>
      </c>
      <c r="BQ1" s="2" t="s">
        <v>29</v>
      </c>
      <c r="BR1" s="2" t="s">
        <v>30</v>
      </c>
      <c r="BS1" s="2" t="s">
        <v>31</v>
      </c>
      <c r="BT1" s="2" t="s">
        <v>32</v>
      </c>
      <c r="BU1" s="3" t="s">
        <v>33</v>
      </c>
      <c r="BV1" s="3" t="s">
        <v>34</v>
      </c>
      <c r="BW1" s="3" t="s">
        <v>35</v>
      </c>
      <c r="BX1" s="9" t="s">
        <v>36</v>
      </c>
      <c r="BY1" s="9" t="s">
        <v>37</v>
      </c>
    </row>
    <row r="2" spans="1:77" s="1" customFormat="1" x14ac:dyDescent="0.25">
      <c r="A2" s="2" t="s">
        <v>0</v>
      </c>
      <c r="B2" s="6" t="s">
        <v>1</v>
      </c>
      <c r="C2" s="35" t="s">
        <v>38</v>
      </c>
      <c r="D2" s="35" t="s">
        <v>39</v>
      </c>
      <c r="E2" s="35" t="s">
        <v>40</v>
      </c>
      <c r="F2" s="35" t="s">
        <v>41</v>
      </c>
      <c r="G2" s="6" t="s">
        <v>42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s">
        <v>50</v>
      </c>
      <c r="P2" s="6" t="s">
        <v>51</v>
      </c>
      <c r="Q2" s="6" t="s">
        <v>52</v>
      </c>
      <c r="R2" s="6" t="s">
        <v>53</v>
      </c>
      <c r="S2" s="6" t="s">
        <v>54</v>
      </c>
      <c r="T2" s="6" t="s">
        <v>55</v>
      </c>
      <c r="U2" s="6" t="s">
        <v>56</v>
      </c>
      <c r="V2" s="6" t="s">
        <v>57</v>
      </c>
      <c r="W2" s="6" t="s">
        <v>58</v>
      </c>
      <c r="X2" s="6" t="s">
        <v>59</v>
      </c>
      <c r="Y2" s="6" t="s">
        <v>60</v>
      </c>
      <c r="Z2" s="6" t="s">
        <v>5</v>
      </c>
      <c r="AA2" s="6" t="s">
        <v>705</v>
      </c>
      <c r="AB2" s="6" t="s">
        <v>706</v>
      </c>
      <c r="AC2" s="6" t="s">
        <v>714</v>
      </c>
      <c r="AD2" s="6" t="s">
        <v>715</v>
      </c>
      <c r="AE2" s="6" t="s">
        <v>708</v>
      </c>
      <c r="AF2" s="6" t="s">
        <v>709</v>
      </c>
      <c r="AG2" s="6" t="s">
        <v>711</v>
      </c>
      <c r="AH2" s="60" t="s">
        <v>713</v>
      </c>
      <c r="AI2" s="60" t="s">
        <v>716</v>
      </c>
      <c r="AJ2" s="6" t="s">
        <v>6</v>
      </c>
      <c r="AK2" s="6" t="s">
        <v>7</v>
      </c>
      <c r="AL2" s="6" t="s">
        <v>8</v>
      </c>
      <c r="AM2" s="6" t="s">
        <v>609</v>
      </c>
      <c r="AN2" s="6" t="s">
        <v>9</v>
      </c>
      <c r="AO2" s="6" t="s">
        <v>61</v>
      </c>
      <c r="AP2" s="6" t="s">
        <v>62</v>
      </c>
      <c r="AQ2" s="6" t="s">
        <v>63</v>
      </c>
      <c r="AR2" s="6" t="s">
        <v>64</v>
      </c>
      <c r="AS2" s="6" t="s">
        <v>65</v>
      </c>
      <c r="AT2" s="6" t="s">
        <v>66</v>
      </c>
      <c r="AU2" s="35" t="s">
        <v>11</v>
      </c>
      <c r="AV2" s="35" t="s">
        <v>12</v>
      </c>
      <c r="AW2" s="35" t="s">
        <v>13</v>
      </c>
      <c r="AX2" s="35" t="s">
        <v>14</v>
      </c>
      <c r="AY2" s="11" t="s">
        <v>67</v>
      </c>
      <c r="AZ2" s="11" t="s">
        <v>68</v>
      </c>
      <c r="BA2" s="11" t="s">
        <v>69</v>
      </c>
      <c r="BB2" s="11" t="s">
        <v>70</v>
      </c>
      <c r="BC2" s="11" t="s">
        <v>71</v>
      </c>
      <c r="BD2" s="11" t="s">
        <v>72</v>
      </c>
      <c r="BE2" s="36" t="s">
        <v>73</v>
      </c>
      <c r="BF2" s="9" t="s">
        <v>74</v>
      </c>
      <c r="BG2" s="9" t="s">
        <v>20</v>
      </c>
      <c r="BH2" s="9" t="s">
        <v>21</v>
      </c>
      <c r="BI2" s="9" t="s">
        <v>22</v>
      </c>
      <c r="BJ2" s="9" t="s">
        <v>23</v>
      </c>
      <c r="BK2" s="9" t="s">
        <v>75</v>
      </c>
      <c r="BL2" s="9" t="s">
        <v>76</v>
      </c>
      <c r="BM2" s="34" t="s">
        <v>77</v>
      </c>
      <c r="BN2" s="2" t="s">
        <v>26</v>
      </c>
      <c r="BO2" s="2" t="s">
        <v>27</v>
      </c>
      <c r="BP2" s="2" t="s">
        <v>28</v>
      </c>
      <c r="BQ2" s="2" t="s">
        <v>29</v>
      </c>
      <c r="BR2" s="2" t="s">
        <v>30</v>
      </c>
      <c r="BS2" s="2" t="s">
        <v>31</v>
      </c>
      <c r="BT2" s="2" t="s">
        <v>32</v>
      </c>
      <c r="BU2" s="3" t="s">
        <v>33</v>
      </c>
      <c r="BV2" s="3" t="s">
        <v>34</v>
      </c>
      <c r="BW2" s="3" t="s">
        <v>35</v>
      </c>
      <c r="BX2" s="9" t="s">
        <v>36</v>
      </c>
      <c r="BY2" s="9" t="s">
        <v>37</v>
      </c>
    </row>
    <row r="3" spans="1:77" x14ac:dyDescent="0.25">
      <c r="A3" s="4">
        <v>1</v>
      </c>
      <c r="B3" s="7" t="s">
        <v>78</v>
      </c>
      <c r="C3" s="7">
        <v>1</v>
      </c>
      <c r="D3" s="7">
        <v>0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3</v>
      </c>
      <c r="Z3" s="7" t="s">
        <v>79</v>
      </c>
      <c r="AJ3" s="7" t="s">
        <v>80</v>
      </c>
      <c r="AK3" s="7" t="s">
        <v>81</v>
      </c>
      <c r="AL3" s="7" t="s">
        <v>82</v>
      </c>
      <c r="AM3" s="7">
        <v>1</v>
      </c>
      <c r="AN3" s="7">
        <v>0</v>
      </c>
      <c r="AO3" s="7">
        <v>6.4139999999999997</v>
      </c>
      <c r="AP3" s="7">
        <v>6.4139999999999997</v>
      </c>
      <c r="AQ3" s="7">
        <v>6.4139999999999997</v>
      </c>
      <c r="AR3" s="7">
        <v>90</v>
      </c>
      <c r="AS3" s="7">
        <v>90</v>
      </c>
      <c r="AT3" s="7">
        <v>90</v>
      </c>
      <c r="AU3" s="7">
        <v>7.8</v>
      </c>
      <c r="AV3" s="7" t="s">
        <v>83</v>
      </c>
      <c r="AW3" s="7">
        <f>AU3^3</f>
        <v>474.55199999999996</v>
      </c>
      <c r="AX3" s="7">
        <v>1</v>
      </c>
      <c r="AY3" s="8">
        <f t="shared" ref="AY3:AY66" si="0">(C3*188+D3*270+E3*279+F3*172)/(C3+D3+E3+F3)</f>
        <v>188</v>
      </c>
      <c r="AZ3" s="8">
        <f t="shared" ref="AZ3:AZ66" si="1">(G3*119+H3*95+I3*103+J3*118+K3*102+L3*80+M3*76+N3*138+O3*77+P3*115+Q3*83+R3*117+S3*74+T3*75.5+U3*103.2+V3*90)/(SUM(G3,H3,I3,J3,K3,L3,M3,N3,O3,P3,Q3,R3,S3,T3,U3,V3))</f>
        <v>119</v>
      </c>
      <c r="BA3" s="8">
        <f t="shared" ref="BA3:BA66" si="2">(W3*181+X3*196+Y3*220)/(W3+X3+Y3)</f>
        <v>220</v>
      </c>
      <c r="BB3" s="8">
        <v>1</v>
      </c>
      <c r="BC3" s="8">
        <f t="shared" ref="BC3:BC66" si="3">(AY3+BA3)/(1.414*(AZ3+BA3))</f>
        <v>0.85115970509819638</v>
      </c>
      <c r="BD3" s="8">
        <f t="shared" ref="BD3:BD66" si="4">(BA3/AZ3) - BB3*(BB3-((AY3/AZ3)/LN(AY3/AZ3)))</f>
        <v>4.3032947726622597</v>
      </c>
      <c r="BE3" s="8">
        <v>-1.119</v>
      </c>
      <c r="BF3" s="10">
        <f t="shared" ref="BF3:BF16" si="5">1240/BI3</f>
        <v>1.8507462686567164</v>
      </c>
      <c r="BG3" s="10">
        <v>54</v>
      </c>
      <c r="BH3" s="10">
        <v>470</v>
      </c>
      <c r="BI3" s="10">
        <v>670</v>
      </c>
      <c r="BK3" s="10">
        <v>47</v>
      </c>
      <c r="BN3" s="4" t="s">
        <v>84</v>
      </c>
      <c r="BO3" s="4" t="s">
        <v>85</v>
      </c>
      <c r="BP3" s="4" t="s">
        <v>86</v>
      </c>
      <c r="BQ3" s="4" t="s">
        <v>87</v>
      </c>
    </row>
    <row r="4" spans="1:77" x14ac:dyDescent="0.25">
      <c r="A4" s="4">
        <v>2</v>
      </c>
      <c r="B4" s="7" t="s">
        <v>78</v>
      </c>
      <c r="C4" s="7">
        <v>1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3</v>
      </c>
      <c r="Z4" s="7" t="s">
        <v>88</v>
      </c>
      <c r="AJ4" s="7" t="s">
        <v>80</v>
      </c>
      <c r="AK4" s="7" t="s">
        <v>81</v>
      </c>
      <c r="AL4" s="7" t="s">
        <v>82</v>
      </c>
      <c r="AM4" s="7">
        <v>1</v>
      </c>
      <c r="AN4" s="7">
        <v>0</v>
      </c>
      <c r="AO4" s="7">
        <v>6.4139999999999997</v>
      </c>
      <c r="AP4" s="7">
        <v>6.4139999999999997</v>
      </c>
      <c r="AQ4" s="7">
        <v>6.4139999999999997</v>
      </c>
      <c r="AR4" s="7">
        <v>90</v>
      </c>
      <c r="AS4" s="7">
        <v>90</v>
      </c>
      <c r="AT4" s="7">
        <v>90</v>
      </c>
      <c r="AU4" s="7">
        <v>7.7</v>
      </c>
      <c r="AV4" s="7" t="s">
        <v>83</v>
      </c>
      <c r="AW4" s="7">
        <f>AU4^3</f>
        <v>456.53300000000007</v>
      </c>
      <c r="AX4" s="7">
        <v>1</v>
      </c>
      <c r="AY4" s="8">
        <f t="shared" si="0"/>
        <v>188</v>
      </c>
      <c r="AZ4" s="8">
        <f t="shared" si="1"/>
        <v>119</v>
      </c>
      <c r="BA4" s="8">
        <f t="shared" si="2"/>
        <v>220</v>
      </c>
      <c r="BB4" s="8">
        <v>1</v>
      </c>
      <c r="BC4" s="8">
        <f t="shared" si="3"/>
        <v>0.85115970509819638</v>
      </c>
      <c r="BD4" s="8">
        <f t="shared" si="4"/>
        <v>4.3032947726622597</v>
      </c>
      <c r="BE4" s="8">
        <v>-1.119</v>
      </c>
      <c r="BF4" s="10">
        <f t="shared" si="5"/>
        <v>1.837037037037037</v>
      </c>
      <c r="BG4" s="10">
        <v>46</v>
      </c>
      <c r="BH4" s="10">
        <v>470</v>
      </c>
      <c r="BI4" s="10">
        <v>675</v>
      </c>
      <c r="BK4" s="12">
        <v>37</v>
      </c>
      <c r="BO4" s="4" t="s">
        <v>85</v>
      </c>
      <c r="BP4" s="4" t="s">
        <v>86</v>
      </c>
      <c r="BQ4" s="4" t="s">
        <v>87</v>
      </c>
    </row>
    <row r="5" spans="1:77" x14ac:dyDescent="0.25">
      <c r="A5" s="4">
        <v>3</v>
      </c>
      <c r="B5" s="7" t="s">
        <v>89</v>
      </c>
      <c r="C5" s="7">
        <v>1</v>
      </c>
      <c r="D5" s="7">
        <v>0</v>
      </c>
      <c r="E5" s="7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3</v>
      </c>
      <c r="Y5" s="7">
        <v>0</v>
      </c>
      <c r="Z5" s="7" t="s">
        <v>79</v>
      </c>
      <c r="AJ5" s="7" t="s">
        <v>80</v>
      </c>
      <c r="AK5" s="7" t="s">
        <v>90</v>
      </c>
      <c r="AL5" s="7" t="s">
        <v>91</v>
      </c>
      <c r="AM5" s="7">
        <v>1</v>
      </c>
      <c r="AN5" s="7">
        <v>0</v>
      </c>
      <c r="AO5" s="7">
        <v>8.2439999999999998</v>
      </c>
      <c r="AP5" s="7">
        <v>11.735099999999999</v>
      </c>
      <c r="AQ5" s="7">
        <v>8.1981999999999999</v>
      </c>
      <c r="AR5" s="7">
        <v>90</v>
      </c>
      <c r="AS5" s="7">
        <v>90</v>
      </c>
      <c r="AT5" s="7">
        <v>90</v>
      </c>
      <c r="AU5" s="7">
        <v>7.1</v>
      </c>
      <c r="AV5" s="7" t="s">
        <v>92</v>
      </c>
      <c r="AW5" s="7">
        <f>AU5^3</f>
        <v>357.91099999999994</v>
      </c>
      <c r="AX5" s="7">
        <v>0.7</v>
      </c>
      <c r="AY5" s="8">
        <f t="shared" si="0"/>
        <v>188</v>
      </c>
      <c r="AZ5" s="8">
        <f t="shared" si="1"/>
        <v>119</v>
      </c>
      <c r="BA5" s="8">
        <f t="shared" si="2"/>
        <v>196</v>
      </c>
      <c r="BB5" s="8">
        <v>1</v>
      </c>
      <c r="BC5" s="8">
        <f t="shared" si="3"/>
        <v>0.86212702902943361</v>
      </c>
      <c r="BD5" s="8">
        <f t="shared" si="4"/>
        <v>4.1016141003933519</v>
      </c>
      <c r="BE5" s="8">
        <v>-1.5169999999999999</v>
      </c>
      <c r="BF5" s="10">
        <f t="shared" si="5"/>
        <v>2.4554455445544554</v>
      </c>
      <c r="BG5" s="10">
        <v>54</v>
      </c>
      <c r="BH5" s="10">
        <v>350</v>
      </c>
      <c r="BI5" s="10">
        <v>505</v>
      </c>
      <c r="BK5" s="10">
        <v>31</v>
      </c>
      <c r="BO5" s="4" t="s">
        <v>85</v>
      </c>
      <c r="BQ5" s="4" t="s">
        <v>87</v>
      </c>
    </row>
    <row r="6" spans="1:77" x14ac:dyDescent="0.25">
      <c r="A6" s="4">
        <v>4</v>
      </c>
      <c r="B6" s="7" t="s">
        <v>89</v>
      </c>
      <c r="C6" s="7">
        <v>1</v>
      </c>
      <c r="D6" s="7">
        <v>0</v>
      </c>
      <c r="E6" s="7">
        <v>0</v>
      </c>
      <c r="F6" s="7">
        <v>0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3</v>
      </c>
      <c r="Y6" s="7">
        <v>0</v>
      </c>
      <c r="Z6" s="7" t="s">
        <v>93</v>
      </c>
      <c r="AJ6" s="7" t="s">
        <v>80</v>
      </c>
      <c r="AK6" s="7" t="s">
        <v>90</v>
      </c>
      <c r="AL6" s="7" t="s">
        <v>91</v>
      </c>
      <c r="AM6" s="7">
        <v>1</v>
      </c>
      <c r="AN6" s="7">
        <v>0</v>
      </c>
      <c r="AO6" s="7">
        <v>8.2439999999999998</v>
      </c>
      <c r="AP6" s="7">
        <v>11.735099999999999</v>
      </c>
      <c r="AQ6" s="7">
        <v>8.1981999999999999</v>
      </c>
      <c r="AR6" s="7">
        <v>90</v>
      </c>
      <c r="AS6" s="7">
        <v>90</v>
      </c>
      <c r="AT6" s="7">
        <v>90</v>
      </c>
      <c r="AU6" s="7">
        <v>6.2</v>
      </c>
      <c r="AV6" s="7" t="s">
        <v>92</v>
      </c>
      <c r="AW6" s="7">
        <f>AU6^3</f>
        <v>238.32800000000003</v>
      </c>
      <c r="AX6" s="7">
        <v>0.7</v>
      </c>
      <c r="AY6" s="8">
        <f t="shared" si="0"/>
        <v>188</v>
      </c>
      <c r="AZ6" s="8">
        <f t="shared" si="1"/>
        <v>119</v>
      </c>
      <c r="BA6" s="8">
        <f t="shared" si="2"/>
        <v>196</v>
      </c>
      <c r="BB6" s="8">
        <v>1</v>
      </c>
      <c r="BC6" s="8">
        <f t="shared" si="3"/>
        <v>0.86212702902943361</v>
      </c>
      <c r="BD6" s="8">
        <f t="shared" si="4"/>
        <v>4.1016141003933519</v>
      </c>
      <c r="BE6" s="8">
        <v>-1.5169999999999999</v>
      </c>
      <c r="BF6" s="10">
        <f t="shared" si="5"/>
        <v>2.48</v>
      </c>
      <c r="BG6" s="10">
        <v>50</v>
      </c>
      <c r="BH6" s="10">
        <v>350</v>
      </c>
      <c r="BI6" s="10">
        <v>500</v>
      </c>
      <c r="BK6" s="10">
        <v>21</v>
      </c>
      <c r="BO6" s="4" t="s">
        <v>85</v>
      </c>
      <c r="BQ6" s="4" t="s">
        <v>87</v>
      </c>
    </row>
    <row r="7" spans="1:77" x14ac:dyDescent="0.25">
      <c r="A7" s="4">
        <v>5</v>
      </c>
      <c r="B7" s="7" t="s">
        <v>94</v>
      </c>
      <c r="C7" s="7">
        <v>0</v>
      </c>
      <c r="D7" s="7">
        <v>1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3</v>
      </c>
      <c r="Z7" s="7" t="s">
        <v>95</v>
      </c>
      <c r="AJ7" s="7" t="s">
        <v>80</v>
      </c>
      <c r="AK7" s="7" t="s">
        <v>90</v>
      </c>
      <c r="AL7" s="7" t="s">
        <v>91</v>
      </c>
      <c r="AM7" s="7">
        <v>1</v>
      </c>
      <c r="AN7" s="7">
        <v>0</v>
      </c>
      <c r="AO7" s="7">
        <v>8.8559999999999999</v>
      </c>
      <c r="AP7" s="7">
        <v>12.61</v>
      </c>
      <c r="AQ7" s="7">
        <v>8.5749999999999993</v>
      </c>
      <c r="AR7" s="7">
        <v>90</v>
      </c>
      <c r="AS7" s="7">
        <v>90</v>
      </c>
      <c r="AT7" s="7">
        <v>90</v>
      </c>
      <c r="AU7" s="7">
        <v>12</v>
      </c>
      <c r="AX7" s="7">
        <v>2.2999999999999998</v>
      </c>
      <c r="AY7" s="8">
        <f t="shared" si="0"/>
        <v>270</v>
      </c>
      <c r="AZ7" s="8">
        <f t="shared" si="1"/>
        <v>119</v>
      </c>
      <c r="BA7" s="8">
        <f t="shared" si="2"/>
        <v>220</v>
      </c>
      <c r="BB7" s="8">
        <v>1</v>
      </c>
      <c r="BC7" s="8">
        <f t="shared" si="3"/>
        <v>1.0222261164169515</v>
      </c>
      <c r="BD7" s="8">
        <f t="shared" si="4"/>
        <v>3.6180691814938042</v>
      </c>
      <c r="BF7" s="10">
        <f t="shared" si="5"/>
        <v>1.7222222222222223</v>
      </c>
      <c r="BG7" s="10">
        <v>15</v>
      </c>
      <c r="BH7" s="10">
        <v>470</v>
      </c>
      <c r="BI7" s="10">
        <v>720</v>
      </c>
      <c r="BK7" s="10">
        <v>54</v>
      </c>
      <c r="BN7" s="4" t="s">
        <v>96</v>
      </c>
      <c r="BO7" s="4" t="s">
        <v>85</v>
      </c>
      <c r="BP7" s="4" t="s">
        <v>97</v>
      </c>
      <c r="BQ7" s="4" t="s">
        <v>87</v>
      </c>
    </row>
    <row r="8" spans="1:77" x14ac:dyDescent="0.25">
      <c r="A8" s="4">
        <v>6</v>
      </c>
      <c r="B8" s="7" t="s">
        <v>94</v>
      </c>
      <c r="C8" s="7">
        <v>0</v>
      </c>
      <c r="D8" s="7">
        <v>1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3</v>
      </c>
      <c r="Z8" s="7" t="s">
        <v>88</v>
      </c>
      <c r="AJ8" s="7" t="s">
        <v>80</v>
      </c>
      <c r="AK8" s="7" t="s">
        <v>90</v>
      </c>
      <c r="AL8" s="7" t="s">
        <v>91</v>
      </c>
      <c r="AM8" s="7">
        <v>1</v>
      </c>
      <c r="AN8" s="7">
        <v>0</v>
      </c>
      <c r="AO8" s="7">
        <v>8.8559999999999999</v>
      </c>
      <c r="AP8" s="7">
        <v>12.61</v>
      </c>
      <c r="AQ8" s="7">
        <v>8.5749999999999993</v>
      </c>
      <c r="AR8" s="7">
        <v>90</v>
      </c>
      <c r="AS8" s="7">
        <v>90</v>
      </c>
      <c r="AT8" s="7">
        <v>90</v>
      </c>
      <c r="AU8" s="7">
        <v>8.5</v>
      </c>
      <c r="AX8" s="7">
        <v>1.8</v>
      </c>
      <c r="AY8" s="8">
        <f t="shared" si="0"/>
        <v>270</v>
      </c>
      <c r="AZ8" s="8">
        <f t="shared" si="1"/>
        <v>119</v>
      </c>
      <c r="BA8" s="8">
        <f t="shared" si="2"/>
        <v>220</v>
      </c>
      <c r="BB8" s="8">
        <v>1</v>
      </c>
      <c r="BC8" s="8">
        <f t="shared" si="3"/>
        <v>1.0222261164169515</v>
      </c>
      <c r="BD8" s="8">
        <f t="shared" si="4"/>
        <v>3.6180691814938042</v>
      </c>
      <c r="BF8" s="10">
        <f t="shared" si="5"/>
        <v>1.7588652482269505</v>
      </c>
      <c r="BG8" s="10">
        <v>17</v>
      </c>
      <c r="BH8" s="10">
        <v>470</v>
      </c>
      <c r="BI8" s="10">
        <v>705</v>
      </c>
      <c r="BK8" s="10">
        <v>70</v>
      </c>
      <c r="BO8" s="4" t="s">
        <v>85</v>
      </c>
      <c r="BP8" s="4" t="s">
        <v>97</v>
      </c>
      <c r="BQ8" s="4" t="s">
        <v>87</v>
      </c>
    </row>
    <row r="9" spans="1:77" x14ac:dyDescent="0.25">
      <c r="A9" s="4">
        <v>7</v>
      </c>
      <c r="B9" s="7" t="s">
        <v>89</v>
      </c>
      <c r="C9" s="7">
        <v>1</v>
      </c>
      <c r="D9" s="7">
        <v>0</v>
      </c>
      <c r="E9" s="7">
        <v>0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3</v>
      </c>
      <c r="Y9" s="7">
        <v>0</v>
      </c>
      <c r="Z9" s="7" t="s">
        <v>79</v>
      </c>
      <c r="AJ9" s="7" t="s">
        <v>98</v>
      </c>
      <c r="AK9" s="7" t="s">
        <v>81</v>
      </c>
      <c r="AL9" s="7" t="s">
        <v>82</v>
      </c>
      <c r="AM9" s="7">
        <v>1</v>
      </c>
      <c r="AN9" s="7">
        <v>0</v>
      </c>
      <c r="AO9" s="7">
        <v>6.0170000000000003</v>
      </c>
      <c r="AP9" s="7">
        <v>6.0170000000000003</v>
      </c>
      <c r="AQ9" s="7">
        <v>6.0170000000000003</v>
      </c>
      <c r="AR9" s="7">
        <v>90</v>
      </c>
      <c r="AS9" s="7">
        <v>90</v>
      </c>
      <c r="AT9" s="7">
        <v>90</v>
      </c>
      <c r="AU9" s="7">
        <v>10.6</v>
      </c>
      <c r="AX9" s="7">
        <v>2</v>
      </c>
      <c r="AY9" s="8">
        <f t="shared" si="0"/>
        <v>188</v>
      </c>
      <c r="AZ9" s="8">
        <f t="shared" si="1"/>
        <v>119</v>
      </c>
      <c r="BA9" s="8">
        <f t="shared" si="2"/>
        <v>196</v>
      </c>
      <c r="BB9" s="8">
        <v>1</v>
      </c>
      <c r="BC9" s="8">
        <f t="shared" si="3"/>
        <v>0.86212702902943361</v>
      </c>
      <c r="BD9" s="8">
        <f t="shared" si="4"/>
        <v>4.1016141003933519</v>
      </c>
      <c r="BE9" s="8">
        <v>-1.5169999999999999</v>
      </c>
      <c r="BF9" s="10">
        <f t="shared" si="5"/>
        <v>2.4313725490196076</v>
      </c>
      <c r="BG9" s="10">
        <v>70</v>
      </c>
      <c r="BH9" s="10">
        <v>367</v>
      </c>
      <c r="BI9" s="10">
        <v>510</v>
      </c>
      <c r="BJ9" s="10">
        <v>11</v>
      </c>
      <c r="BK9" s="10">
        <v>17</v>
      </c>
      <c r="BN9" s="4" t="s">
        <v>99</v>
      </c>
      <c r="BO9" s="4" t="s">
        <v>100</v>
      </c>
      <c r="BP9" s="4" t="s">
        <v>101</v>
      </c>
      <c r="BQ9" s="4" t="s">
        <v>87</v>
      </c>
    </row>
    <row r="10" spans="1:77" x14ac:dyDescent="0.25">
      <c r="A10" s="4">
        <v>8</v>
      </c>
      <c r="B10" s="7" t="s">
        <v>89</v>
      </c>
      <c r="C10" s="7">
        <v>1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3</v>
      </c>
      <c r="Y10" s="7">
        <v>0</v>
      </c>
      <c r="Z10" s="7" t="s">
        <v>79</v>
      </c>
      <c r="AJ10" s="7" t="s">
        <v>98</v>
      </c>
      <c r="AK10" s="7" t="s">
        <v>81</v>
      </c>
      <c r="AL10" s="7" t="s">
        <v>82</v>
      </c>
      <c r="AM10" s="7">
        <v>1</v>
      </c>
      <c r="AN10" s="7">
        <v>0</v>
      </c>
      <c r="AO10" s="7">
        <v>6.0170000000000003</v>
      </c>
      <c r="AP10" s="7">
        <v>6.0170000000000003</v>
      </c>
      <c r="AQ10" s="7">
        <v>6.0170000000000003</v>
      </c>
      <c r="AR10" s="7">
        <v>90</v>
      </c>
      <c r="AS10" s="7">
        <v>90</v>
      </c>
      <c r="AT10" s="7">
        <v>90</v>
      </c>
      <c r="AU10" s="7">
        <v>9.1999999999999993</v>
      </c>
      <c r="AX10" s="7">
        <v>2</v>
      </c>
      <c r="AY10" s="8">
        <f t="shared" si="0"/>
        <v>188</v>
      </c>
      <c r="AZ10" s="8">
        <f t="shared" si="1"/>
        <v>119</v>
      </c>
      <c r="BA10" s="8">
        <f t="shared" si="2"/>
        <v>196</v>
      </c>
      <c r="BB10" s="8">
        <v>1</v>
      </c>
      <c r="BC10" s="8">
        <f t="shared" si="3"/>
        <v>0.86212702902943361</v>
      </c>
      <c r="BD10" s="8">
        <f t="shared" si="4"/>
        <v>4.1016141003933519</v>
      </c>
      <c r="BE10" s="8">
        <v>-1.5169999999999999</v>
      </c>
      <c r="BF10" s="10">
        <f t="shared" si="5"/>
        <v>2.4505928853754941</v>
      </c>
      <c r="BG10" s="10">
        <v>70</v>
      </c>
      <c r="BH10" s="10">
        <v>367</v>
      </c>
      <c r="BI10" s="10">
        <v>506</v>
      </c>
      <c r="BJ10" s="10">
        <v>11</v>
      </c>
      <c r="BK10" s="10">
        <v>17</v>
      </c>
      <c r="BN10" s="4" t="s">
        <v>99</v>
      </c>
      <c r="BO10" s="4" t="s">
        <v>100</v>
      </c>
      <c r="BP10" s="4" t="s">
        <v>101</v>
      </c>
      <c r="BQ10" s="4" t="s">
        <v>87</v>
      </c>
    </row>
    <row r="11" spans="1:77" x14ac:dyDescent="0.25">
      <c r="A11" s="4">
        <v>9</v>
      </c>
      <c r="B11" s="7" t="s">
        <v>89</v>
      </c>
      <c r="C11" s="7">
        <v>1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3</v>
      </c>
      <c r="Y11" s="7">
        <v>0</v>
      </c>
      <c r="Z11" s="7" t="s">
        <v>79</v>
      </c>
      <c r="AJ11" s="7" t="s">
        <v>98</v>
      </c>
      <c r="AK11" s="7" t="s">
        <v>81</v>
      </c>
      <c r="AL11" s="7" t="s">
        <v>82</v>
      </c>
      <c r="AM11" s="7">
        <v>1</v>
      </c>
      <c r="AN11" s="7">
        <v>0</v>
      </c>
      <c r="AO11" s="7">
        <v>6.0170000000000003</v>
      </c>
      <c r="AP11" s="7">
        <v>6.0170000000000003</v>
      </c>
      <c r="AQ11" s="7">
        <v>6.0170000000000003</v>
      </c>
      <c r="AR11" s="7">
        <v>90</v>
      </c>
      <c r="AS11" s="7">
        <v>90</v>
      </c>
      <c r="AT11" s="7">
        <v>90</v>
      </c>
      <c r="AU11" s="7">
        <v>8.1999999999999993</v>
      </c>
      <c r="AX11" s="7">
        <v>2</v>
      </c>
      <c r="AY11" s="8">
        <f t="shared" si="0"/>
        <v>188</v>
      </c>
      <c r="AZ11" s="8">
        <f t="shared" si="1"/>
        <v>119</v>
      </c>
      <c r="BA11" s="8">
        <f t="shared" si="2"/>
        <v>196</v>
      </c>
      <c r="BB11" s="8">
        <v>1</v>
      </c>
      <c r="BC11" s="8">
        <f t="shared" si="3"/>
        <v>0.86212702902943361</v>
      </c>
      <c r="BD11" s="8">
        <f t="shared" si="4"/>
        <v>4.1016141003933519</v>
      </c>
      <c r="BE11" s="8">
        <v>-1.5169999999999999</v>
      </c>
      <c r="BF11" s="10">
        <f t="shared" si="5"/>
        <v>2.5050505050505052</v>
      </c>
      <c r="BG11" s="10">
        <v>70</v>
      </c>
      <c r="BH11" s="10">
        <v>367</v>
      </c>
      <c r="BI11" s="10">
        <v>495</v>
      </c>
      <c r="BJ11" s="10">
        <v>11</v>
      </c>
      <c r="BK11" s="10">
        <v>17</v>
      </c>
      <c r="BN11" s="4" t="s">
        <v>99</v>
      </c>
      <c r="BO11" s="4" t="s">
        <v>100</v>
      </c>
      <c r="BP11" s="4" t="s">
        <v>101</v>
      </c>
      <c r="BQ11" s="4" t="s">
        <v>87</v>
      </c>
    </row>
    <row r="12" spans="1:77" x14ac:dyDescent="0.25">
      <c r="A12" s="4">
        <v>10</v>
      </c>
      <c r="B12" s="7" t="s">
        <v>89</v>
      </c>
      <c r="C12" s="7">
        <v>1</v>
      </c>
      <c r="D12" s="7">
        <v>0</v>
      </c>
      <c r="E12" s="7">
        <v>0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3</v>
      </c>
      <c r="Y12" s="7">
        <v>0</v>
      </c>
      <c r="Z12" s="7" t="s">
        <v>79</v>
      </c>
      <c r="AJ12" s="7" t="s">
        <v>98</v>
      </c>
      <c r="AK12" s="7" t="s">
        <v>90</v>
      </c>
      <c r="AL12" s="7" t="s">
        <v>91</v>
      </c>
      <c r="AM12" s="7">
        <v>1</v>
      </c>
      <c r="AN12" s="7">
        <v>0</v>
      </c>
      <c r="AO12" s="7">
        <v>8.1999999999999993</v>
      </c>
      <c r="AP12" s="7">
        <v>8.25</v>
      </c>
      <c r="AQ12" s="7">
        <v>11.75</v>
      </c>
      <c r="AR12" s="7">
        <v>90</v>
      </c>
      <c r="AS12" s="7">
        <v>90</v>
      </c>
      <c r="AT12" s="7">
        <v>90</v>
      </c>
      <c r="AV12" s="7" t="s">
        <v>83</v>
      </c>
      <c r="AY12" s="8">
        <f t="shared" si="0"/>
        <v>188</v>
      </c>
      <c r="AZ12" s="8">
        <f t="shared" si="1"/>
        <v>119</v>
      </c>
      <c r="BA12" s="8">
        <f t="shared" si="2"/>
        <v>196</v>
      </c>
      <c r="BB12" s="8">
        <v>1</v>
      </c>
      <c r="BC12" s="8">
        <f t="shared" si="3"/>
        <v>0.86212702902943361</v>
      </c>
      <c r="BD12" s="8">
        <f t="shared" si="4"/>
        <v>4.1016141003933519</v>
      </c>
      <c r="BE12" s="8">
        <v>-1.5169999999999999</v>
      </c>
      <c r="BF12" s="10">
        <f t="shared" si="5"/>
        <v>2.445759368836292</v>
      </c>
      <c r="BH12" s="10">
        <v>350</v>
      </c>
      <c r="BI12" s="10">
        <v>507</v>
      </c>
      <c r="BJ12" s="10">
        <v>5.47</v>
      </c>
      <c r="BK12" s="10">
        <v>16</v>
      </c>
      <c r="BO12" s="5" t="s">
        <v>102</v>
      </c>
      <c r="BP12" s="5" t="s">
        <v>103</v>
      </c>
      <c r="BQ12" s="4" t="s">
        <v>87</v>
      </c>
      <c r="BX12" s="10" t="s">
        <v>104</v>
      </c>
    </row>
    <row r="13" spans="1:77" x14ac:dyDescent="0.25">
      <c r="A13" s="4">
        <v>11</v>
      </c>
      <c r="B13" s="7" t="s">
        <v>618</v>
      </c>
      <c r="C13" s="7">
        <v>1</v>
      </c>
      <c r="D13" s="7">
        <v>0</v>
      </c>
      <c r="E13" s="7">
        <v>0</v>
      </c>
      <c r="F13" s="7">
        <v>0</v>
      </c>
      <c r="G13" s="7">
        <v>0.92</v>
      </c>
      <c r="H13" s="7">
        <v>0.08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3</v>
      </c>
      <c r="Y13" s="7">
        <v>0</v>
      </c>
      <c r="Z13" s="7" t="s">
        <v>79</v>
      </c>
      <c r="AJ13" s="7" t="s">
        <v>98</v>
      </c>
      <c r="AK13" s="7" t="s">
        <v>90</v>
      </c>
      <c r="AM13" s="7">
        <v>1</v>
      </c>
      <c r="AN13" s="7">
        <v>0</v>
      </c>
      <c r="AR13" s="7">
        <v>90</v>
      </c>
      <c r="AS13" s="7">
        <v>90</v>
      </c>
      <c r="AT13" s="7">
        <v>90</v>
      </c>
      <c r="AV13" s="7" t="s">
        <v>83</v>
      </c>
      <c r="AY13" s="8">
        <f t="shared" si="0"/>
        <v>188</v>
      </c>
      <c r="AZ13" s="8">
        <f t="shared" si="1"/>
        <v>117.08</v>
      </c>
      <c r="BA13" s="8">
        <f t="shared" si="2"/>
        <v>196</v>
      </c>
      <c r="BB13" s="8">
        <v>1</v>
      </c>
      <c r="BC13" s="8">
        <f t="shared" si="3"/>
        <v>0.8674141246463255</v>
      </c>
      <c r="BD13" s="8">
        <f t="shared" si="4"/>
        <v>4.0646775772674104</v>
      </c>
      <c r="BF13" s="10">
        <f t="shared" si="5"/>
        <v>2.5</v>
      </c>
      <c r="BH13" s="10">
        <v>350</v>
      </c>
      <c r="BI13" s="10">
        <v>496</v>
      </c>
      <c r="BJ13" s="10">
        <v>7.59</v>
      </c>
      <c r="BK13" s="10">
        <v>18</v>
      </c>
      <c r="BO13" s="5" t="s">
        <v>102</v>
      </c>
      <c r="BP13" s="5"/>
      <c r="BQ13" s="4" t="s">
        <v>87</v>
      </c>
    </row>
    <row r="14" spans="1:77" x14ac:dyDescent="0.25">
      <c r="A14" s="4">
        <v>12</v>
      </c>
      <c r="B14" s="7" t="s">
        <v>619</v>
      </c>
      <c r="C14" s="7">
        <v>1</v>
      </c>
      <c r="D14" s="7">
        <v>0</v>
      </c>
      <c r="E14" s="7">
        <v>0</v>
      </c>
      <c r="F14" s="7">
        <v>0</v>
      </c>
      <c r="G14" s="7">
        <v>0.88</v>
      </c>
      <c r="H14" s="7">
        <v>0.12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3</v>
      </c>
      <c r="Y14" s="7">
        <v>0</v>
      </c>
      <c r="Z14" s="7" t="s">
        <v>79</v>
      </c>
      <c r="AJ14" s="7" t="s">
        <v>98</v>
      </c>
      <c r="AK14" s="7" t="s">
        <v>90</v>
      </c>
      <c r="AM14" s="7">
        <v>1</v>
      </c>
      <c r="AN14" s="7">
        <v>0</v>
      </c>
      <c r="AR14" s="7">
        <v>90</v>
      </c>
      <c r="AS14" s="7">
        <v>90</v>
      </c>
      <c r="AT14" s="7">
        <v>90</v>
      </c>
      <c r="AV14" s="7" t="s">
        <v>83</v>
      </c>
      <c r="AY14" s="8">
        <f t="shared" si="0"/>
        <v>188</v>
      </c>
      <c r="AZ14" s="8">
        <f t="shared" si="1"/>
        <v>116.12</v>
      </c>
      <c r="BA14" s="8">
        <f t="shared" si="2"/>
        <v>196</v>
      </c>
      <c r="BB14" s="8">
        <v>1</v>
      </c>
      <c r="BC14" s="8">
        <f t="shared" si="3"/>
        <v>0.87008206505277319</v>
      </c>
      <c r="BD14" s="8">
        <f t="shared" si="4"/>
        <v>4.0481309789889774</v>
      </c>
      <c r="BF14" s="10">
        <f t="shared" si="5"/>
        <v>2.5619834710743801</v>
      </c>
      <c r="BH14" s="10">
        <v>350</v>
      </c>
      <c r="BI14" s="10">
        <v>484</v>
      </c>
      <c r="BJ14" s="10">
        <v>12.3</v>
      </c>
      <c r="BK14" s="10">
        <v>20</v>
      </c>
      <c r="BO14" s="5" t="s">
        <v>102</v>
      </c>
      <c r="BP14" s="5"/>
      <c r="BQ14" s="4" t="s">
        <v>87</v>
      </c>
    </row>
    <row r="15" spans="1:77" x14ac:dyDescent="0.25">
      <c r="A15" s="4">
        <v>13</v>
      </c>
      <c r="B15" s="7" t="s">
        <v>620</v>
      </c>
      <c r="C15" s="7">
        <v>1</v>
      </c>
      <c r="D15" s="7">
        <v>0</v>
      </c>
      <c r="E15" s="7">
        <v>0</v>
      </c>
      <c r="F15" s="7">
        <v>0</v>
      </c>
      <c r="G15" s="7">
        <v>0.75</v>
      </c>
      <c r="H15" s="7">
        <v>0.25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3</v>
      </c>
      <c r="Y15" s="7">
        <v>0</v>
      </c>
      <c r="Z15" s="7" t="s">
        <v>79</v>
      </c>
      <c r="AJ15" s="7" t="s">
        <v>80</v>
      </c>
      <c r="AK15" s="7" t="s">
        <v>81</v>
      </c>
      <c r="AM15" s="7">
        <v>1</v>
      </c>
      <c r="AN15" s="7">
        <v>0</v>
      </c>
      <c r="AO15" s="7">
        <v>5.8689999999999998</v>
      </c>
      <c r="AP15" s="7">
        <v>5.8689999999999998</v>
      </c>
      <c r="AQ15" s="7">
        <v>5.8689999999999998</v>
      </c>
      <c r="AR15" s="7">
        <v>90</v>
      </c>
      <c r="AS15" s="7">
        <v>90</v>
      </c>
      <c r="AT15" s="7">
        <v>90</v>
      </c>
      <c r="AU15" s="7">
        <v>12.1</v>
      </c>
      <c r="AV15" s="7" t="s">
        <v>83</v>
      </c>
      <c r="AX15" s="7">
        <v>1.4</v>
      </c>
      <c r="AY15" s="8">
        <f t="shared" si="0"/>
        <v>188</v>
      </c>
      <c r="AZ15" s="8">
        <f t="shared" si="1"/>
        <v>113</v>
      </c>
      <c r="BA15" s="8">
        <f t="shared" si="2"/>
        <v>196</v>
      </c>
      <c r="BB15" s="8">
        <v>1</v>
      </c>
      <c r="BC15" s="8">
        <f t="shared" si="3"/>
        <v>0.87886735969019925</v>
      </c>
      <c r="BD15" s="8">
        <f t="shared" si="4"/>
        <v>4.0027644680146466</v>
      </c>
      <c r="BF15" s="10">
        <f t="shared" si="5"/>
        <v>2.6050420168067228</v>
      </c>
      <c r="BH15" s="10">
        <v>350</v>
      </c>
      <c r="BI15" s="10">
        <v>476</v>
      </c>
      <c r="BJ15" s="10">
        <v>9.65</v>
      </c>
      <c r="BK15" s="10">
        <v>24</v>
      </c>
      <c r="BN15" s="4" t="s">
        <v>105</v>
      </c>
      <c r="BO15" s="5" t="s">
        <v>102</v>
      </c>
      <c r="BP15" s="5"/>
      <c r="BQ15" s="4" t="s">
        <v>87</v>
      </c>
      <c r="BX15" s="10" t="s">
        <v>106</v>
      </c>
    </row>
    <row r="16" spans="1:77" x14ac:dyDescent="0.25">
      <c r="A16" s="4">
        <v>14</v>
      </c>
      <c r="B16" s="7" t="s">
        <v>620</v>
      </c>
      <c r="C16" s="7">
        <v>1</v>
      </c>
      <c r="D16" s="7">
        <v>0</v>
      </c>
      <c r="E16" s="7">
        <v>0</v>
      </c>
      <c r="F16" s="7">
        <v>0</v>
      </c>
      <c r="G16" s="7">
        <v>0.75</v>
      </c>
      <c r="H16" s="7">
        <v>0.25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3</v>
      </c>
      <c r="Y16" s="7">
        <v>0</v>
      </c>
      <c r="Z16" s="7" t="s">
        <v>79</v>
      </c>
      <c r="AJ16" s="7" t="s">
        <v>98</v>
      </c>
      <c r="AK16" s="7" t="s">
        <v>81</v>
      </c>
      <c r="AL16" s="7" t="s">
        <v>82</v>
      </c>
      <c r="AM16" s="7">
        <v>1</v>
      </c>
      <c r="AN16" s="7">
        <v>0</v>
      </c>
      <c r="AO16" s="7">
        <v>5.8879999999999999</v>
      </c>
      <c r="AP16" s="7">
        <v>5.8879999999999999</v>
      </c>
      <c r="AQ16" s="7">
        <v>5.8879999999999999</v>
      </c>
      <c r="AR16" s="7">
        <v>90</v>
      </c>
      <c r="AS16" s="7">
        <v>90</v>
      </c>
      <c r="AT16" s="7">
        <v>90</v>
      </c>
      <c r="AV16" s="7" t="s">
        <v>83</v>
      </c>
      <c r="AY16" s="8">
        <f t="shared" si="0"/>
        <v>188</v>
      </c>
      <c r="AZ16" s="8">
        <f t="shared" si="1"/>
        <v>113</v>
      </c>
      <c r="BA16" s="8">
        <f t="shared" si="2"/>
        <v>196</v>
      </c>
      <c r="BB16" s="8">
        <v>1</v>
      </c>
      <c r="BC16" s="8">
        <f t="shared" si="3"/>
        <v>0.87886735969019925</v>
      </c>
      <c r="BD16" s="8">
        <f t="shared" si="4"/>
        <v>4.0027644680146466</v>
      </c>
      <c r="BF16" s="10">
        <f t="shared" si="5"/>
        <v>2.6050420168067228</v>
      </c>
      <c r="BG16" s="10">
        <v>40</v>
      </c>
      <c r="BH16" s="10">
        <v>350</v>
      </c>
      <c r="BI16" s="10">
        <v>476</v>
      </c>
      <c r="BJ16" s="10">
        <v>26.4</v>
      </c>
      <c r="BK16" s="10">
        <v>24</v>
      </c>
      <c r="BN16" s="4" t="s">
        <v>107</v>
      </c>
      <c r="BO16" s="5" t="s">
        <v>102</v>
      </c>
      <c r="BP16" s="5"/>
      <c r="BQ16" s="4" t="s">
        <v>87</v>
      </c>
      <c r="BX16" s="10" t="s">
        <v>106</v>
      </c>
    </row>
    <row r="17" spans="1:73" x14ac:dyDescent="0.25">
      <c r="A17" s="4">
        <v>15</v>
      </c>
      <c r="B17" s="7" t="s">
        <v>108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3</v>
      </c>
      <c r="Y17" s="7">
        <v>0</v>
      </c>
      <c r="Z17" s="7" t="s">
        <v>79</v>
      </c>
      <c r="AJ17" s="7" t="s">
        <v>98</v>
      </c>
      <c r="AK17" s="7" t="s">
        <v>109</v>
      </c>
      <c r="AM17" s="7">
        <v>1</v>
      </c>
      <c r="AN17" s="7">
        <v>0</v>
      </c>
      <c r="AO17" s="7">
        <v>7.8769999999999998</v>
      </c>
      <c r="AP17" s="7">
        <v>7.8769999999999998</v>
      </c>
      <c r="AQ17" s="7">
        <v>6.9189999999999996</v>
      </c>
      <c r="AR17" s="7">
        <v>90</v>
      </c>
      <c r="AS17" s="7">
        <v>90</v>
      </c>
      <c r="AT17" s="7">
        <v>120</v>
      </c>
      <c r="AY17" s="8">
        <f t="shared" si="0"/>
        <v>188</v>
      </c>
      <c r="AZ17" s="8">
        <f t="shared" si="1"/>
        <v>95</v>
      </c>
      <c r="BA17" s="8">
        <f t="shared" si="2"/>
        <v>196</v>
      </c>
      <c r="BB17" s="8">
        <v>1</v>
      </c>
      <c r="BC17" s="8">
        <f t="shared" si="3"/>
        <v>0.93323028915557238</v>
      </c>
      <c r="BD17" s="8">
        <f t="shared" si="4"/>
        <v>3.9624380539993918</v>
      </c>
      <c r="BE17" s="8">
        <v>-1.4770000000000001</v>
      </c>
      <c r="BG17" s="10">
        <v>40</v>
      </c>
      <c r="BK17" s="10"/>
      <c r="BN17" s="4" t="s">
        <v>110</v>
      </c>
      <c r="BO17" s="5" t="s">
        <v>102</v>
      </c>
      <c r="BP17" s="5" t="s">
        <v>111</v>
      </c>
      <c r="BQ17" s="4" t="s">
        <v>87</v>
      </c>
    </row>
    <row r="18" spans="1:73" x14ac:dyDescent="0.25">
      <c r="A18" s="4">
        <v>16</v>
      </c>
      <c r="B18" s="7" t="s">
        <v>89</v>
      </c>
      <c r="C18" s="7">
        <v>1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3</v>
      </c>
      <c r="Y18" s="7">
        <v>0</v>
      </c>
      <c r="AJ18" s="7" t="s">
        <v>80</v>
      </c>
      <c r="AK18" s="7" t="s">
        <v>90</v>
      </c>
      <c r="AL18" s="7" t="s">
        <v>91</v>
      </c>
      <c r="AM18" s="7">
        <v>1</v>
      </c>
      <c r="AN18" s="7">
        <v>0</v>
      </c>
      <c r="AO18" s="7">
        <v>8.1999999999999993</v>
      </c>
      <c r="AP18" s="7">
        <v>8.25</v>
      </c>
      <c r="AQ18" s="7">
        <v>11.75</v>
      </c>
      <c r="AR18" s="7">
        <v>90</v>
      </c>
      <c r="AS18" s="7">
        <v>90</v>
      </c>
      <c r="AT18" s="7">
        <v>90</v>
      </c>
      <c r="AU18" s="7">
        <v>8.6999999999999993</v>
      </c>
      <c r="AV18" s="7" t="s">
        <v>83</v>
      </c>
      <c r="AY18" s="8">
        <f t="shared" si="0"/>
        <v>188</v>
      </c>
      <c r="AZ18" s="8">
        <f t="shared" si="1"/>
        <v>119</v>
      </c>
      <c r="BA18" s="8">
        <f t="shared" si="2"/>
        <v>196</v>
      </c>
      <c r="BB18" s="8">
        <v>1</v>
      </c>
      <c r="BC18" s="8">
        <f t="shared" si="3"/>
        <v>0.86212702902943361</v>
      </c>
      <c r="BD18" s="8">
        <f t="shared" si="4"/>
        <v>4.1016141003933519</v>
      </c>
      <c r="BE18" s="8">
        <v>-1.5169999999999999</v>
      </c>
      <c r="BF18" s="10">
        <v>2.3980000000000001</v>
      </c>
      <c r="BG18" s="10">
        <v>78</v>
      </c>
      <c r="BH18" s="10">
        <v>365</v>
      </c>
      <c r="BI18" s="10">
        <v>517</v>
      </c>
      <c r="BJ18" s="10">
        <v>1.66</v>
      </c>
      <c r="BK18" s="10">
        <v>19</v>
      </c>
      <c r="BO18" s="5" t="s">
        <v>112</v>
      </c>
      <c r="BP18" s="5" t="s">
        <v>103</v>
      </c>
      <c r="BQ18" s="4" t="s">
        <v>87</v>
      </c>
    </row>
    <row r="19" spans="1:73" x14ac:dyDescent="0.25">
      <c r="A19" s="4">
        <v>17</v>
      </c>
      <c r="B19" s="7" t="s">
        <v>700</v>
      </c>
      <c r="C19" s="7">
        <v>1</v>
      </c>
      <c r="D19" s="7">
        <v>0</v>
      </c>
      <c r="E19" s="7">
        <v>0</v>
      </c>
      <c r="F19" s="7">
        <v>0</v>
      </c>
      <c r="G19" s="7">
        <v>0.99750000000000005</v>
      </c>
      <c r="H19" s="7">
        <v>0</v>
      </c>
      <c r="I19" s="7">
        <v>2.5000000000000001E-3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3</v>
      </c>
      <c r="Y19" s="7">
        <v>0</v>
      </c>
      <c r="AJ19" s="7" t="s">
        <v>80</v>
      </c>
      <c r="AK19" s="7" t="s">
        <v>90</v>
      </c>
      <c r="AM19" s="7">
        <v>1</v>
      </c>
      <c r="AN19" s="7">
        <v>0</v>
      </c>
      <c r="AY19" s="8">
        <f t="shared" si="0"/>
        <v>188</v>
      </c>
      <c r="AZ19" s="8">
        <f t="shared" si="1"/>
        <v>118.96</v>
      </c>
      <c r="BA19" s="8">
        <f t="shared" si="2"/>
        <v>196</v>
      </c>
      <c r="BB19" s="8">
        <v>1</v>
      </c>
      <c r="BC19" s="8">
        <f t="shared" si="3"/>
        <v>0.86223651938110113</v>
      </c>
      <c r="BD19" s="8">
        <f t="shared" si="4"/>
        <v>4.1007909519274648</v>
      </c>
      <c r="BF19" s="10">
        <v>2.3940000000000001</v>
      </c>
      <c r="BG19" s="10">
        <v>55</v>
      </c>
      <c r="BH19" s="10">
        <v>365</v>
      </c>
      <c r="BI19" s="10">
        <v>518</v>
      </c>
      <c r="BK19" s="10">
        <v>19</v>
      </c>
      <c r="BO19" s="5" t="s">
        <v>112</v>
      </c>
      <c r="BP19" s="5"/>
      <c r="BQ19" s="4" t="s">
        <v>87</v>
      </c>
    </row>
    <row r="20" spans="1:73" x14ac:dyDescent="0.25">
      <c r="A20" s="4">
        <v>18</v>
      </c>
      <c r="B20" s="7" t="s">
        <v>701</v>
      </c>
      <c r="C20" s="7">
        <v>1</v>
      </c>
      <c r="D20" s="7">
        <v>0</v>
      </c>
      <c r="E20" s="7">
        <v>0</v>
      </c>
      <c r="F20" s="7">
        <v>0</v>
      </c>
      <c r="G20" s="7">
        <v>0.99199999999999999</v>
      </c>
      <c r="H20" s="7">
        <v>0</v>
      </c>
      <c r="I20" s="7">
        <v>8.0000000000000002E-3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7">
        <v>0</v>
      </c>
      <c r="AJ20" s="7" t="s">
        <v>80</v>
      </c>
      <c r="AK20" s="7" t="s">
        <v>90</v>
      </c>
      <c r="AM20" s="7">
        <v>1</v>
      </c>
      <c r="AN20" s="7">
        <v>0</v>
      </c>
      <c r="AY20" s="8">
        <f t="shared" si="0"/>
        <v>188</v>
      </c>
      <c r="AZ20" s="8">
        <f t="shared" si="1"/>
        <v>118.872</v>
      </c>
      <c r="BA20" s="8">
        <f t="shared" si="2"/>
        <v>196</v>
      </c>
      <c r="BB20" s="8">
        <v>1</v>
      </c>
      <c r="BC20" s="8">
        <f t="shared" si="3"/>
        <v>0.86247749607545787</v>
      </c>
      <c r="BD20" s="8">
        <f t="shared" si="4"/>
        <v>4.0989881958520646</v>
      </c>
      <c r="BF20" s="10">
        <v>2.4209999999999998</v>
      </c>
      <c r="BG20" s="10">
        <v>25</v>
      </c>
      <c r="BH20" s="10">
        <v>365</v>
      </c>
      <c r="BI20" s="10">
        <v>512</v>
      </c>
      <c r="BJ20" s="10">
        <v>2.0499999999999998</v>
      </c>
      <c r="BK20" s="10">
        <v>19</v>
      </c>
      <c r="BO20" s="5" t="s">
        <v>112</v>
      </c>
      <c r="BP20" s="5"/>
      <c r="BQ20" s="4" t="s">
        <v>87</v>
      </c>
    </row>
    <row r="21" spans="1:73" x14ac:dyDescent="0.25">
      <c r="A21" s="4">
        <v>19</v>
      </c>
      <c r="B21" s="7" t="s">
        <v>702</v>
      </c>
      <c r="C21" s="7">
        <v>1</v>
      </c>
      <c r="D21" s="7">
        <v>0</v>
      </c>
      <c r="E21" s="7">
        <v>0</v>
      </c>
      <c r="F21" s="7">
        <v>0</v>
      </c>
      <c r="G21" s="7">
        <v>0.97899999999999998</v>
      </c>
      <c r="H21" s="7">
        <v>0</v>
      </c>
      <c r="I21" s="7">
        <v>2.1000000000000001E-2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7">
        <v>0</v>
      </c>
      <c r="AK21" s="7" t="s">
        <v>90</v>
      </c>
      <c r="AM21" s="7">
        <v>1</v>
      </c>
      <c r="AN21" s="7">
        <v>0</v>
      </c>
      <c r="AY21" s="8">
        <f t="shared" si="0"/>
        <v>188</v>
      </c>
      <c r="AZ21" s="8">
        <f t="shared" si="1"/>
        <v>118.664</v>
      </c>
      <c r="BA21" s="8">
        <f t="shared" si="2"/>
        <v>196</v>
      </c>
      <c r="BB21" s="8">
        <v>1</v>
      </c>
      <c r="BC21" s="8">
        <f t="shared" si="3"/>
        <v>0.86304761315012701</v>
      </c>
      <c r="BD21" s="8">
        <f t="shared" si="4"/>
        <v>4.0947716516453543</v>
      </c>
      <c r="BF21" s="10">
        <v>2.4300000000000002</v>
      </c>
      <c r="BG21" s="10">
        <v>8</v>
      </c>
      <c r="BH21" s="10">
        <v>365</v>
      </c>
      <c r="BI21" s="10">
        <v>507</v>
      </c>
      <c r="BK21" s="10">
        <v>19</v>
      </c>
      <c r="BO21" s="5" t="s">
        <v>112</v>
      </c>
      <c r="BP21" s="5"/>
      <c r="BQ21" s="4" t="s">
        <v>87</v>
      </c>
    </row>
    <row r="22" spans="1:73" x14ac:dyDescent="0.25">
      <c r="A22" s="4">
        <v>20</v>
      </c>
      <c r="B22" s="7" t="s">
        <v>113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3</v>
      </c>
      <c r="AK22" s="7" t="s">
        <v>90</v>
      </c>
      <c r="AL22" s="7" t="s">
        <v>91</v>
      </c>
      <c r="AM22" s="7">
        <v>1</v>
      </c>
      <c r="AN22" s="7">
        <v>0</v>
      </c>
      <c r="AO22" s="7">
        <v>8.6900999999999993</v>
      </c>
      <c r="AP22" s="7">
        <v>12.3789</v>
      </c>
      <c r="AQ22" s="7">
        <v>8.6387</v>
      </c>
      <c r="AR22" s="7">
        <v>90</v>
      </c>
      <c r="AS22" s="7">
        <v>90</v>
      </c>
      <c r="AT22" s="7">
        <v>90</v>
      </c>
      <c r="AU22" s="7">
        <v>9.9</v>
      </c>
      <c r="AV22" s="7" t="s">
        <v>83</v>
      </c>
      <c r="AY22" s="8">
        <f t="shared" si="0"/>
        <v>188</v>
      </c>
      <c r="AZ22" s="8">
        <f t="shared" si="1"/>
        <v>118</v>
      </c>
      <c r="BA22" s="8">
        <f t="shared" si="2"/>
        <v>220</v>
      </c>
      <c r="BB22" s="8">
        <v>1</v>
      </c>
      <c r="BC22" s="8">
        <f t="shared" si="3"/>
        <v>0.85367792907777684</v>
      </c>
      <c r="BD22" s="8">
        <f t="shared" si="4"/>
        <v>4.2851158222245926</v>
      </c>
      <c r="BF22" s="10">
        <f>1240/BI22</f>
        <v>1.3191489361702127</v>
      </c>
      <c r="BG22" s="10">
        <v>0.06</v>
      </c>
      <c r="BH22" s="10">
        <v>490</v>
      </c>
      <c r="BI22" s="10">
        <v>940</v>
      </c>
      <c r="BJ22" s="10">
        <v>0.3</v>
      </c>
      <c r="BK22" s="10">
        <v>80</v>
      </c>
      <c r="BO22" s="5" t="s">
        <v>114</v>
      </c>
      <c r="BP22" s="5"/>
      <c r="BQ22" s="4" t="s">
        <v>87</v>
      </c>
    </row>
    <row r="23" spans="1:73" x14ac:dyDescent="0.25">
      <c r="A23" s="4">
        <v>21</v>
      </c>
      <c r="B23" s="7" t="s">
        <v>621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1.5</v>
      </c>
      <c r="Y23" s="7">
        <v>1.5</v>
      </c>
      <c r="AK23" s="7" t="s">
        <v>90</v>
      </c>
      <c r="AL23" s="7" t="s">
        <v>91</v>
      </c>
      <c r="AM23" s="7">
        <v>1</v>
      </c>
      <c r="AN23" s="7">
        <v>0</v>
      </c>
      <c r="AO23" s="7">
        <v>8.4930000000000003</v>
      </c>
      <c r="AP23" s="7">
        <v>12.009</v>
      </c>
      <c r="AQ23" s="7">
        <v>8.4149999999999991</v>
      </c>
      <c r="AR23" s="7">
        <v>90</v>
      </c>
      <c r="AS23" s="7">
        <v>90</v>
      </c>
      <c r="AT23" s="7">
        <v>90</v>
      </c>
      <c r="AU23" s="7">
        <v>10.1</v>
      </c>
      <c r="AV23" s="7" t="s">
        <v>83</v>
      </c>
      <c r="AY23" s="8">
        <f t="shared" si="0"/>
        <v>188</v>
      </c>
      <c r="AZ23" s="8">
        <f t="shared" si="1"/>
        <v>118</v>
      </c>
      <c r="BA23" s="8">
        <f t="shared" si="2"/>
        <v>208</v>
      </c>
      <c r="BB23" s="8">
        <v>1</v>
      </c>
      <c r="BC23" s="8">
        <f t="shared" si="3"/>
        <v>0.8590692548658897</v>
      </c>
      <c r="BD23" s="8">
        <f t="shared" si="4"/>
        <v>4.1834209069703556</v>
      </c>
      <c r="BF23" s="10">
        <f>1240/BI23</f>
        <v>1.5597484276729561</v>
      </c>
      <c r="BG23" s="10">
        <v>0.05</v>
      </c>
      <c r="BH23" s="10">
        <v>490</v>
      </c>
      <c r="BI23" s="10">
        <v>795</v>
      </c>
      <c r="BJ23" s="10">
        <v>0.3</v>
      </c>
      <c r="BK23" s="10">
        <v>120</v>
      </c>
      <c r="BO23" s="5" t="s">
        <v>114</v>
      </c>
      <c r="BP23" s="5"/>
      <c r="BQ23" s="4" t="s">
        <v>87</v>
      </c>
    </row>
    <row r="24" spans="1:73" x14ac:dyDescent="0.25">
      <c r="A24" s="4">
        <v>22</v>
      </c>
      <c r="B24" s="7" t="s">
        <v>115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3</v>
      </c>
      <c r="Y24" s="7">
        <v>0</v>
      </c>
      <c r="AK24" s="7" t="s">
        <v>90</v>
      </c>
      <c r="AL24" s="7" t="s">
        <v>91</v>
      </c>
      <c r="AM24" s="7">
        <v>1</v>
      </c>
      <c r="AN24" s="7">
        <v>0</v>
      </c>
      <c r="AO24" s="7">
        <v>8.2149000000000001</v>
      </c>
      <c r="AP24" s="7">
        <v>11.632199999999999</v>
      </c>
      <c r="AQ24" s="7">
        <v>8.1844000000000001</v>
      </c>
      <c r="AR24" s="7">
        <v>90</v>
      </c>
      <c r="AS24" s="7">
        <v>90</v>
      </c>
      <c r="AT24" s="7">
        <v>90</v>
      </c>
      <c r="AU24" s="7">
        <v>10.7</v>
      </c>
      <c r="AV24" s="7" t="s">
        <v>83</v>
      </c>
      <c r="AY24" s="8">
        <f t="shared" si="0"/>
        <v>188</v>
      </c>
      <c r="AZ24" s="8">
        <f t="shared" si="1"/>
        <v>118</v>
      </c>
      <c r="BA24" s="8">
        <f t="shared" si="2"/>
        <v>196</v>
      </c>
      <c r="BB24" s="8">
        <v>1</v>
      </c>
      <c r="BC24" s="8">
        <f t="shared" si="3"/>
        <v>0.864872656510419</v>
      </c>
      <c r="BD24" s="8">
        <f t="shared" si="4"/>
        <v>4.0817259917161177</v>
      </c>
      <c r="BF24" s="10">
        <f>1240/BI24</f>
        <v>1.8931297709923665</v>
      </c>
      <c r="BG24" s="10">
        <v>0.14000000000000001</v>
      </c>
      <c r="BH24" s="10">
        <v>490</v>
      </c>
      <c r="BI24" s="10">
        <v>655</v>
      </c>
      <c r="BJ24" s="10">
        <v>2.54</v>
      </c>
      <c r="BK24" s="10">
        <v>50</v>
      </c>
      <c r="BO24" s="5" t="s">
        <v>114</v>
      </c>
      <c r="BP24" s="5"/>
      <c r="BQ24" s="4" t="s">
        <v>87</v>
      </c>
    </row>
    <row r="25" spans="1:73" x14ac:dyDescent="0.25">
      <c r="A25" s="4">
        <v>23</v>
      </c>
      <c r="B25" s="7" t="s">
        <v>116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>
        <v>0</v>
      </c>
      <c r="AK25" s="7" t="s">
        <v>81</v>
      </c>
      <c r="AL25" s="7" t="s">
        <v>82</v>
      </c>
      <c r="AM25" s="7">
        <v>1</v>
      </c>
      <c r="AN25" s="7">
        <v>0</v>
      </c>
      <c r="AO25" s="7">
        <v>5.5734000000000004</v>
      </c>
      <c r="AP25" s="7">
        <v>5.5734000000000004</v>
      </c>
      <c r="AQ25" s="7">
        <v>5.5734000000000004</v>
      </c>
      <c r="AR25" s="7">
        <v>90</v>
      </c>
      <c r="AS25" s="7">
        <v>90</v>
      </c>
      <c r="AT25" s="7">
        <v>90</v>
      </c>
      <c r="AV25" s="7" t="s">
        <v>83</v>
      </c>
      <c r="AY25" s="8">
        <f t="shared" si="0"/>
        <v>188</v>
      </c>
      <c r="AZ25" s="8">
        <f t="shared" si="1"/>
        <v>118</v>
      </c>
      <c r="BA25" s="8">
        <f t="shared" si="2"/>
        <v>181</v>
      </c>
      <c r="BB25" s="8">
        <v>1</v>
      </c>
      <c r="BC25" s="8">
        <f t="shared" si="3"/>
        <v>0.87278197480522057</v>
      </c>
      <c r="BD25" s="8">
        <f t="shared" si="4"/>
        <v>3.9546073476483214</v>
      </c>
      <c r="BF25" s="10">
        <f>1240/BI25</f>
        <v>2.6105263157894738</v>
      </c>
      <c r="BH25" s="10">
        <v>400</v>
      </c>
      <c r="BI25" s="10">
        <v>475</v>
      </c>
      <c r="BJ25" s="10">
        <v>4.26</v>
      </c>
      <c r="BK25" s="10">
        <v>110</v>
      </c>
      <c r="BO25" s="5" t="s">
        <v>114</v>
      </c>
      <c r="BP25" s="5"/>
      <c r="BQ25" s="4" t="s">
        <v>87</v>
      </c>
    </row>
    <row r="26" spans="1:73" x14ac:dyDescent="0.25">
      <c r="A26" s="4">
        <v>24</v>
      </c>
      <c r="B26" s="7" t="s">
        <v>622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1.5</v>
      </c>
      <c r="X26" s="7">
        <v>1.5</v>
      </c>
      <c r="Y26" s="7">
        <v>0</v>
      </c>
      <c r="AK26" s="7" t="s">
        <v>90</v>
      </c>
      <c r="AL26" s="7" t="s">
        <v>91</v>
      </c>
      <c r="AM26" s="7">
        <v>1</v>
      </c>
      <c r="AN26" s="7">
        <v>0</v>
      </c>
      <c r="AO26" s="7">
        <v>8.1270000000000007</v>
      </c>
      <c r="AP26" s="7">
        <v>11.442</v>
      </c>
      <c r="AQ26" s="7">
        <v>8.0779999999999994</v>
      </c>
      <c r="AR26" s="7">
        <v>90</v>
      </c>
      <c r="AS26" s="7">
        <v>90</v>
      </c>
      <c r="AT26" s="7">
        <v>90</v>
      </c>
      <c r="AU26" s="7">
        <v>7.6</v>
      </c>
      <c r="AV26" s="7" t="s">
        <v>83</v>
      </c>
      <c r="AY26" s="8">
        <f t="shared" si="0"/>
        <v>188</v>
      </c>
      <c r="AZ26" s="8">
        <f t="shared" si="1"/>
        <v>118</v>
      </c>
      <c r="BA26" s="8">
        <f t="shared" si="2"/>
        <v>188.5</v>
      </c>
      <c r="BB26" s="8">
        <v>1</v>
      </c>
      <c r="BC26" s="8">
        <f t="shared" si="3"/>
        <v>0.86873054585812814</v>
      </c>
      <c r="BD26" s="8">
        <f t="shared" si="4"/>
        <v>4.0181666696822198</v>
      </c>
      <c r="BF26" s="10">
        <f>1240/BI26</f>
        <v>2.5050505050505052</v>
      </c>
      <c r="BH26" s="10">
        <v>400</v>
      </c>
      <c r="BI26" s="10">
        <v>495</v>
      </c>
      <c r="BJ26" s="10">
        <v>4.1399999999999997</v>
      </c>
      <c r="BK26" s="10">
        <v>110</v>
      </c>
      <c r="BO26" s="5" t="s">
        <v>114</v>
      </c>
      <c r="BP26" s="5"/>
      <c r="BQ26" s="4" t="s">
        <v>87</v>
      </c>
    </row>
    <row r="27" spans="1:73" x14ac:dyDescent="0.25">
      <c r="A27" s="4">
        <v>25</v>
      </c>
      <c r="B27" s="7" t="s">
        <v>117</v>
      </c>
      <c r="C27" s="7">
        <v>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9</v>
      </c>
      <c r="Z27" s="7" t="s">
        <v>118</v>
      </c>
      <c r="AK27" s="7" t="s">
        <v>109</v>
      </c>
      <c r="AL27" s="7" t="s">
        <v>119</v>
      </c>
      <c r="AM27" s="7">
        <v>3</v>
      </c>
      <c r="AN27" s="7">
        <v>3</v>
      </c>
      <c r="AO27" s="7">
        <v>8.6449999999999996</v>
      </c>
      <c r="AP27" s="7">
        <v>8.6449999999999996</v>
      </c>
      <c r="AQ27" s="7">
        <v>21.922999999999998</v>
      </c>
      <c r="AR27" s="7">
        <v>90</v>
      </c>
      <c r="AS27" s="7">
        <v>90</v>
      </c>
      <c r="AT27" s="7">
        <v>120</v>
      </c>
      <c r="AU27" s="7">
        <v>30.8</v>
      </c>
      <c r="AY27" s="8">
        <f t="shared" si="0"/>
        <v>188</v>
      </c>
      <c r="AZ27" s="8">
        <f t="shared" si="1"/>
        <v>103</v>
      </c>
      <c r="BA27" s="8">
        <f t="shared" si="2"/>
        <v>220</v>
      </c>
      <c r="BB27" s="8">
        <v>1</v>
      </c>
      <c r="BC27" s="8">
        <f t="shared" si="3"/>
        <v>0.89332241494826181</v>
      </c>
      <c r="BD27" s="8">
        <f t="shared" si="4"/>
        <v>4.1693332676940624</v>
      </c>
      <c r="BF27" s="10">
        <v>1.94</v>
      </c>
      <c r="BI27" s="10">
        <v>639</v>
      </c>
      <c r="BK27" s="10">
        <v>110</v>
      </c>
      <c r="BM27" s="10">
        <v>270</v>
      </c>
      <c r="BO27" s="4" t="s">
        <v>120</v>
      </c>
      <c r="BP27" s="4" t="s">
        <v>121</v>
      </c>
      <c r="BQ27" s="4" t="s">
        <v>87</v>
      </c>
      <c r="BU27" s="4" t="s">
        <v>122</v>
      </c>
    </row>
    <row r="28" spans="1:73" x14ac:dyDescent="0.25">
      <c r="A28" s="4">
        <v>26</v>
      </c>
      <c r="B28" s="7" t="s">
        <v>123</v>
      </c>
      <c r="C28" s="7">
        <v>0</v>
      </c>
      <c r="D28" s="7">
        <v>3</v>
      </c>
      <c r="E28" s="7">
        <v>0</v>
      </c>
      <c r="F28" s="7">
        <v>0</v>
      </c>
      <c r="G28" s="7">
        <v>0</v>
      </c>
      <c r="H28" s="7">
        <v>0</v>
      </c>
      <c r="I28" s="7">
        <v>2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9</v>
      </c>
      <c r="Z28" s="7" t="s">
        <v>118</v>
      </c>
      <c r="AK28" s="7" t="s">
        <v>109</v>
      </c>
      <c r="AL28" s="7" t="s">
        <v>119</v>
      </c>
      <c r="AM28" s="7">
        <v>3</v>
      </c>
      <c r="AN28" s="7">
        <v>3</v>
      </c>
      <c r="AO28" s="7">
        <v>8.5843000000000007</v>
      </c>
      <c r="AP28" s="7">
        <v>8.5843000000000007</v>
      </c>
      <c r="AQ28" s="7">
        <v>21.69</v>
      </c>
      <c r="AR28" s="7">
        <v>90</v>
      </c>
      <c r="AS28" s="7">
        <v>90</v>
      </c>
      <c r="AT28" s="7">
        <v>120</v>
      </c>
      <c r="AU28" s="7">
        <v>29.4</v>
      </c>
      <c r="AY28" s="8">
        <f t="shared" si="0"/>
        <v>270</v>
      </c>
      <c r="AZ28" s="8">
        <f t="shared" si="1"/>
        <v>103</v>
      </c>
      <c r="BA28" s="8">
        <f t="shared" si="2"/>
        <v>220</v>
      </c>
      <c r="BB28" s="8">
        <v>1</v>
      </c>
      <c r="BC28" s="8">
        <f t="shared" si="3"/>
        <v>1.0728627042270791</v>
      </c>
      <c r="BD28" s="8">
        <f t="shared" si="4"/>
        <v>3.8560409807601812</v>
      </c>
      <c r="BF28" s="10">
        <v>2.0299999999999998</v>
      </c>
      <c r="BI28" s="10">
        <v>611</v>
      </c>
      <c r="BK28" s="10">
        <v>150</v>
      </c>
      <c r="BM28" s="10">
        <v>70</v>
      </c>
      <c r="BO28" s="4" t="s">
        <v>120</v>
      </c>
      <c r="BP28" s="4" t="s">
        <v>124</v>
      </c>
      <c r="BQ28" s="4" t="s">
        <v>87</v>
      </c>
      <c r="BU28" s="4" t="s">
        <v>122</v>
      </c>
    </row>
    <row r="29" spans="1:73" x14ac:dyDescent="0.25">
      <c r="A29" s="4">
        <v>27</v>
      </c>
      <c r="B29" s="7" t="s">
        <v>125</v>
      </c>
      <c r="C29" s="7">
        <v>0</v>
      </c>
      <c r="D29" s="7">
        <v>3</v>
      </c>
      <c r="E29" s="7">
        <v>0</v>
      </c>
      <c r="F29" s="7">
        <v>0</v>
      </c>
      <c r="G29" s="7">
        <v>0</v>
      </c>
      <c r="H29" s="7">
        <v>0</v>
      </c>
      <c r="I29" s="7">
        <v>2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>
        <v>8</v>
      </c>
      <c r="Z29" s="7" t="s">
        <v>118</v>
      </c>
      <c r="AK29" s="7" t="s">
        <v>109</v>
      </c>
      <c r="AL29" s="7" t="s">
        <v>119</v>
      </c>
      <c r="AM29" s="7">
        <v>3</v>
      </c>
      <c r="AN29" s="7">
        <v>3</v>
      </c>
      <c r="AR29" s="7">
        <v>90</v>
      </c>
      <c r="AS29" s="7">
        <v>90</v>
      </c>
      <c r="AT29" s="7">
        <v>120</v>
      </c>
      <c r="AU29" s="7">
        <v>28.4</v>
      </c>
      <c r="AY29" s="8">
        <f t="shared" si="0"/>
        <v>270</v>
      </c>
      <c r="AZ29" s="8">
        <f t="shared" si="1"/>
        <v>103</v>
      </c>
      <c r="BA29" s="8">
        <f t="shared" si="2"/>
        <v>215.66666666666666</v>
      </c>
      <c r="BB29" s="8">
        <v>1</v>
      </c>
      <c r="BC29" s="8">
        <f t="shared" si="3"/>
        <v>1.077834920371894</v>
      </c>
      <c r="BD29" s="8">
        <f t="shared" si="4"/>
        <v>3.8139697833491781</v>
      </c>
      <c r="BF29" s="10">
        <v>2.1</v>
      </c>
      <c r="BI29" s="10">
        <v>590</v>
      </c>
      <c r="BK29" s="10">
        <v>200</v>
      </c>
      <c r="BM29" s="10">
        <v>300</v>
      </c>
      <c r="BO29" s="4" t="s">
        <v>120</v>
      </c>
      <c r="BQ29" s="4" t="s">
        <v>87</v>
      </c>
      <c r="BU29" s="4" t="s">
        <v>122</v>
      </c>
    </row>
    <row r="30" spans="1:73" x14ac:dyDescent="0.25">
      <c r="A30" s="4">
        <v>28</v>
      </c>
      <c r="B30" s="7" t="s">
        <v>94</v>
      </c>
      <c r="C30" s="7">
        <v>0</v>
      </c>
      <c r="D30" s="7">
        <v>1</v>
      </c>
      <c r="E30" s="7">
        <v>0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3</v>
      </c>
      <c r="AK30" s="7" t="s">
        <v>90</v>
      </c>
      <c r="AM30" s="7">
        <v>1</v>
      </c>
      <c r="AN30" s="7">
        <v>3</v>
      </c>
      <c r="AO30" s="7">
        <v>8.8559999999999999</v>
      </c>
      <c r="AP30" s="7">
        <v>12.61</v>
      </c>
      <c r="AQ30" s="7">
        <v>8.5749999999999993</v>
      </c>
      <c r="AR30" s="7">
        <v>90</v>
      </c>
      <c r="AS30" s="7">
        <v>90</v>
      </c>
      <c r="AT30" s="7">
        <v>90</v>
      </c>
      <c r="AY30" s="8">
        <f t="shared" si="0"/>
        <v>270</v>
      </c>
      <c r="AZ30" s="8">
        <f t="shared" si="1"/>
        <v>119</v>
      </c>
      <c r="BA30" s="8">
        <f t="shared" si="2"/>
        <v>220</v>
      </c>
      <c r="BB30" s="8">
        <v>1</v>
      </c>
      <c r="BC30" s="8">
        <f t="shared" si="3"/>
        <v>1.0222261164169515</v>
      </c>
      <c r="BD30" s="8">
        <f t="shared" si="4"/>
        <v>3.6180691814938042</v>
      </c>
      <c r="BF30" s="10">
        <v>1.61</v>
      </c>
      <c r="BI30" s="10">
        <v>770</v>
      </c>
      <c r="BK30" s="10">
        <v>33</v>
      </c>
      <c r="BL30" s="10">
        <v>70</v>
      </c>
      <c r="BM30" s="10">
        <v>40</v>
      </c>
      <c r="BO30" s="4" t="s">
        <v>126</v>
      </c>
      <c r="BP30" s="4" t="s">
        <v>97</v>
      </c>
      <c r="BQ30" s="4" t="s">
        <v>87</v>
      </c>
    </row>
    <row r="31" spans="1:73" x14ac:dyDescent="0.25">
      <c r="A31" s="4">
        <v>29</v>
      </c>
      <c r="B31" s="7" t="s">
        <v>127</v>
      </c>
      <c r="C31" s="7">
        <v>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6</v>
      </c>
      <c r="X31" s="7">
        <v>0</v>
      </c>
      <c r="Y31" s="7">
        <v>0</v>
      </c>
      <c r="AK31" s="7" t="s">
        <v>81</v>
      </c>
      <c r="AL31" s="7" t="s">
        <v>128</v>
      </c>
      <c r="AM31" s="7">
        <v>2</v>
      </c>
      <c r="AN31" s="7">
        <v>3</v>
      </c>
      <c r="AO31" s="7">
        <v>10.529</v>
      </c>
      <c r="AP31" s="7">
        <v>10.529</v>
      </c>
      <c r="AQ31" s="7">
        <v>10.529</v>
      </c>
      <c r="AR31" s="7">
        <v>90</v>
      </c>
      <c r="AS31" s="7">
        <v>90</v>
      </c>
      <c r="AT31" s="7">
        <v>90</v>
      </c>
      <c r="AY31" s="8">
        <f t="shared" si="0"/>
        <v>188</v>
      </c>
      <c r="AZ31" s="8">
        <f t="shared" si="1"/>
        <v>91</v>
      </c>
      <c r="BA31" s="8">
        <f t="shared" si="2"/>
        <v>181</v>
      </c>
      <c r="BB31" s="8">
        <v>1</v>
      </c>
      <c r="BC31" s="8">
        <f t="shared" si="3"/>
        <v>0.95941842083368001</v>
      </c>
      <c r="BD31" s="8">
        <f t="shared" si="4"/>
        <v>3.8362877498517802</v>
      </c>
      <c r="BH31" s="10">
        <v>320</v>
      </c>
      <c r="BK31" s="10"/>
      <c r="BN31" s="4" t="s">
        <v>129</v>
      </c>
      <c r="BO31" s="4" t="s">
        <v>130</v>
      </c>
      <c r="BQ31" s="4" t="s">
        <v>87</v>
      </c>
    </row>
    <row r="32" spans="1:73" x14ac:dyDescent="0.25">
      <c r="A32" s="4">
        <v>30</v>
      </c>
      <c r="B32" s="7" t="s">
        <v>623</v>
      </c>
      <c r="C32" s="7">
        <v>2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0.99</v>
      </c>
      <c r="M32" s="7">
        <v>0.01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6</v>
      </c>
      <c r="X32" s="7">
        <v>0</v>
      </c>
      <c r="Y32" s="7">
        <v>0</v>
      </c>
      <c r="AK32" s="7" t="s">
        <v>81</v>
      </c>
      <c r="AL32" s="7" t="s">
        <v>128</v>
      </c>
      <c r="AM32" s="7">
        <v>2</v>
      </c>
      <c r="AN32" s="7">
        <v>3</v>
      </c>
      <c r="AO32" s="7">
        <v>10.528</v>
      </c>
      <c r="AP32" s="7">
        <v>10.528</v>
      </c>
      <c r="AQ32" s="7">
        <v>10.528</v>
      </c>
      <c r="AR32" s="7">
        <v>90</v>
      </c>
      <c r="AS32" s="7">
        <v>90</v>
      </c>
      <c r="AT32" s="7">
        <v>90</v>
      </c>
      <c r="AY32" s="8">
        <f t="shared" si="0"/>
        <v>188</v>
      </c>
      <c r="AZ32" s="8">
        <f t="shared" si="1"/>
        <v>90.97999999999999</v>
      </c>
      <c r="BA32" s="8">
        <f t="shared" si="2"/>
        <v>181</v>
      </c>
      <c r="BB32" s="8">
        <v>1</v>
      </c>
      <c r="BC32" s="8">
        <f t="shared" si="3"/>
        <v>0.95948897149334866</v>
      </c>
      <c r="BD32" s="8">
        <f t="shared" si="4"/>
        <v>3.8364884355617646</v>
      </c>
      <c r="BF32" s="10">
        <v>2.79</v>
      </c>
      <c r="BG32" s="10">
        <v>82</v>
      </c>
      <c r="BH32" s="10">
        <v>320</v>
      </c>
      <c r="BI32" s="10">
        <v>445</v>
      </c>
      <c r="BJ32" s="10">
        <v>917</v>
      </c>
      <c r="BK32" s="10">
        <v>76</v>
      </c>
      <c r="BO32" s="4" t="s">
        <v>130</v>
      </c>
      <c r="BQ32" s="4" t="s">
        <v>87</v>
      </c>
    </row>
    <row r="33" spans="1:73" x14ac:dyDescent="0.25">
      <c r="A33" s="4">
        <v>31</v>
      </c>
      <c r="B33" s="7" t="s">
        <v>398</v>
      </c>
      <c r="C33" s="7">
        <v>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0.95</v>
      </c>
      <c r="M33" s="7">
        <v>0.05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>
        <v>0</v>
      </c>
      <c r="AK33" s="7" t="s">
        <v>81</v>
      </c>
      <c r="AL33" s="7" t="s">
        <v>128</v>
      </c>
      <c r="AM33" s="7">
        <v>2</v>
      </c>
      <c r="AN33" s="7">
        <v>3</v>
      </c>
      <c r="AO33" s="7">
        <v>10.538</v>
      </c>
      <c r="AP33" s="7">
        <v>10.538</v>
      </c>
      <c r="AQ33" s="7">
        <v>10.538</v>
      </c>
      <c r="AR33" s="7">
        <v>90</v>
      </c>
      <c r="AS33" s="7">
        <v>90</v>
      </c>
      <c r="AT33" s="7">
        <v>90</v>
      </c>
      <c r="AY33" s="8">
        <f t="shared" si="0"/>
        <v>188</v>
      </c>
      <c r="AZ33" s="8">
        <f t="shared" si="1"/>
        <v>90.9</v>
      </c>
      <c r="BA33" s="8">
        <f t="shared" si="2"/>
        <v>181</v>
      </c>
      <c r="BB33" s="8">
        <v>1</v>
      </c>
      <c r="BC33" s="8">
        <f t="shared" si="3"/>
        <v>0.95977127792115113</v>
      </c>
      <c r="BD33" s="8">
        <f t="shared" si="4"/>
        <v>3.8372953901371734</v>
      </c>
      <c r="BF33" s="10">
        <v>2.79</v>
      </c>
      <c r="BH33" s="10">
        <v>320</v>
      </c>
      <c r="BI33" s="10">
        <v>445</v>
      </c>
      <c r="BJ33" s="10">
        <v>691</v>
      </c>
      <c r="BK33" s="10">
        <v>76</v>
      </c>
      <c r="BM33" s="10">
        <v>552</v>
      </c>
      <c r="BO33" s="4" t="s">
        <v>130</v>
      </c>
      <c r="BQ33" s="4" t="s">
        <v>87</v>
      </c>
    </row>
    <row r="34" spans="1:73" x14ac:dyDescent="0.25">
      <c r="A34" s="4">
        <v>32</v>
      </c>
      <c r="B34" s="7" t="s">
        <v>624</v>
      </c>
      <c r="C34" s="7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1</v>
      </c>
      <c r="L34" s="7">
        <v>0.9</v>
      </c>
      <c r="M34" s="7">
        <v>0.1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>
        <v>0</v>
      </c>
      <c r="AK34" s="7" t="s">
        <v>81</v>
      </c>
      <c r="AL34" s="7" t="s">
        <v>128</v>
      </c>
      <c r="AM34" s="7">
        <v>2</v>
      </c>
      <c r="AN34" s="7">
        <v>3</v>
      </c>
      <c r="AO34" s="7">
        <v>10.552</v>
      </c>
      <c r="AP34" s="7">
        <v>10.552</v>
      </c>
      <c r="AQ34" s="7">
        <v>10.552</v>
      </c>
      <c r="AR34" s="7">
        <v>90</v>
      </c>
      <c r="AS34" s="7">
        <v>90</v>
      </c>
      <c r="AT34" s="7">
        <v>90</v>
      </c>
      <c r="AY34" s="8">
        <f t="shared" si="0"/>
        <v>188</v>
      </c>
      <c r="AZ34" s="8">
        <f t="shared" si="1"/>
        <v>90.8</v>
      </c>
      <c r="BA34" s="8">
        <f t="shared" si="2"/>
        <v>181</v>
      </c>
      <c r="BB34" s="8">
        <v>1</v>
      </c>
      <c r="BC34" s="8">
        <f t="shared" si="3"/>
        <v>0.96012439465327803</v>
      </c>
      <c r="BD34" s="8">
        <f t="shared" si="4"/>
        <v>3.838313564630325</v>
      </c>
      <c r="BF34" s="10">
        <v>2.79</v>
      </c>
      <c r="BH34" s="10">
        <v>320</v>
      </c>
      <c r="BI34" s="10">
        <v>445</v>
      </c>
      <c r="BJ34" s="10">
        <v>419</v>
      </c>
      <c r="BK34" s="10">
        <v>76</v>
      </c>
      <c r="BO34" s="4" t="s">
        <v>130</v>
      </c>
      <c r="BQ34" s="4" t="s">
        <v>87</v>
      </c>
    </row>
    <row r="35" spans="1:73" x14ac:dyDescent="0.25">
      <c r="A35" s="4">
        <v>33</v>
      </c>
      <c r="B35" s="7" t="s">
        <v>625</v>
      </c>
      <c r="C35" s="7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1</v>
      </c>
      <c r="L35" s="7">
        <v>0.85</v>
      </c>
      <c r="M35" s="7">
        <v>0.15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>
        <v>0</v>
      </c>
      <c r="AK35" s="7" t="s">
        <v>81</v>
      </c>
      <c r="AL35" s="7" t="s">
        <v>128</v>
      </c>
      <c r="AM35" s="7">
        <v>2</v>
      </c>
      <c r="AN35" s="7">
        <v>3</v>
      </c>
      <c r="AR35" s="7">
        <v>90</v>
      </c>
      <c r="AS35" s="7">
        <v>90</v>
      </c>
      <c r="AT35" s="7">
        <v>90</v>
      </c>
      <c r="AY35" s="8">
        <f t="shared" si="0"/>
        <v>188</v>
      </c>
      <c r="AZ35" s="8">
        <f t="shared" si="1"/>
        <v>90.7</v>
      </c>
      <c r="BA35" s="8">
        <f t="shared" si="2"/>
        <v>181</v>
      </c>
      <c r="BB35" s="8">
        <v>1</v>
      </c>
      <c r="BC35" s="8">
        <f t="shared" si="3"/>
        <v>0.96047777131675005</v>
      </c>
      <c r="BD35" s="8">
        <f t="shared" si="4"/>
        <v>3.8393422815463527</v>
      </c>
      <c r="BF35" s="10">
        <v>2.79</v>
      </c>
      <c r="BH35" s="10">
        <v>320</v>
      </c>
      <c r="BI35" s="10">
        <v>445</v>
      </c>
      <c r="BJ35" s="10">
        <v>379</v>
      </c>
      <c r="BK35" s="10">
        <v>76</v>
      </c>
      <c r="BO35" s="4" t="s">
        <v>130</v>
      </c>
      <c r="BQ35" s="4" t="s">
        <v>87</v>
      </c>
    </row>
    <row r="36" spans="1:73" x14ac:dyDescent="0.25">
      <c r="A36" s="4">
        <v>34</v>
      </c>
      <c r="B36" s="7" t="s">
        <v>626</v>
      </c>
      <c r="C36" s="7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1</v>
      </c>
      <c r="L36" s="7">
        <v>0.8</v>
      </c>
      <c r="M36" s="7">
        <v>0.2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>
        <v>0</v>
      </c>
      <c r="AK36" s="7" t="s">
        <v>81</v>
      </c>
      <c r="AL36" s="7" t="s">
        <v>128</v>
      </c>
      <c r="AM36" s="7">
        <v>2</v>
      </c>
      <c r="AN36" s="7">
        <v>3</v>
      </c>
      <c r="AO36" s="7">
        <v>10.574</v>
      </c>
      <c r="AP36" s="7">
        <v>10.574</v>
      </c>
      <c r="AQ36" s="7">
        <v>10.574</v>
      </c>
      <c r="AR36" s="7">
        <v>90</v>
      </c>
      <c r="AS36" s="7">
        <v>90</v>
      </c>
      <c r="AT36" s="7">
        <v>90</v>
      </c>
      <c r="AY36" s="8">
        <f t="shared" si="0"/>
        <v>188</v>
      </c>
      <c r="AZ36" s="8">
        <f t="shared" si="1"/>
        <v>90.6</v>
      </c>
      <c r="BA36" s="8">
        <f t="shared" si="2"/>
        <v>181</v>
      </c>
      <c r="BB36" s="8">
        <v>1</v>
      </c>
      <c r="BC36" s="8">
        <f t="shared" si="3"/>
        <v>0.96083140819867807</v>
      </c>
      <c r="BD36" s="8">
        <f t="shared" si="4"/>
        <v>3.8403815492433906</v>
      </c>
      <c r="BF36" s="10">
        <v>2.79</v>
      </c>
      <c r="BH36" s="10">
        <v>320</v>
      </c>
      <c r="BI36" s="10">
        <v>445</v>
      </c>
      <c r="BJ36" s="10">
        <v>244.6</v>
      </c>
      <c r="BK36" s="10">
        <v>76</v>
      </c>
      <c r="BO36" s="4" t="s">
        <v>130</v>
      </c>
      <c r="BQ36" s="4" t="s">
        <v>87</v>
      </c>
    </row>
    <row r="37" spans="1:73" x14ac:dyDescent="0.25">
      <c r="A37" s="4">
        <v>35</v>
      </c>
      <c r="B37" s="7" t="s">
        <v>131</v>
      </c>
      <c r="C37" s="7">
        <v>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1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>
        <v>0</v>
      </c>
      <c r="AK37" s="7" t="s">
        <v>132</v>
      </c>
      <c r="AL37" s="7" t="s">
        <v>133</v>
      </c>
      <c r="AM37" s="7">
        <v>2</v>
      </c>
      <c r="AN37" s="7">
        <v>3</v>
      </c>
      <c r="AO37" s="7">
        <v>16.972999999999999</v>
      </c>
      <c r="AP37" s="7">
        <v>16.972999999999999</v>
      </c>
      <c r="AQ37" s="7">
        <v>10.994</v>
      </c>
      <c r="AR37" s="7">
        <v>90</v>
      </c>
      <c r="AS37" s="7">
        <v>90</v>
      </c>
      <c r="AT37" s="7">
        <v>90</v>
      </c>
      <c r="AY37" s="8">
        <f t="shared" si="0"/>
        <v>188</v>
      </c>
      <c r="AZ37" s="8">
        <f t="shared" si="1"/>
        <v>109</v>
      </c>
      <c r="BA37" s="8">
        <f t="shared" si="2"/>
        <v>181</v>
      </c>
      <c r="BB37" s="8">
        <v>1</v>
      </c>
      <c r="BC37" s="8">
        <f t="shared" si="3"/>
        <v>0.89986831195434813</v>
      </c>
      <c r="BD37" s="8">
        <f t="shared" si="4"/>
        <v>3.8247210185954317</v>
      </c>
      <c r="BH37" s="10">
        <v>320</v>
      </c>
      <c r="BK37" s="10"/>
      <c r="BN37" s="4" t="s">
        <v>129</v>
      </c>
      <c r="BO37" s="4" t="s">
        <v>130</v>
      </c>
      <c r="BQ37" s="4" t="s">
        <v>87</v>
      </c>
    </row>
    <row r="38" spans="1:73" x14ac:dyDescent="0.25">
      <c r="A38" s="4">
        <v>36</v>
      </c>
      <c r="B38" s="7" t="s">
        <v>627</v>
      </c>
      <c r="C38" s="7">
        <v>2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0.99</v>
      </c>
      <c r="M38" s="7">
        <v>0.01</v>
      </c>
      <c r="N38" s="7">
        <v>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>
        <v>0</v>
      </c>
      <c r="AK38" s="7" t="s">
        <v>132</v>
      </c>
      <c r="AL38" s="7" t="s">
        <v>133</v>
      </c>
      <c r="AM38" s="7">
        <v>2</v>
      </c>
      <c r="AN38" s="7">
        <v>3</v>
      </c>
      <c r="AR38" s="7">
        <v>90</v>
      </c>
      <c r="AS38" s="7">
        <v>90</v>
      </c>
      <c r="AT38" s="7">
        <v>90</v>
      </c>
      <c r="AY38" s="8">
        <f t="shared" si="0"/>
        <v>188</v>
      </c>
      <c r="AZ38" s="8">
        <f t="shared" si="1"/>
        <v>108.98</v>
      </c>
      <c r="BA38" s="8">
        <f t="shared" si="2"/>
        <v>181</v>
      </c>
      <c r="BB38" s="8">
        <v>1</v>
      </c>
      <c r="BC38" s="8">
        <f t="shared" si="3"/>
        <v>0.89993037611821836</v>
      </c>
      <c r="BD38" s="8">
        <f t="shared" si="4"/>
        <v>3.8245414125390775</v>
      </c>
      <c r="BF38" s="10">
        <v>2.5</v>
      </c>
      <c r="BH38" s="10">
        <v>320</v>
      </c>
      <c r="BI38" s="10">
        <v>495</v>
      </c>
      <c r="BJ38" s="10">
        <v>1659.9</v>
      </c>
      <c r="BK38" s="10">
        <v>105</v>
      </c>
      <c r="BO38" s="4" t="s">
        <v>130</v>
      </c>
      <c r="BQ38" s="4" t="s">
        <v>87</v>
      </c>
    </row>
    <row r="39" spans="1:73" x14ac:dyDescent="0.25">
      <c r="A39" s="4">
        <v>37</v>
      </c>
      <c r="B39" s="7" t="s">
        <v>399</v>
      </c>
      <c r="C39" s="7">
        <v>2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0.95</v>
      </c>
      <c r="M39" s="7">
        <v>0.05</v>
      </c>
      <c r="N39" s="7">
        <v>1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6</v>
      </c>
      <c r="X39" s="7">
        <v>0</v>
      </c>
      <c r="Y39" s="7">
        <v>0</v>
      </c>
      <c r="AK39" s="7" t="s">
        <v>132</v>
      </c>
      <c r="AL39" s="7" t="s">
        <v>133</v>
      </c>
      <c r="AM39" s="7">
        <v>2</v>
      </c>
      <c r="AN39" s="7">
        <v>3</v>
      </c>
      <c r="AR39" s="7">
        <v>90</v>
      </c>
      <c r="AS39" s="7">
        <v>90</v>
      </c>
      <c r="AT39" s="7">
        <v>90</v>
      </c>
      <c r="AY39" s="8">
        <f t="shared" si="0"/>
        <v>188</v>
      </c>
      <c r="AZ39" s="8">
        <f t="shared" si="1"/>
        <v>108.9</v>
      </c>
      <c r="BA39" s="8">
        <f t="shared" si="2"/>
        <v>181</v>
      </c>
      <c r="BB39" s="8">
        <v>1</v>
      </c>
      <c r="BC39" s="8">
        <f t="shared" si="3"/>
        <v>0.90017871840897201</v>
      </c>
      <c r="BD39" s="8">
        <f t="shared" si="4"/>
        <v>3.8238275416297496</v>
      </c>
      <c r="BF39" s="10">
        <v>2.5</v>
      </c>
      <c r="BG39" s="10">
        <v>93</v>
      </c>
      <c r="BH39" s="10">
        <v>320</v>
      </c>
      <c r="BI39" s="10">
        <v>495</v>
      </c>
      <c r="BJ39" s="10">
        <v>1646.2</v>
      </c>
      <c r="BK39" s="10">
        <v>105</v>
      </c>
      <c r="BM39" s="10">
        <v>675</v>
      </c>
      <c r="BO39" s="4" t="s">
        <v>130</v>
      </c>
      <c r="BQ39" s="4" t="s">
        <v>87</v>
      </c>
    </row>
    <row r="40" spans="1:73" x14ac:dyDescent="0.25">
      <c r="A40" s="4">
        <v>38</v>
      </c>
      <c r="B40" s="7" t="s">
        <v>628</v>
      </c>
      <c r="C40" s="7">
        <v>2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0.9</v>
      </c>
      <c r="M40" s="7">
        <v>0.1</v>
      </c>
      <c r="N40" s="7">
        <v>1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6</v>
      </c>
      <c r="X40" s="7">
        <v>0</v>
      </c>
      <c r="Y40" s="7">
        <v>0</v>
      </c>
      <c r="AK40" s="7" t="s">
        <v>132</v>
      </c>
      <c r="AL40" s="7" t="s">
        <v>133</v>
      </c>
      <c r="AM40" s="7">
        <v>2</v>
      </c>
      <c r="AN40" s="7">
        <v>3</v>
      </c>
      <c r="AR40" s="7">
        <v>90</v>
      </c>
      <c r="AS40" s="7">
        <v>90</v>
      </c>
      <c r="AT40" s="7">
        <v>90</v>
      </c>
      <c r="AY40" s="8">
        <f t="shared" si="0"/>
        <v>188</v>
      </c>
      <c r="AZ40" s="8">
        <f t="shared" si="1"/>
        <v>108.8</v>
      </c>
      <c r="BA40" s="8">
        <f t="shared" si="2"/>
        <v>181</v>
      </c>
      <c r="BB40" s="8">
        <v>1</v>
      </c>
      <c r="BC40" s="8">
        <f t="shared" si="3"/>
        <v>0.90048933908475148</v>
      </c>
      <c r="BD40" s="8">
        <f t="shared" si="4"/>
        <v>3.8229454367685047</v>
      </c>
      <c r="BF40" s="10">
        <v>2.5</v>
      </c>
      <c r="BH40" s="10">
        <v>320</v>
      </c>
      <c r="BI40" s="10">
        <v>495</v>
      </c>
      <c r="BJ40" s="10">
        <v>1539.9</v>
      </c>
      <c r="BK40" s="10">
        <v>105</v>
      </c>
      <c r="BO40" s="4" t="s">
        <v>130</v>
      </c>
      <c r="BQ40" s="4" t="s">
        <v>87</v>
      </c>
    </row>
    <row r="41" spans="1:73" x14ac:dyDescent="0.25">
      <c r="A41" s="4">
        <v>39</v>
      </c>
      <c r="B41" s="7" t="s">
        <v>629</v>
      </c>
      <c r="C41" s="7">
        <v>2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0.85</v>
      </c>
      <c r="M41" s="7">
        <v>0.15</v>
      </c>
      <c r="N41" s="7">
        <v>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6</v>
      </c>
      <c r="X41" s="7">
        <v>0</v>
      </c>
      <c r="Y41" s="7">
        <v>0</v>
      </c>
      <c r="AK41" s="7" t="s">
        <v>132</v>
      </c>
      <c r="AL41" s="7" t="s">
        <v>133</v>
      </c>
      <c r="AM41" s="7">
        <v>2</v>
      </c>
      <c r="AN41" s="7">
        <v>3</v>
      </c>
      <c r="AR41" s="7">
        <v>90</v>
      </c>
      <c r="AS41" s="7">
        <v>90</v>
      </c>
      <c r="AT41" s="7">
        <v>90</v>
      </c>
      <c r="AY41" s="8">
        <f t="shared" si="0"/>
        <v>188</v>
      </c>
      <c r="AZ41" s="8">
        <f t="shared" si="1"/>
        <v>108.7</v>
      </c>
      <c r="BA41" s="8">
        <f t="shared" si="2"/>
        <v>181</v>
      </c>
      <c r="BB41" s="8">
        <v>1</v>
      </c>
      <c r="BC41" s="8">
        <f t="shared" si="3"/>
        <v>0.90080017420352432</v>
      </c>
      <c r="BD41" s="8">
        <f t="shared" si="4"/>
        <v>3.8220746854964851</v>
      </c>
      <c r="BF41" s="10">
        <v>2.5</v>
      </c>
      <c r="BH41" s="10">
        <v>320</v>
      </c>
      <c r="BI41" s="10">
        <v>495</v>
      </c>
      <c r="BJ41" s="10">
        <v>1395.3</v>
      </c>
      <c r="BK41" s="10">
        <v>105</v>
      </c>
      <c r="BO41" s="4" t="s">
        <v>130</v>
      </c>
      <c r="BQ41" s="4" t="s">
        <v>87</v>
      </c>
    </row>
    <row r="42" spans="1:73" x14ac:dyDescent="0.25">
      <c r="A42" s="4">
        <v>40</v>
      </c>
      <c r="B42" s="7" t="s">
        <v>630</v>
      </c>
      <c r="C42" s="7">
        <v>2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0.8</v>
      </c>
      <c r="M42" s="7">
        <v>0.2</v>
      </c>
      <c r="N42" s="7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6</v>
      </c>
      <c r="X42" s="7">
        <v>0</v>
      </c>
      <c r="Y42" s="7">
        <v>0</v>
      </c>
      <c r="AK42" s="7" t="s">
        <v>132</v>
      </c>
      <c r="AL42" s="7" t="s">
        <v>133</v>
      </c>
      <c r="AM42" s="7">
        <v>2</v>
      </c>
      <c r="AN42" s="7">
        <v>3</v>
      </c>
      <c r="AR42" s="7">
        <v>90</v>
      </c>
      <c r="AS42" s="7">
        <v>90</v>
      </c>
      <c r="AT42" s="7">
        <v>90</v>
      </c>
      <c r="AY42" s="8">
        <f t="shared" si="0"/>
        <v>188</v>
      </c>
      <c r="AZ42" s="8">
        <f t="shared" si="1"/>
        <v>108.6</v>
      </c>
      <c r="BA42" s="8">
        <f t="shared" si="2"/>
        <v>181</v>
      </c>
      <c r="BB42" s="8">
        <v>1</v>
      </c>
      <c r="BC42" s="8">
        <f t="shared" si="3"/>
        <v>0.90111122398743426</v>
      </c>
      <c r="BD42" s="8">
        <f t="shared" si="4"/>
        <v>3.8212152694804438</v>
      </c>
      <c r="BF42" s="10">
        <v>2.5</v>
      </c>
      <c r="BH42" s="10">
        <v>320</v>
      </c>
      <c r="BI42" s="10">
        <v>495</v>
      </c>
      <c r="BJ42" s="10">
        <v>1287.0999999999999</v>
      </c>
      <c r="BK42" s="10">
        <v>105</v>
      </c>
      <c r="BO42" s="4" t="s">
        <v>130</v>
      </c>
      <c r="BQ42" s="4" t="s">
        <v>87</v>
      </c>
    </row>
    <row r="43" spans="1:73" x14ac:dyDescent="0.25">
      <c r="A43" s="4">
        <v>41</v>
      </c>
      <c r="B43" s="7" t="s">
        <v>134</v>
      </c>
      <c r="C43" s="7">
        <v>0</v>
      </c>
      <c r="D43" s="7">
        <v>1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3</v>
      </c>
      <c r="Y43" s="7">
        <v>0</v>
      </c>
      <c r="Z43" s="7" t="s">
        <v>135</v>
      </c>
      <c r="AK43" s="7" t="s">
        <v>136</v>
      </c>
      <c r="AL43" s="7" t="s">
        <v>82</v>
      </c>
      <c r="AM43" s="7">
        <v>1</v>
      </c>
      <c r="AN43" s="7">
        <v>0</v>
      </c>
      <c r="AO43" s="7">
        <v>5.9329999999999998</v>
      </c>
      <c r="AP43" s="7">
        <v>5.9329999999999998</v>
      </c>
      <c r="AQ43" s="7">
        <v>5.9329999999999998</v>
      </c>
      <c r="AR43" s="7">
        <v>90</v>
      </c>
      <c r="AS43" s="7">
        <v>90</v>
      </c>
      <c r="AT43" s="7">
        <v>90</v>
      </c>
      <c r="AU43" s="7">
        <v>3.3</v>
      </c>
      <c r="AX43" s="7">
        <v>0.7</v>
      </c>
      <c r="AY43" s="8">
        <f t="shared" si="0"/>
        <v>270</v>
      </c>
      <c r="AZ43" s="8">
        <f t="shared" si="1"/>
        <v>119</v>
      </c>
      <c r="BA43" s="8">
        <f t="shared" si="2"/>
        <v>196</v>
      </c>
      <c r="BB43" s="8">
        <v>1</v>
      </c>
      <c r="BC43" s="8">
        <f t="shared" si="3"/>
        <v>1.0462270716867605</v>
      </c>
      <c r="BD43" s="8">
        <f t="shared" si="4"/>
        <v>3.4163885092248965</v>
      </c>
      <c r="BF43" s="10">
        <v>2.41</v>
      </c>
      <c r="BG43" s="10">
        <v>70</v>
      </c>
      <c r="BH43" s="10">
        <v>450</v>
      </c>
      <c r="BI43" s="10">
        <v>515</v>
      </c>
      <c r="BJ43" s="10">
        <v>10.75</v>
      </c>
      <c r="BK43" s="10">
        <v>21</v>
      </c>
      <c r="BM43" s="10">
        <v>375</v>
      </c>
      <c r="BO43" s="4" t="s">
        <v>137</v>
      </c>
      <c r="BP43" s="4" t="s">
        <v>138</v>
      </c>
      <c r="BQ43" s="4" t="s">
        <v>87</v>
      </c>
      <c r="BU43" s="4" t="s">
        <v>139</v>
      </c>
    </row>
    <row r="44" spans="1:73" x14ac:dyDescent="0.25">
      <c r="A44" s="4">
        <v>42</v>
      </c>
      <c r="B44" s="7" t="s">
        <v>134</v>
      </c>
      <c r="C44" s="7">
        <v>0</v>
      </c>
      <c r="D44" s="7">
        <v>1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3</v>
      </c>
      <c r="Y44" s="7">
        <v>0</v>
      </c>
      <c r="Z44" s="7" t="s">
        <v>140</v>
      </c>
      <c r="AK44" s="7" t="s">
        <v>136</v>
      </c>
      <c r="AL44" s="7" t="s">
        <v>82</v>
      </c>
      <c r="AM44" s="7">
        <v>1</v>
      </c>
      <c r="AN44" s="7">
        <v>3</v>
      </c>
      <c r="AO44" s="7">
        <v>5.9329999999999998</v>
      </c>
      <c r="AP44" s="7">
        <v>5.9329999999999998</v>
      </c>
      <c r="AQ44" s="7">
        <v>5.9329999999999998</v>
      </c>
      <c r="AR44" s="7">
        <v>90</v>
      </c>
      <c r="AS44" s="7">
        <v>90</v>
      </c>
      <c r="AT44" s="7">
        <v>90</v>
      </c>
      <c r="AU44" s="7">
        <v>5000</v>
      </c>
      <c r="AX44" s="7">
        <v>3000</v>
      </c>
      <c r="AY44" s="8">
        <f t="shared" si="0"/>
        <v>270</v>
      </c>
      <c r="AZ44" s="8">
        <f t="shared" si="1"/>
        <v>119</v>
      </c>
      <c r="BA44" s="8">
        <f t="shared" si="2"/>
        <v>196</v>
      </c>
      <c r="BB44" s="8">
        <v>1</v>
      </c>
      <c r="BC44" s="8">
        <f t="shared" si="3"/>
        <v>1.0462270716867605</v>
      </c>
      <c r="BD44" s="8">
        <f t="shared" si="4"/>
        <v>3.4163885092248965</v>
      </c>
      <c r="BF44" s="10">
        <v>2.27</v>
      </c>
      <c r="BG44" s="10">
        <v>0.1</v>
      </c>
      <c r="BH44" s="10">
        <v>450</v>
      </c>
      <c r="BI44" s="10">
        <v>545</v>
      </c>
      <c r="BJ44" s="10">
        <v>100</v>
      </c>
      <c r="BK44" s="10">
        <v>30</v>
      </c>
      <c r="BM44" s="10">
        <v>65</v>
      </c>
      <c r="BO44" s="4" t="s">
        <v>137</v>
      </c>
      <c r="BP44" s="4" t="s">
        <v>138</v>
      </c>
      <c r="BQ44" s="4" t="s">
        <v>87</v>
      </c>
      <c r="BU44" s="4" t="s">
        <v>139</v>
      </c>
    </row>
    <row r="45" spans="1:73" x14ac:dyDescent="0.25">
      <c r="A45" s="4">
        <v>43</v>
      </c>
      <c r="B45" s="7" t="s">
        <v>141</v>
      </c>
      <c r="C45" s="7">
        <v>0</v>
      </c>
      <c r="D45" s="7">
        <v>1</v>
      </c>
      <c r="E45" s="7">
        <v>0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3</v>
      </c>
      <c r="X45" s="7">
        <v>0</v>
      </c>
      <c r="Y45" s="7">
        <v>0</v>
      </c>
      <c r="Z45" s="7" t="s">
        <v>142</v>
      </c>
      <c r="AK45" s="7" t="s">
        <v>136</v>
      </c>
      <c r="AL45" s="7" t="s">
        <v>82</v>
      </c>
      <c r="AM45" s="7">
        <v>1</v>
      </c>
      <c r="AN45" s="7">
        <v>0</v>
      </c>
      <c r="AO45" s="7">
        <v>5.6660000000000004</v>
      </c>
      <c r="AP45" s="7">
        <v>5.6660000000000004</v>
      </c>
      <c r="AQ45" s="7">
        <v>5.6660000000000004</v>
      </c>
      <c r="AR45" s="7">
        <v>90</v>
      </c>
      <c r="AS45" s="7">
        <v>90</v>
      </c>
      <c r="AT45" s="7">
        <v>90</v>
      </c>
      <c r="AY45" s="8">
        <f t="shared" si="0"/>
        <v>270</v>
      </c>
      <c r="AZ45" s="8">
        <f t="shared" si="1"/>
        <v>119</v>
      </c>
      <c r="BA45" s="8">
        <f t="shared" si="2"/>
        <v>181</v>
      </c>
      <c r="BB45" s="8">
        <v>1</v>
      </c>
      <c r="BC45" s="8">
        <f t="shared" si="3"/>
        <v>1.0631777463460632</v>
      </c>
      <c r="BD45" s="8">
        <f t="shared" si="4"/>
        <v>3.2903380890568292</v>
      </c>
      <c r="BF45" s="10">
        <f t="shared" ref="BF45:BF52" si="6">1240/BI45</f>
        <v>3.0466830466830466</v>
      </c>
      <c r="BI45" s="10">
        <v>407</v>
      </c>
      <c r="BK45" s="10">
        <v>34</v>
      </c>
      <c r="BO45" s="4" t="s">
        <v>137</v>
      </c>
      <c r="BP45" s="4" t="s">
        <v>138</v>
      </c>
      <c r="BQ45" s="4" t="s">
        <v>87</v>
      </c>
    </row>
    <row r="46" spans="1:73" x14ac:dyDescent="0.25">
      <c r="A46" s="4">
        <v>44</v>
      </c>
      <c r="B46" s="7" t="s">
        <v>631</v>
      </c>
      <c r="C46" s="7">
        <v>0</v>
      </c>
      <c r="D46" s="7">
        <v>1</v>
      </c>
      <c r="E46" s="7">
        <v>0</v>
      </c>
      <c r="F46" s="7">
        <v>0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2.1</v>
      </c>
      <c r="X46" s="7">
        <v>0.9</v>
      </c>
      <c r="Y46" s="7">
        <v>0</v>
      </c>
      <c r="Z46" s="7" t="s">
        <v>142</v>
      </c>
      <c r="AK46" s="7" t="s">
        <v>136</v>
      </c>
      <c r="AM46" s="7">
        <v>1</v>
      </c>
      <c r="AN46" s="7">
        <v>0</v>
      </c>
      <c r="AY46" s="8">
        <f t="shared" si="0"/>
        <v>270</v>
      </c>
      <c r="AZ46" s="8">
        <f t="shared" si="1"/>
        <v>119</v>
      </c>
      <c r="BA46" s="8">
        <f t="shared" si="2"/>
        <v>185.5</v>
      </c>
      <c r="BB46" s="8">
        <v>1</v>
      </c>
      <c r="BC46" s="8">
        <f t="shared" si="3"/>
        <v>1.0579171921414521</v>
      </c>
      <c r="BD46" s="8">
        <f t="shared" si="4"/>
        <v>3.3281532151072497</v>
      </c>
      <c r="BF46" s="10">
        <f t="shared" si="6"/>
        <v>2.7802690582959642</v>
      </c>
      <c r="BI46" s="10">
        <v>446</v>
      </c>
      <c r="BK46" s="10">
        <v>17</v>
      </c>
      <c r="BO46" s="4" t="s">
        <v>137</v>
      </c>
      <c r="BQ46" s="4" t="s">
        <v>87</v>
      </c>
    </row>
    <row r="47" spans="1:73" x14ac:dyDescent="0.25">
      <c r="A47" s="4">
        <v>45</v>
      </c>
      <c r="B47" s="7" t="s">
        <v>632</v>
      </c>
      <c r="C47" s="7">
        <v>0</v>
      </c>
      <c r="D47" s="7">
        <v>1</v>
      </c>
      <c r="E47" s="7">
        <v>0</v>
      </c>
      <c r="F47" s="7">
        <v>0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0.6</v>
      </c>
      <c r="X47" s="7">
        <v>2.4</v>
      </c>
      <c r="Y47" s="7">
        <v>0</v>
      </c>
      <c r="Z47" s="7" t="s">
        <v>142</v>
      </c>
      <c r="AK47" s="7" t="s">
        <v>136</v>
      </c>
      <c r="AM47" s="7">
        <v>1</v>
      </c>
      <c r="AN47" s="7">
        <v>0</v>
      </c>
      <c r="AY47" s="8">
        <f t="shared" si="0"/>
        <v>270</v>
      </c>
      <c r="AZ47" s="8">
        <f t="shared" si="1"/>
        <v>119</v>
      </c>
      <c r="BA47" s="8">
        <f t="shared" si="2"/>
        <v>193</v>
      </c>
      <c r="BB47" s="8">
        <v>1</v>
      </c>
      <c r="BC47" s="8">
        <f t="shared" si="3"/>
        <v>1.0494868168135496</v>
      </c>
      <c r="BD47" s="8">
        <f t="shared" si="4"/>
        <v>3.3911784251912831</v>
      </c>
      <c r="BF47" s="10">
        <f t="shared" si="6"/>
        <v>2.6552462526766596</v>
      </c>
      <c r="BI47" s="10">
        <v>467</v>
      </c>
      <c r="BK47" s="10">
        <v>32</v>
      </c>
      <c r="BO47" s="4" t="s">
        <v>137</v>
      </c>
      <c r="BQ47" s="4" t="s">
        <v>87</v>
      </c>
    </row>
    <row r="48" spans="1:73" x14ac:dyDescent="0.25">
      <c r="A48" s="4">
        <v>46</v>
      </c>
      <c r="B48" s="7" t="s">
        <v>633</v>
      </c>
      <c r="C48" s="7">
        <v>0</v>
      </c>
      <c r="D48" s="7">
        <v>1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0.3</v>
      </c>
      <c r="X48" s="7">
        <v>2.7</v>
      </c>
      <c r="Y48" s="7">
        <v>0</v>
      </c>
      <c r="Z48" s="7" t="s">
        <v>142</v>
      </c>
      <c r="AK48" s="7" t="s">
        <v>136</v>
      </c>
      <c r="AM48" s="7">
        <v>1</v>
      </c>
      <c r="AN48" s="7">
        <v>0</v>
      </c>
      <c r="AY48" s="8">
        <f t="shared" si="0"/>
        <v>270</v>
      </c>
      <c r="AZ48" s="8">
        <f t="shared" si="1"/>
        <v>119</v>
      </c>
      <c r="BA48" s="8">
        <f t="shared" si="2"/>
        <v>194.5</v>
      </c>
      <c r="BB48" s="8">
        <v>1</v>
      </c>
      <c r="BC48" s="8">
        <f t="shared" si="3"/>
        <v>1.0478491458168373</v>
      </c>
      <c r="BD48" s="8">
        <f t="shared" si="4"/>
        <v>3.4037834672080898</v>
      </c>
      <c r="BF48" s="10">
        <f t="shared" si="6"/>
        <v>2.5152129817444218</v>
      </c>
      <c r="BI48" s="10">
        <v>493</v>
      </c>
      <c r="BK48" s="10">
        <v>29</v>
      </c>
      <c r="BO48" s="4" t="s">
        <v>137</v>
      </c>
      <c r="BQ48" s="4" t="s">
        <v>87</v>
      </c>
    </row>
    <row r="49" spans="1:76" x14ac:dyDescent="0.25">
      <c r="A49" s="4">
        <v>47</v>
      </c>
      <c r="B49" s="7" t="s">
        <v>634</v>
      </c>
      <c r="C49" s="7">
        <v>0</v>
      </c>
      <c r="D49" s="7">
        <v>1</v>
      </c>
      <c r="E49" s="7">
        <v>0</v>
      </c>
      <c r="F49" s="7">
        <v>0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1.2</v>
      </c>
      <c r="Y49" s="7">
        <v>1.8</v>
      </c>
      <c r="Z49" s="7" t="s">
        <v>142</v>
      </c>
      <c r="AM49" s="7">
        <v>1</v>
      </c>
      <c r="AN49" s="7">
        <v>0</v>
      </c>
      <c r="AY49" s="8">
        <f t="shared" si="0"/>
        <v>270</v>
      </c>
      <c r="AZ49" s="8">
        <f t="shared" si="1"/>
        <v>119</v>
      </c>
      <c r="BA49" s="8">
        <f t="shared" si="2"/>
        <v>210.4</v>
      </c>
      <c r="BB49" s="8">
        <v>1</v>
      </c>
      <c r="BC49" s="8">
        <f t="shared" si="3"/>
        <v>1.0314068096895561</v>
      </c>
      <c r="BD49" s="8">
        <f t="shared" si="4"/>
        <v>3.5373969125862414</v>
      </c>
      <c r="BF49" s="10">
        <f t="shared" si="6"/>
        <v>2.1946902654867255</v>
      </c>
      <c r="BI49" s="10">
        <v>565</v>
      </c>
      <c r="BK49" s="10">
        <v>40</v>
      </c>
      <c r="BO49" s="4" t="s">
        <v>137</v>
      </c>
      <c r="BQ49" s="4" t="s">
        <v>87</v>
      </c>
    </row>
    <row r="50" spans="1:76" x14ac:dyDescent="0.25">
      <c r="A50" s="4">
        <v>48</v>
      </c>
      <c r="B50" s="7" t="s">
        <v>635</v>
      </c>
      <c r="C50" s="7">
        <v>0</v>
      </c>
      <c r="D50" s="7">
        <v>1</v>
      </c>
      <c r="E50" s="7">
        <v>0</v>
      </c>
      <c r="F50" s="7">
        <v>0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0.9</v>
      </c>
      <c r="Y50" s="7">
        <v>2.1</v>
      </c>
      <c r="Z50" s="7" t="s">
        <v>142</v>
      </c>
      <c r="AM50" s="7">
        <v>1</v>
      </c>
      <c r="AN50" s="7">
        <v>0</v>
      </c>
      <c r="AY50" s="8">
        <f t="shared" si="0"/>
        <v>270</v>
      </c>
      <c r="AZ50" s="8">
        <f t="shared" si="1"/>
        <v>119</v>
      </c>
      <c r="BA50" s="8">
        <f t="shared" si="2"/>
        <v>212.79999999999998</v>
      </c>
      <c r="BB50" s="8">
        <v>1</v>
      </c>
      <c r="BC50" s="8">
        <f t="shared" si="3"/>
        <v>1.0290618315254414</v>
      </c>
      <c r="BD50" s="8">
        <f t="shared" si="4"/>
        <v>3.5575649798131317</v>
      </c>
      <c r="BF50" s="10">
        <f t="shared" si="6"/>
        <v>2.0327868852459017</v>
      </c>
      <c r="BI50" s="10">
        <v>610</v>
      </c>
      <c r="BK50" s="10">
        <v>50</v>
      </c>
      <c r="BO50" s="4" t="s">
        <v>137</v>
      </c>
      <c r="BQ50" s="4" t="s">
        <v>87</v>
      </c>
    </row>
    <row r="51" spans="1:76" x14ac:dyDescent="0.25">
      <c r="A51" s="4">
        <v>49</v>
      </c>
      <c r="B51" s="7" t="s">
        <v>636</v>
      </c>
      <c r="C51" s="7">
        <v>0</v>
      </c>
      <c r="D51" s="7">
        <v>1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0.4</v>
      </c>
      <c r="Y51" s="7">
        <v>2.6</v>
      </c>
      <c r="Z51" s="7" t="s">
        <v>142</v>
      </c>
      <c r="AM51" s="7">
        <v>1</v>
      </c>
      <c r="AN51" s="7">
        <v>0</v>
      </c>
      <c r="AY51" s="8">
        <f t="shared" si="0"/>
        <v>270</v>
      </c>
      <c r="AZ51" s="8">
        <f t="shared" si="1"/>
        <v>119</v>
      </c>
      <c r="BA51" s="8">
        <f t="shared" si="2"/>
        <v>216.79999999999998</v>
      </c>
      <c r="BB51" s="8">
        <v>1</v>
      </c>
      <c r="BC51" s="8">
        <f t="shared" si="3"/>
        <v>1.0252280226746406</v>
      </c>
      <c r="BD51" s="8">
        <f t="shared" si="4"/>
        <v>3.5911784251912833</v>
      </c>
      <c r="BF51" s="10">
        <f t="shared" si="6"/>
        <v>1.8787878787878789</v>
      </c>
      <c r="BI51" s="10">
        <v>660</v>
      </c>
      <c r="BK51" s="10">
        <v>53</v>
      </c>
      <c r="BO51" s="4" t="s">
        <v>137</v>
      </c>
      <c r="BQ51" s="4" t="s">
        <v>87</v>
      </c>
    </row>
    <row r="52" spans="1:76" x14ac:dyDescent="0.25">
      <c r="A52" s="4">
        <v>50</v>
      </c>
      <c r="B52" s="7" t="s">
        <v>94</v>
      </c>
      <c r="C52" s="7">
        <v>0</v>
      </c>
      <c r="D52" s="7">
        <v>1</v>
      </c>
      <c r="E52" s="7">
        <v>0</v>
      </c>
      <c r="F52" s="7">
        <v>0</v>
      </c>
      <c r="G52" s="7">
        <v>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3</v>
      </c>
      <c r="Z52" s="7" t="s">
        <v>142</v>
      </c>
      <c r="AK52" s="7" t="s">
        <v>136</v>
      </c>
      <c r="AL52" s="7" t="s">
        <v>82</v>
      </c>
      <c r="AM52" s="7">
        <v>1</v>
      </c>
      <c r="AN52" s="7">
        <v>0</v>
      </c>
      <c r="AO52" s="7">
        <v>6.391</v>
      </c>
      <c r="AP52" s="7">
        <v>6.391</v>
      </c>
      <c r="AQ52" s="7">
        <v>6.391</v>
      </c>
      <c r="AR52" s="7">
        <v>90</v>
      </c>
      <c r="AS52" s="7">
        <v>90</v>
      </c>
      <c r="AT52" s="7">
        <v>90</v>
      </c>
      <c r="AY52" s="8">
        <f t="shared" si="0"/>
        <v>270</v>
      </c>
      <c r="AZ52" s="8">
        <f t="shared" si="1"/>
        <v>119</v>
      </c>
      <c r="BA52" s="8">
        <f t="shared" si="2"/>
        <v>220</v>
      </c>
      <c r="BB52" s="8">
        <v>1</v>
      </c>
      <c r="BC52" s="8">
        <f t="shared" si="3"/>
        <v>1.0222261164169515</v>
      </c>
      <c r="BD52" s="8">
        <f t="shared" si="4"/>
        <v>3.6180691814938042</v>
      </c>
      <c r="BF52" s="10">
        <f t="shared" si="6"/>
        <v>1.6893732970027249</v>
      </c>
      <c r="BI52" s="10">
        <v>734</v>
      </c>
      <c r="BK52" s="10">
        <v>45</v>
      </c>
      <c r="BO52" s="4" t="s">
        <v>137</v>
      </c>
      <c r="BP52" s="4" t="s">
        <v>138</v>
      </c>
      <c r="BQ52" s="4" t="s">
        <v>87</v>
      </c>
    </row>
    <row r="53" spans="1:76" x14ac:dyDescent="0.25">
      <c r="A53" s="4">
        <v>51</v>
      </c>
      <c r="B53" s="7" t="s">
        <v>143</v>
      </c>
      <c r="C53" s="7">
        <v>0</v>
      </c>
      <c r="D53" s="7">
        <v>0</v>
      </c>
      <c r="E53" s="7">
        <v>1</v>
      </c>
      <c r="F53" s="7">
        <v>0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3</v>
      </c>
      <c r="Z53" s="7" t="s">
        <v>144</v>
      </c>
      <c r="AK53" s="7" t="s">
        <v>81</v>
      </c>
      <c r="AL53" s="7" t="s">
        <v>82</v>
      </c>
      <c r="AM53" s="7">
        <v>1</v>
      </c>
      <c r="AN53" s="7">
        <v>3</v>
      </c>
      <c r="AO53" s="7">
        <v>6.375</v>
      </c>
      <c r="AP53" s="7">
        <v>6.375</v>
      </c>
      <c r="AQ53" s="7">
        <v>6.375</v>
      </c>
      <c r="AR53" s="7">
        <v>90</v>
      </c>
      <c r="AS53" s="7">
        <v>90</v>
      </c>
      <c r="AT53" s="7">
        <v>90</v>
      </c>
      <c r="AY53" s="8">
        <f t="shared" si="0"/>
        <v>279</v>
      </c>
      <c r="AZ53" s="8">
        <f t="shared" si="1"/>
        <v>119</v>
      </c>
      <c r="BA53" s="8">
        <f t="shared" si="2"/>
        <v>220</v>
      </c>
      <c r="BB53" s="8">
        <v>1</v>
      </c>
      <c r="BC53" s="8">
        <f t="shared" si="3"/>
        <v>1.0410016981470589</v>
      </c>
      <c r="BD53" s="8">
        <f t="shared" si="4"/>
        <v>3.6002593162103116</v>
      </c>
      <c r="BF53" s="10">
        <v>1.52</v>
      </c>
      <c r="BK53" s="10"/>
      <c r="BN53" s="4" t="s">
        <v>145</v>
      </c>
      <c r="BO53" s="4" t="s">
        <v>146</v>
      </c>
      <c r="BQ53" s="4" t="s">
        <v>87</v>
      </c>
      <c r="BX53" s="10" t="s">
        <v>104</v>
      </c>
    </row>
    <row r="54" spans="1:76" x14ac:dyDescent="0.25">
      <c r="A54" s="4">
        <v>52</v>
      </c>
      <c r="B54" s="7" t="s">
        <v>134</v>
      </c>
      <c r="C54" s="7">
        <v>0</v>
      </c>
      <c r="D54" s="7">
        <v>1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3</v>
      </c>
      <c r="Y54" s="7">
        <v>0</v>
      </c>
      <c r="Z54" s="7" t="s">
        <v>144</v>
      </c>
      <c r="AK54" s="7" t="s">
        <v>81</v>
      </c>
      <c r="AL54" s="7" t="s">
        <v>82</v>
      </c>
      <c r="AM54" s="7">
        <v>1</v>
      </c>
      <c r="AN54" s="7">
        <v>3</v>
      </c>
      <c r="AO54" s="7">
        <v>8.44</v>
      </c>
      <c r="AP54" s="7">
        <v>8.44</v>
      </c>
      <c r="AQ54" s="7">
        <v>8.44</v>
      </c>
      <c r="AR54" s="7">
        <v>90</v>
      </c>
      <c r="AS54" s="7">
        <v>90</v>
      </c>
      <c r="AT54" s="7">
        <v>90</v>
      </c>
      <c r="AY54" s="8">
        <f t="shared" si="0"/>
        <v>270</v>
      </c>
      <c r="AZ54" s="8">
        <f t="shared" si="1"/>
        <v>119</v>
      </c>
      <c r="BA54" s="8">
        <f t="shared" si="2"/>
        <v>196</v>
      </c>
      <c r="BB54" s="8">
        <v>1</v>
      </c>
      <c r="BC54" s="8">
        <f t="shared" si="3"/>
        <v>1.0462270716867605</v>
      </c>
      <c r="BD54" s="8">
        <f t="shared" si="4"/>
        <v>3.4163885092248965</v>
      </c>
      <c r="BF54" s="10">
        <v>2.29</v>
      </c>
      <c r="BK54" s="10"/>
      <c r="BN54" s="4" t="s">
        <v>147</v>
      </c>
      <c r="BO54" s="4" t="s">
        <v>146</v>
      </c>
      <c r="BQ54" s="4" t="s">
        <v>87</v>
      </c>
      <c r="BX54" s="10" t="s">
        <v>104</v>
      </c>
    </row>
    <row r="55" spans="1:76" x14ac:dyDescent="0.25">
      <c r="A55" s="4">
        <v>53</v>
      </c>
      <c r="B55" s="7" t="s">
        <v>148</v>
      </c>
      <c r="C55" s="7">
        <v>0</v>
      </c>
      <c r="D55" s="7">
        <v>0</v>
      </c>
      <c r="E55" s="7">
        <v>1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3</v>
      </c>
      <c r="Y55" s="7">
        <v>0</v>
      </c>
      <c r="Z55" s="7" t="s">
        <v>144</v>
      </c>
      <c r="AK55" s="7" t="s">
        <v>81</v>
      </c>
      <c r="AL55" s="7" t="s">
        <v>82</v>
      </c>
      <c r="AM55" s="7">
        <v>1</v>
      </c>
      <c r="AN55" s="7">
        <v>3</v>
      </c>
      <c r="AO55" s="7">
        <v>5.9930000000000003</v>
      </c>
      <c r="AP55" s="7">
        <v>5.9930000000000003</v>
      </c>
      <c r="AQ55" s="7">
        <v>5.9930000000000003</v>
      </c>
      <c r="AR55" s="7">
        <v>90</v>
      </c>
      <c r="AS55" s="7">
        <v>90</v>
      </c>
      <c r="AT55" s="7">
        <v>90</v>
      </c>
      <c r="AY55" s="8">
        <f t="shared" si="0"/>
        <v>279</v>
      </c>
      <c r="AZ55" s="8">
        <f t="shared" si="1"/>
        <v>119</v>
      </c>
      <c r="BA55" s="8">
        <f t="shared" si="2"/>
        <v>196</v>
      </c>
      <c r="BB55" s="8">
        <v>1</v>
      </c>
      <c r="BC55" s="8">
        <f t="shared" si="3"/>
        <v>1.066433173929638</v>
      </c>
      <c r="BD55" s="8">
        <f t="shared" si="4"/>
        <v>3.3985786439414039</v>
      </c>
      <c r="BF55" s="10">
        <v>2.25</v>
      </c>
      <c r="BK55" s="10"/>
      <c r="BN55" s="4" t="s">
        <v>149</v>
      </c>
      <c r="BO55" s="4" t="s">
        <v>146</v>
      </c>
      <c r="BQ55" s="4" t="s">
        <v>87</v>
      </c>
      <c r="BX55" s="10" t="s">
        <v>104</v>
      </c>
    </row>
    <row r="56" spans="1:76" x14ac:dyDescent="0.25">
      <c r="A56" s="4">
        <v>54</v>
      </c>
      <c r="B56" s="7" t="s">
        <v>150</v>
      </c>
      <c r="C56" s="7">
        <v>0</v>
      </c>
      <c r="D56" s="7">
        <v>1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3</v>
      </c>
      <c r="Z56" s="7" t="s">
        <v>144</v>
      </c>
      <c r="AK56" s="7" t="s">
        <v>132</v>
      </c>
      <c r="AL56" s="7" t="s">
        <v>151</v>
      </c>
      <c r="AM56" s="7">
        <v>1</v>
      </c>
      <c r="AN56" s="7">
        <v>3</v>
      </c>
      <c r="AO56" s="7">
        <v>8.82</v>
      </c>
      <c r="AP56" s="7">
        <v>8.82</v>
      </c>
      <c r="AQ56" s="7">
        <v>12.56</v>
      </c>
      <c r="AR56" s="7">
        <v>90</v>
      </c>
      <c r="AS56" s="7">
        <v>90</v>
      </c>
      <c r="AT56" s="7">
        <v>90</v>
      </c>
      <c r="AY56" s="8">
        <f t="shared" si="0"/>
        <v>270</v>
      </c>
      <c r="AZ56" s="8">
        <f t="shared" si="1"/>
        <v>118</v>
      </c>
      <c r="BA56" s="8">
        <f t="shared" si="2"/>
        <v>220</v>
      </c>
      <c r="BB56" s="8">
        <v>1</v>
      </c>
      <c r="BC56" s="8">
        <f t="shared" si="3"/>
        <v>1.0252504540394869</v>
      </c>
      <c r="BD56" s="8">
        <f t="shared" si="4"/>
        <v>3.6287324875404141</v>
      </c>
      <c r="BF56" s="10">
        <v>1.3</v>
      </c>
      <c r="BK56" s="10"/>
      <c r="BN56" s="4" t="s">
        <v>152</v>
      </c>
      <c r="BO56" s="4" t="s">
        <v>146</v>
      </c>
      <c r="BP56" s="4" t="s">
        <v>153</v>
      </c>
      <c r="BQ56" s="4" t="s">
        <v>87</v>
      </c>
      <c r="BX56" s="10" t="s">
        <v>104</v>
      </c>
    </row>
    <row r="57" spans="1:76" x14ac:dyDescent="0.25">
      <c r="A57" s="4">
        <v>55</v>
      </c>
      <c r="B57" s="7" t="s">
        <v>117</v>
      </c>
      <c r="C57" s="7">
        <v>3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2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9</v>
      </c>
      <c r="Z57" s="7" t="s">
        <v>144</v>
      </c>
      <c r="AK57" s="7" t="s">
        <v>109</v>
      </c>
      <c r="AL57" s="7" t="s">
        <v>154</v>
      </c>
      <c r="AM57" s="7">
        <v>3</v>
      </c>
      <c r="AN57" s="7">
        <v>0</v>
      </c>
      <c r="AO57" s="7">
        <v>8.6449999999999996</v>
      </c>
      <c r="AP57" s="7">
        <v>8.6449999999999996</v>
      </c>
      <c r="AQ57" s="7">
        <v>21.922999999999998</v>
      </c>
      <c r="AR57" s="7">
        <v>90</v>
      </c>
      <c r="AS57" s="7">
        <v>90</v>
      </c>
      <c r="AT57" s="7">
        <v>120</v>
      </c>
      <c r="AY57" s="8">
        <f t="shared" si="0"/>
        <v>188</v>
      </c>
      <c r="AZ57" s="8">
        <f t="shared" si="1"/>
        <v>103</v>
      </c>
      <c r="BA57" s="8">
        <f t="shared" si="2"/>
        <v>220</v>
      </c>
      <c r="BB57" s="8">
        <v>1</v>
      </c>
      <c r="BC57" s="8">
        <f t="shared" si="3"/>
        <v>0.89332241494826181</v>
      </c>
      <c r="BD57" s="8">
        <f t="shared" si="4"/>
        <v>4.1693332676940624</v>
      </c>
      <c r="BF57" s="10">
        <v>2.2999999999999998</v>
      </c>
      <c r="BK57" s="10"/>
      <c r="BN57" s="4" t="s">
        <v>155</v>
      </c>
      <c r="BO57" s="4" t="s">
        <v>146</v>
      </c>
      <c r="BQ57" s="4" t="s">
        <v>87</v>
      </c>
      <c r="BX57" s="10" t="s">
        <v>104</v>
      </c>
    </row>
    <row r="58" spans="1:76" x14ac:dyDescent="0.25">
      <c r="A58" s="4">
        <v>56</v>
      </c>
      <c r="B58" s="7" t="s">
        <v>156</v>
      </c>
      <c r="C58" s="7">
        <v>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2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9</v>
      </c>
      <c r="Z58" s="7" t="s">
        <v>144</v>
      </c>
      <c r="AK58" s="7" t="s">
        <v>109</v>
      </c>
      <c r="AL58" s="7" t="s">
        <v>154</v>
      </c>
      <c r="AM58" s="7">
        <v>3</v>
      </c>
      <c r="AN58" s="7">
        <v>0</v>
      </c>
      <c r="AY58" s="8">
        <f t="shared" si="0"/>
        <v>188</v>
      </c>
      <c r="AZ58" s="8">
        <f t="shared" si="1"/>
        <v>76</v>
      </c>
      <c r="BA58" s="8">
        <f t="shared" si="2"/>
        <v>220</v>
      </c>
      <c r="BB58" s="8">
        <v>1</v>
      </c>
      <c r="BC58" s="8">
        <f t="shared" si="3"/>
        <v>0.97480790550097485</v>
      </c>
      <c r="BD58" s="8">
        <f t="shared" si="4"/>
        <v>4.6259509974692143</v>
      </c>
      <c r="BF58" s="10">
        <v>2.48</v>
      </c>
      <c r="BK58" s="10"/>
      <c r="BN58" s="4" t="s">
        <v>157</v>
      </c>
      <c r="BO58" s="4" t="s">
        <v>146</v>
      </c>
      <c r="BQ58" s="4" t="s">
        <v>87</v>
      </c>
      <c r="BX58" s="10" t="s">
        <v>104</v>
      </c>
    </row>
    <row r="59" spans="1:76" x14ac:dyDescent="0.25">
      <c r="A59" s="4">
        <v>57</v>
      </c>
      <c r="B59" s="7" t="s">
        <v>158</v>
      </c>
      <c r="C59" s="7">
        <v>2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6</v>
      </c>
      <c r="Y59" s="7">
        <v>0</v>
      </c>
      <c r="Z59" s="7" t="s">
        <v>144</v>
      </c>
      <c r="AK59" s="7" t="s">
        <v>81</v>
      </c>
      <c r="AL59" s="7" t="s">
        <v>128</v>
      </c>
      <c r="AM59" s="7">
        <v>2</v>
      </c>
      <c r="AN59" s="7">
        <v>3</v>
      </c>
      <c r="AY59" s="8">
        <f t="shared" si="0"/>
        <v>188</v>
      </c>
      <c r="AZ59" s="8">
        <f t="shared" si="1"/>
        <v>109</v>
      </c>
      <c r="BA59" s="8">
        <f t="shared" si="2"/>
        <v>196</v>
      </c>
      <c r="BB59" s="8">
        <v>1</v>
      </c>
      <c r="BC59" s="8">
        <f t="shared" si="3"/>
        <v>0.89039348899761173</v>
      </c>
      <c r="BD59" s="8">
        <f t="shared" si="4"/>
        <v>3.9623356974945141</v>
      </c>
      <c r="BF59" s="10">
        <v>2.3199999999999998</v>
      </c>
      <c r="BK59" s="10"/>
      <c r="BN59" s="4" t="s">
        <v>159</v>
      </c>
      <c r="BO59" s="4" t="s">
        <v>146</v>
      </c>
      <c r="BQ59" s="4" t="s">
        <v>87</v>
      </c>
      <c r="BX59" s="10" t="s">
        <v>104</v>
      </c>
    </row>
    <row r="60" spans="1:76" x14ac:dyDescent="0.25">
      <c r="A60" s="4">
        <v>58</v>
      </c>
      <c r="B60" s="7" t="s">
        <v>160</v>
      </c>
      <c r="C60" s="7">
        <v>2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1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6</v>
      </c>
      <c r="Y60" s="7">
        <v>0</v>
      </c>
      <c r="Z60" s="7" t="s">
        <v>144</v>
      </c>
      <c r="AK60" s="7" t="s">
        <v>81</v>
      </c>
      <c r="AL60" s="7" t="s">
        <v>128</v>
      </c>
      <c r="AM60" s="7">
        <v>2</v>
      </c>
      <c r="AN60" s="7">
        <v>3</v>
      </c>
      <c r="AY60" s="8">
        <f t="shared" si="0"/>
        <v>188</v>
      </c>
      <c r="AZ60" s="8">
        <f t="shared" si="1"/>
        <v>95.5</v>
      </c>
      <c r="BA60" s="8">
        <f t="shared" si="2"/>
        <v>196</v>
      </c>
      <c r="BB60" s="8">
        <v>1</v>
      </c>
      <c r="BC60" s="8">
        <f t="shared" si="3"/>
        <v>0.93162955109527124</v>
      </c>
      <c r="BD60" s="8">
        <f t="shared" si="4"/>
        <v>3.9588091606527014</v>
      </c>
      <c r="BF60" s="10">
        <v>2.27</v>
      </c>
      <c r="BK60" s="10"/>
      <c r="BN60" s="4" t="s">
        <v>161</v>
      </c>
      <c r="BO60" s="4" t="s">
        <v>146</v>
      </c>
      <c r="BQ60" s="4" t="s">
        <v>87</v>
      </c>
      <c r="BX60" s="10" t="s">
        <v>104</v>
      </c>
    </row>
    <row r="61" spans="1:76" x14ac:dyDescent="0.25">
      <c r="A61" s="4">
        <v>59</v>
      </c>
      <c r="B61" s="7" t="s">
        <v>162</v>
      </c>
      <c r="C61" s="7">
        <v>2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1</v>
      </c>
      <c r="J61" s="7">
        <v>0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6</v>
      </c>
      <c r="Z61" s="7" t="s">
        <v>144</v>
      </c>
      <c r="AK61" s="7" t="s">
        <v>109</v>
      </c>
      <c r="AL61" s="7" t="s">
        <v>154</v>
      </c>
      <c r="AM61" s="7">
        <v>2</v>
      </c>
      <c r="AN61" s="7">
        <v>0</v>
      </c>
      <c r="AY61" s="8">
        <f t="shared" si="0"/>
        <v>188</v>
      </c>
      <c r="AZ61" s="8">
        <f t="shared" si="1"/>
        <v>102.5</v>
      </c>
      <c r="BA61" s="8">
        <f t="shared" si="2"/>
        <v>220</v>
      </c>
      <c r="BB61" s="8">
        <v>1</v>
      </c>
      <c r="BC61" s="8">
        <f t="shared" si="3"/>
        <v>0.8947074109404296</v>
      </c>
      <c r="BD61" s="8">
        <f t="shared" si="4"/>
        <v>4.170095739126916</v>
      </c>
      <c r="BF61" s="10">
        <v>2.31</v>
      </c>
      <c r="BK61" s="10"/>
      <c r="BN61" s="4" t="s">
        <v>163</v>
      </c>
      <c r="BO61" s="4" t="s">
        <v>146</v>
      </c>
      <c r="BQ61" s="4" t="s">
        <v>87</v>
      </c>
      <c r="BX61" s="10" t="s">
        <v>104</v>
      </c>
    </row>
    <row r="62" spans="1:76" x14ac:dyDescent="0.25">
      <c r="A62" s="4">
        <v>60</v>
      </c>
      <c r="B62" s="7" t="s">
        <v>164</v>
      </c>
      <c r="C62" s="7">
        <v>2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6</v>
      </c>
      <c r="Z62" s="7" t="s">
        <v>144</v>
      </c>
      <c r="AK62" s="7" t="s">
        <v>109</v>
      </c>
      <c r="AL62" s="7" t="s">
        <v>154</v>
      </c>
      <c r="AM62" s="7">
        <v>2</v>
      </c>
      <c r="AN62" s="7">
        <v>0</v>
      </c>
      <c r="AY62" s="8">
        <f t="shared" si="0"/>
        <v>188</v>
      </c>
      <c r="AZ62" s="8">
        <f t="shared" si="1"/>
        <v>90</v>
      </c>
      <c r="BA62" s="8">
        <f t="shared" si="2"/>
        <v>220</v>
      </c>
      <c r="BB62" s="8">
        <v>1</v>
      </c>
      <c r="BC62" s="8">
        <f t="shared" si="3"/>
        <v>0.93078432267189859</v>
      </c>
      <c r="BD62" s="8">
        <f t="shared" si="4"/>
        <v>4.2801725412951335</v>
      </c>
      <c r="BF62" s="10">
        <v>2.11</v>
      </c>
      <c r="BK62" s="10"/>
      <c r="BN62" s="4" t="s">
        <v>165</v>
      </c>
      <c r="BO62" s="4" t="s">
        <v>146</v>
      </c>
      <c r="BQ62" s="4" t="s">
        <v>87</v>
      </c>
      <c r="BX62" s="10" t="s">
        <v>104</v>
      </c>
    </row>
    <row r="63" spans="1:76" x14ac:dyDescent="0.25">
      <c r="A63" s="4">
        <v>61</v>
      </c>
      <c r="B63" s="7" t="s">
        <v>166</v>
      </c>
      <c r="C63" s="7">
        <v>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1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6</v>
      </c>
      <c r="Z63" s="7" t="s">
        <v>144</v>
      </c>
      <c r="AK63" s="7" t="s">
        <v>109</v>
      </c>
      <c r="AL63" s="7" t="s">
        <v>154</v>
      </c>
      <c r="AM63" s="7">
        <v>2</v>
      </c>
      <c r="AN63" s="7">
        <v>0</v>
      </c>
      <c r="AY63" s="8">
        <f t="shared" si="0"/>
        <v>188</v>
      </c>
      <c r="AZ63" s="8">
        <f t="shared" si="1"/>
        <v>76.5</v>
      </c>
      <c r="BA63" s="8">
        <f t="shared" si="2"/>
        <v>220</v>
      </c>
      <c r="BB63" s="8">
        <v>1</v>
      </c>
      <c r="BC63" s="8">
        <f t="shared" si="3"/>
        <v>0.97316404731294626</v>
      </c>
      <c r="BD63" s="8">
        <f t="shared" si="4"/>
        <v>4.6089683029956383</v>
      </c>
      <c r="BF63" s="10">
        <v>2.2000000000000002</v>
      </c>
      <c r="BK63" s="10"/>
      <c r="BN63" s="4" t="s">
        <v>167</v>
      </c>
      <c r="BO63" s="4" t="s">
        <v>146</v>
      </c>
      <c r="BQ63" s="4" t="s">
        <v>87</v>
      </c>
      <c r="BX63" s="10" t="s">
        <v>104</v>
      </c>
    </row>
    <row r="64" spans="1:76" x14ac:dyDescent="0.25">
      <c r="A64" s="4">
        <v>62</v>
      </c>
      <c r="B64" s="7" t="s">
        <v>94</v>
      </c>
      <c r="C64" s="7">
        <v>0</v>
      </c>
      <c r="D64" s="7">
        <v>1</v>
      </c>
      <c r="E64" s="7">
        <v>0</v>
      </c>
      <c r="F64" s="7">
        <v>0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3</v>
      </c>
      <c r="AK64" s="7" t="s">
        <v>132</v>
      </c>
      <c r="AL64" s="7" t="s">
        <v>151</v>
      </c>
      <c r="AM64" s="7">
        <v>1</v>
      </c>
      <c r="AN64" s="7">
        <v>3</v>
      </c>
      <c r="AO64" s="7">
        <v>8.8000000000000007</v>
      </c>
      <c r="AP64" s="7">
        <v>8.8000000000000007</v>
      </c>
      <c r="AQ64" s="7">
        <v>12.685</v>
      </c>
      <c r="AR64" s="7">
        <v>90</v>
      </c>
      <c r="AS64" s="7">
        <v>90</v>
      </c>
      <c r="AT64" s="7">
        <v>90</v>
      </c>
      <c r="AY64" s="8">
        <f t="shared" si="0"/>
        <v>270</v>
      </c>
      <c r="AZ64" s="8">
        <f t="shared" si="1"/>
        <v>119</v>
      </c>
      <c r="BA64" s="8">
        <f t="shared" si="2"/>
        <v>220</v>
      </c>
      <c r="BB64" s="8">
        <v>1</v>
      </c>
      <c r="BC64" s="8">
        <f t="shared" si="3"/>
        <v>1.0222261164169515</v>
      </c>
      <c r="BD64" s="8">
        <f t="shared" si="4"/>
        <v>3.6180691814938042</v>
      </c>
      <c r="BF64" s="10">
        <f t="shared" ref="BF64:BF77" si="7">1240/BI64</f>
        <v>1.6</v>
      </c>
      <c r="BI64" s="10">
        <v>775</v>
      </c>
      <c r="BJ64" s="10">
        <v>30</v>
      </c>
      <c r="BK64" s="10"/>
      <c r="BN64" s="4" t="s">
        <v>168</v>
      </c>
      <c r="BO64" s="4" t="s">
        <v>169</v>
      </c>
      <c r="BQ64" s="4" t="s">
        <v>87</v>
      </c>
    </row>
    <row r="65" spans="1:69" x14ac:dyDescent="0.25">
      <c r="A65" s="4">
        <v>63</v>
      </c>
      <c r="B65" s="7" t="s">
        <v>94</v>
      </c>
      <c r="C65" s="7">
        <v>0</v>
      </c>
      <c r="D65" s="7">
        <v>1</v>
      </c>
      <c r="E65" s="7">
        <v>0</v>
      </c>
      <c r="F65" s="7">
        <v>0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3</v>
      </c>
      <c r="AK65" s="7" t="s">
        <v>132</v>
      </c>
      <c r="AL65" s="7" t="s">
        <v>151</v>
      </c>
      <c r="AM65" s="7">
        <v>1</v>
      </c>
      <c r="AN65" s="7">
        <v>1</v>
      </c>
      <c r="AO65" s="7">
        <v>8.8000000000000007</v>
      </c>
      <c r="AP65" s="7">
        <v>8.8000000000000007</v>
      </c>
      <c r="AQ65" s="7">
        <v>12.685</v>
      </c>
      <c r="AR65" s="7">
        <v>90</v>
      </c>
      <c r="AS65" s="7">
        <v>90</v>
      </c>
      <c r="AT65" s="7">
        <v>90</v>
      </c>
      <c r="AU65" s="7">
        <v>100</v>
      </c>
      <c r="AY65" s="8">
        <f t="shared" si="0"/>
        <v>270</v>
      </c>
      <c r="AZ65" s="8">
        <f t="shared" si="1"/>
        <v>119</v>
      </c>
      <c r="BA65" s="8">
        <f t="shared" si="2"/>
        <v>220</v>
      </c>
      <c r="BB65" s="8">
        <v>1</v>
      </c>
      <c r="BC65" s="8">
        <f t="shared" si="3"/>
        <v>1.0222261164169515</v>
      </c>
      <c r="BD65" s="8">
        <f t="shared" si="4"/>
        <v>3.6180691814938042</v>
      </c>
      <c r="BF65" s="10">
        <f t="shared" si="7"/>
        <v>1.6209150326797386</v>
      </c>
      <c r="BI65" s="10">
        <v>765</v>
      </c>
      <c r="BJ65" s="10">
        <v>45</v>
      </c>
      <c r="BK65" s="10"/>
      <c r="BN65" s="4" t="s">
        <v>168</v>
      </c>
      <c r="BO65" s="4" t="s">
        <v>169</v>
      </c>
      <c r="BQ65" s="4" t="s">
        <v>87</v>
      </c>
    </row>
    <row r="66" spans="1:69" x14ac:dyDescent="0.25">
      <c r="A66" s="4">
        <v>64</v>
      </c>
      <c r="B66" s="7" t="s">
        <v>94</v>
      </c>
      <c r="C66" s="7">
        <v>0</v>
      </c>
      <c r="D66" s="7">
        <v>1</v>
      </c>
      <c r="E66" s="7">
        <v>0</v>
      </c>
      <c r="F66" s="7">
        <v>0</v>
      </c>
      <c r="G66" s="7">
        <v>1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3</v>
      </c>
      <c r="AK66" s="7" t="s">
        <v>132</v>
      </c>
      <c r="AL66" s="7" t="s">
        <v>151</v>
      </c>
      <c r="AM66" s="7">
        <v>1</v>
      </c>
      <c r="AN66" s="7">
        <v>3</v>
      </c>
      <c r="AO66" s="7">
        <v>8.8000000000000007</v>
      </c>
      <c r="AP66" s="7">
        <v>8.8000000000000007</v>
      </c>
      <c r="AQ66" s="7">
        <v>12.685</v>
      </c>
      <c r="AR66" s="7">
        <v>90</v>
      </c>
      <c r="AS66" s="7">
        <v>90</v>
      </c>
      <c r="AT66" s="7">
        <v>90</v>
      </c>
      <c r="AU66" s="7" t="s">
        <v>170</v>
      </c>
      <c r="AY66" s="8">
        <f t="shared" si="0"/>
        <v>270</v>
      </c>
      <c r="AZ66" s="8">
        <f t="shared" si="1"/>
        <v>119</v>
      </c>
      <c r="BA66" s="8">
        <f t="shared" si="2"/>
        <v>220</v>
      </c>
      <c r="BB66" s="8">
        <v>1</v>
      </c>
      <c r="BC66" s="8">
        <f t="shared" si="3"/>
        <v>1.0222261164169515</v>
      </c>
      <c r="BD66" s="8">
        <f t="shared" si="4"/>
        <v>3.6180691814938042</v>
      </c>
      <c r="BF66" s="10">
        <f t="shared" si="7"/>
        <v>1.6272965879265091</v>
      </c>
      <c r="BI66" s="10">
        <v>762</v>
      </c>
      <c r="BJ66" s="10">
        <v>9</v>
      </c>
      <c r="BK66" s="10"/>
      <c r="BN66" s="4" t="s">
        <v>168</v>
      </c>
      <c r="BO66" s="4" t="s">
        <v>169</v>
      </c>
      <c r="BQ66" s="4" t="s">
        <v>87</v>
      </c>
    </row>
    <row r="67" spans="1:69" x14ac:dyDescent="0.25">
      <c r="A67" s="4">
        <v>65</v>
      </c>
      <c r="B67" s="7" t="s">
        <v>94</v>
      </c>
      <c r="C67" s="7">
        <v>0</v>
      </c>
      <c r="D67" s="7">
        <v>1</v>
      </c>
      <c r="E67" s="7">
        <v>0</v>
      </c>
      <c r="F67" s="7">
        <v>0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3</v>
      </c>
      <c r="AK67" s="7" t="s">
        <v>132</v>
      </c>
      <c r="AL67" s="7" t="s">
        <v>151</v>
      </c>
      <c r="AM67" s="7">
        <v>1</v>
      </c>
      <c r="AN67" s="7">
        <v>1</v>
      </c>
      <c r="AO67" s="7">
        <v>8.8000000000000007</v>
      </c>
      <c r="AP67" s="7">
        <v>8.8000000000000007</v>
      </c>
      <c r="AQ67" s="7">
        <v>12.685</v>
      </c>
      <c r="AR67" s="7">
        <v>90</v>
      </c>
      <c r="AS67" s="7">
        <v>90</v>
      </c>
      <c r="AT67" s="7">
        <v>90</v>
      </c>
      <c r="AU67" s="7" t="s">
        <v>171</v>
      </c>
      <c r="AY67" s="8">
        <f t="shared" ref="AY67:AY130" si="8">(C67*188+D67*270+E67*279+F67*172)/(C67+D67+E67+F67)</f>
        <v>270</v>
      </c>
      <c r="AZ67" s="8">
        <f t="shared" ref="AZ67:AZ130" si="9">(G67*119+H67*95+I67*103+J67*118+K67*102+L67*80+M67*76+N67*138+O67*77+P67*115+Q67*83+R67*117+S67*74+T67*75.5+U67*103.2+V67*90)/(SUM(G67,H67,I67,J67,K67,L67,M67,N67,O67,P67,Q67,R67,S67,T67,U67,V67))</f>
        <v>119</v>
      </c>
      <c r="BA67" s="8">
        <f t="shared" ref="BA67:BA130" si="10">(W67*181+X67*196+Y67*220)/(W67+X67+Y67)</f>
        <v>220</v>
      </c>
      <c r="BB67" s="8">
        <v>1</v>
      </c>
      <c r="BC67" s="8">
        <f t="shared" ref="BC67:BC130" si="11">(AY67+BA67)/(1.414*(AZ67+BA67))</f>
        <v>1.0222261164169515</v>
      </c>
      <c r="BD67" s="8">
        <f t="shared" ref="BD67:BD130" si="12">(BA67/AZ67) - BB67*(BB67-((AY67/AZ67)/LN(AY67/AZ67)))</f>
        <v>3.6180691814938042</v>
      </c>
      <c r="BF67" s="10">
        <f t="shared" si="7"/>
        <v>1.6402116402116402</v>
      </c>
      <c r="BI67" s="10">
        <v>756</v>
      </c>
      <c r="BJ67" s="10">
        <v>30</v>
      </c>
      <c r="BK67" s="10"/>
      <c r="BN67" s="4" t="s">
        <v>168</v>
      </c>
      <c r="BO67" s="4" t="s">
        <v>169</v>
      </c>
      <c r="BQ67" s="4" t="s">
        <v>87</v>
      </c>
    </row>
    <row r="68" spans="1:69" x14ac:dyDescent="0.25">
      <c r="A68" s="4">
        <v>66</v>
      </c>
      <c r="B68" s="7" t="s">
        <v>94</v>
      </c>
      <c r="C68" s="7">
        <v>0</v>
      </c>
      <c r="D68" s="7">
        <v>1</v>
      </c>
      <c r="E68" s="7">
        <v>0</v>
      </c>
      <c r="F68" s="7">
        <v>0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3</v>
      </c>
      <c r="AK68" s="7" t="s">
        <v>132</v>
      </c>
      <c r="AL68" s="7" t="s">
        <v>151</v>
      </c>
      <c r="AM68" s="7">
        <v>1</v>
      </c>
      <c r="AN68" s="7">
        <v>1</v>
      </c>
      <c r="AO68" s="7">
        <v>8.8000000000000007</v>
      </c>
      <c r="AP68" s="7">
        <v>8.8000000000000007</v>
      </c>
      <c r="AQ68" s="7">
        <v>12.685</v>
      </c>
      <c r="AR68" s="7">
        <v>90</v>
      </c>
      <c r="AS68" s="7">
        <v>90</v>
      </c>
      <c r="AT68" s="7">
        <v>90</v>
      </c>
      <c r="AU68" s="7" t="s">
        <v>172</v>
      </c>
      <c r="AY68" s="8">
        <f t="shared" si="8"/>
        <v>270</v>
      </c>
      <c r="AZ68" s="8">
        <f t="shared" si="9"/>
        <v>119</v>
      </c>
      <c r="BA68" s="8">
        <f t="shared" si="10"/>
        <v>220</v>
      </c>
      <c r="BB68" s="8">
        <v>1</v>
      </c>
      <c r="BC68" s="8">
        <f t="shared" si="11"/>
        <v>1.0222261164169515</v>
      </c>
      <c r="BD68" s="8">
        <f t="shared" si="12"/>
        <v>3.6180691814938042</v>
      </c>
      <c r="BF68" s="10">
        <f t="shared" si="7"/>
        <v>1.631578947368421</v>
      </c>
      <c r="BI68" s="10">
        <v>760</v>
      </c>
      <c r="BJ68" s="10">
        <v>66</v>
      </c>
      <c r="BK68" s="10"/>
      <c r="BN68" s="4" t="s">
        <v>168</v>
      </c>
      <c r="BO68" s="4" t="s">
        <v>169</v>
      </c>
      <c r="BQ68" s="4" t="s">
        <v>87</v>
      </c>
    </row>
    <row r="69" spans="1:69" x14ac:dyDescent="0.25">
      <c r="A69" s="4">
        <v>67</v>
      </c>
      <c r="B69" s="7" t="s">
        <v>134</v>
      </c>
      <c r="C69" s="7">
        <v>0</v>
      </c>
      <c r="D69" s="7">
        <v>1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3</v>
      </c>
      <c r="Y69" s="7">
        <v>0</v>
      </c>
      <c r="AK69" s="7" t="s">
        <v>81</v>
      </c>
      <c r="AL69" s="7" t="s">
        <v>82</v>
      </c>
      <c r="AM69" s="7">
        <v>1</v>
      </c>
      <c r="AN69" s="7">
        <v>0</v>
      </c>
      <c r="AO69" s="7">
        <v>8.44</v>
      </c>
      <c r="AP69" s="7">
        <v>8.44</v>
      </c>
      <c r="AQ69" s="7">
        <v>8.44</v>
      </c>
      <c r="AR69" s="7">
        <v>90</v>
      </c>
      <c r="AS69" s="7">
        <v>90</v>
      </c>
      <c r="AT69" s="7">
        <v>90</v>
      </c>
      <c r="AY69" s="8">
        <f t="shared" si="8"/>
        <v>270</v>
      </c>
      <c r="AZ69" s="8">
        <f t="shared" si="9"/>
        <v>119</v>
      </c>
      <c r="BA69" s="8">
        <f t="shared" si="10"/>
        <v>196</v>
      </c>
      <c r="BB69" s="8">
        <v>1</v>
      </c>
      <c r="BC69" s="8">
        <f t="shared" si="11"/>
        <v>1.0462270716867605</v>
      </c>
      <c r="BD69" s="8">
        <f t="shared" si="12"/>
        <v>3.4163885092248965</v>
      </c>
      <c r="BF69" s="10">
        <f t="shared" si="7"/>
        <v>2.1754385964912282</v>
      </c>
      <c r="BI69" s="10">
        <v>570</v>
      </c>
      <c r="BJ69" s="10">
        <v>49</v>
      </c>
      <c r="BK69" s="10"/>
      <c r="BN69" s="4" t="s">
        <v>168</v>
      </c>
      <c r="BO69" s="4" t="s">
        <v>169</v>
      </c>
      <c r="BQ69" s="4" t="s">
        <v>87</v>
      </c>
    </row>
    <row r="70" spans="1:69" x14ac:dyDescent="0.25">
      <c r="A70" s="4">
        <v>68</v>
      </c>
      <c r="B70" s="7" t="s">
        <v>134</v>
      </c>
      <c r="C70" s="7">
        <v>0</v>
      </c>
      <c r="D70" s="7">
        <v>1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3</v>
      </c>
      <c r="Y70" s="7">
        <v>0</v>
      </c>
      <c r="AK70" s="7" t="s">
        <v>81</v>
      </c>
      <c r="AL70" s="7" t="s">
        <v>82</v>
      </c>
      <c r="AM70" s="7">
        <v>1</v>
      </c>
      <c r="AN70" s="7">
        <v>0</v>
      </c>
      <c r="AO70" s="7">
        <v>8.44</v>
      </c>
      <c r="AP70" s="7">
        <v>8.44</v>
      </c>
      <c r="AQ70" s="7">
        <v>8.44</v>
      </c>
      <c r="AR70" s="7">
        <v>90</v>
      </c>
      <c r="AS70" s="7">
        <v>90</v>
      </c>
      <c r="AT70" s="7">
        <v>90</v>
      </c>
      <c r="AU70" s="7">
        <v>3.3</v>
      </c>
      <c r="AY70" s="8">
        <f t="shared" si="8"/>
        <v>270</v>
      </c>
      <c r="AZ70" s="8">
        <f t="shared" si="9"/>
        <v>119</v>
      </c>
      <c r="BA70" s="8">
        <f t="shared" si="10"/>
        <v>196</v>
      </c>
      <c r="BB70" s="8">
        <v>1</v>
      </c>
      <c r="BC70" s="8">
        <f t="shared" si="11"/>
        <v>1.0462270716867605</v>
      </c>
      <c r="BD70" s="8">
        <f t="shared" si="12"/>
        <v>3.4163885092248965</v>
      </c>
      <c r="BF70" s="10">
        <f t="shared" si="7"/>
        <v>2.407766990291262</v>
      </c>
      <c r="BI70" s="10">
        <v>515</v>
      </c>
      <c r="BJ70" s="10">
        <v>13.5</v>
      </c>
      <c r="BK70" s="10"/>
      <c r="BN70" s="4" t="s">
        <v>168</v>
      </c>
      <c r="BO70" s="4" t="s">
        <v>169</v>
      </c>
      <c r="BQ70" s="4" t="s">
        <v>87</v>
      </c>
    </row>
    <row r="71" spans="1:69" x14ac:dyDescent="0.25">
      <c r="A71" s="4">
        <v>69</v>
      </c>
      <c r="B71" s="7" t="s">
        <v>173</v>
      </c>
      <c r="C71" s="7">
        <v>2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1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6</v>
      </c>
      <c r="X71" s="7">
        <v>0</v>
      </c>
      <c r="Y71" s="7">
        <v>0</v>
      </c>
      <c r="Z71" s="7" t="s">
        <v>174</v>
      </c>
      <c r="AK71" s="7" t="s">
        <v>81</v>
      </c>
      <c r="AM71" s="7">
        <v>2</v>
      </c>
      <c r="AN71" s="7">
        <v>0</v>
      </c>
      <c r="AO71" s="7">
        <v>1.103</v>
      </c>
      <c r="AP71" s="7">
        <v>1.103</v>
      </c>
      <c r="AQ71" s="7">
        <v>1.103</v>
      </c>
      <c r="AR71" s="7">
        <v>90</v>
      </c>
      <c r="AS71" s="7">
        <v>90</v>
      </c>
      <c r="AT71" s="7">
        <v>90</v>
      </c>
      <c r="AU71" s="7">
        <v>11</v>
      </c>
      <c r="AX71" s="7">
        <v>1.4</v>
      </c>
      <c r="AY71" s="8">
        <f t="shared" si="8"/>
        <v>188</v>
      </c>
      <c r="AZ71" s="8">
        <f t="shared" si="9"/>
        <v>102.5</v>
      </c>
      <c r="BA71" s="8">
        <f t="shared" si="10"/>
        <v>181</v>
      </c>
      <c r="BB71" s="8">
        <v>1</v>
      </c>
      <c r="BC71" s="8">
        <f t="shared" si="11"/>
        <v>0.92050021328663489</v>
      </c>
      <c r="BD71" s="8">
        <f t="shared" si="12"/>
        <v>3.7896079342488678</v>
      </c>
      <c r="BF71" s="10">
        <f t="shared" si="7"/>
        <v>3.8153846153846156</v>
      </c>
      <c r="BI71" s="10">
        <v>325</v>
      </c>
      <c r="BK71" s="10"/>
      <c r="BN71" s="4" t="s">
        <v>175</v>
      </c>
      <c r="BO71" s="4" t="s">
        <v>176</v>
      </c>
      <c r="BQ71" s="4" t="s">
        <v>87</v>
      </c>
    </row>
    <row r="72" spans="1:69" x14ac:dyDescent="0.25">
      <c r="A72" s="4">
        <v>70</v>
      </c>
      <c r="B72" s="7" t="s">
        <v>177</v>
      </c>
      <c r="C72" s="7">
        <v>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6</v>
      </c>
      <c r="Y72" s="7">
        <v>0</v>
      </c>
      <c r="Z72" s="7" t="s">
        <v>93</v>
      </c>
      <c r="AK72" s="7" t="s">
        <v>81</v>
      </c>
      <c r="AM72" s="7">
        <v>2</v>
      </c>
      <c r="AN72" s="7">
        <v>0</v>
      </c>
      <c r="AO72" s="7">
        <v>1.24</v>
      </c>
      <c r="AP72" s="7">
        <v>1.24</v>
      </c>
      <c r="AQ72" s="7">
        <v>1.24</v>
      </c>
      <c r="AR72" s="7">
        <v>90</v>
      </c>
      <c r="AS72" s="7">
        <v>90</v>
      </c>
      <c r="AT72" s="7">
        <v>90</v>
      </c>
      <c r="AU72" s="7">
        <v>10.8</v>
      </c>
      <c r="AX72" s="7">
        <v>1.1000000000000001</v>
      </c>
      <c r="AY72" s="8">
        <f t="shared" si="8"/>
        <v>188</v>
      </c>
      <c r="AZ72" s="8">
        <f t="shared" si="9"/>
        <v>102.5</v>
      </c>
      <c r="BA72" s="8">
        <f t="shared" si="10"/>
        <v>196</v>
      </c>
      <c r="BB72" s="8">
        <v>1</v>
      </c>
      <c r="BC72" s="8">
        <f t="shared" si="11"/>
        <v>0.90978229194060833</v>
      </c>
      <c r="BD72" s="8">
        <f t="shared" si="12"/>
        <v>3.9359493976635016</v>
      </c>
      <c r="BF72" s="10">
        <f t="shared" si="7"/>
        <v>3.3066666666666666</v>
      </c>
      <c r="BI72" s="10">
        <v>375</v>
      </c>
      <c r="BK72" s="10"/>
      <c r="BN72" s="4" t="s">
        <v>175</v>
      </c>
      <c r="BO72" s="4" t="s">
        <v>176</v>
      </c>
      <c r="BQ72" s="4" t="s">
        <v>87</v>
      </c>
    </row>
    <row r="73" spans="1:69" x14ac:dyDescent="0.25">
      <c r="A73" s="4">
        <v>71</v>
      </c>
      <c r="B73" s="7" t="s">
        <v>178</v>
      </c>
      <c r="C73" s="7">
        <v>3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2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9</v>
      </c>
      <c r="X73" s="7">
        <v>0</v>
      </c>
      <c r="Y73" s="7">
        <v>0</v>
      </c>
      <c r="AM73" s="7">
        <v>3</v>
      </c>
      <c r="AN73" s="7">
        <v>0</v>
      </c>
      <c r="AY73" s="8">
        <f t="shared" si="8"/>
        <v>188</v>
      </c>
      <c r="AZ73" s="8">
        <f t="shared" si="9"/>
        <v>103</v>
      </c>
      <c r="BA73" s="8">
        <f t="shared" si="10"/>
        <v>181</v>
      </c>
      <c r="BB73" s="8">
        <v>1</v>
      </c>
      <c r="BC73" s="8">
        <f t="shared" si="11"/>
        <v>0.91887961431958098</v>
      </c>
      <c r="BD73" s="8">
        <f t="shared" si="12"/>
        <v>3.7906924909950339</v>
      </c>
      <c r="BF73" s="10">
        <f t="shared" si="7"/>
        <v>3.3787465940054497</v>
      </c>
      <c r="BI73" s="10">
        <v>367</v>
      </c>
      <c r="BK73" s="10"/>
      <c r="BN73" s="4" t="s">
        <v>175</v>
      </c>
      <c r="BO73" s="4" t="s">
        <v>176</v>
      </c>
      <c r="BQ73" s="4" t="s">
        <v>87</v>
      </c>
    </row>
    <row r="74" spans="1:69" x14ac:dyDescent="0.25">
      <c r="A74" s="4">
        <v>72</v>
      </c>
      <c r="B74" s="7" t="s">
        <v>179</v>
      </c>
      <c r="C74" s="7">
        <v>3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2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9</v>
      </c>
      <c r="Y74" s="7">
        <v>0</v>
      </c>
      <c r="AM74" s="7">
        <v>3</v>
      </c>
      <c r="AN74" s="7">
        <v>0</v>
      </c>
      <c r="AY74" s="8">
        <f t="shared" si="8"/>
        <v>188</v>
      </c>
      <c r="AZ74" s="8">
        <f t="shared" si="9"/>
        <v>103</v>
      </c>
      <c r="BA74" s="8">
        <f t="shared" si="10"/>
        <v>196</v>
      </c>
      <c r="BB74" s="8">
        <v>1</v>
      </c>
      <c r="BC74" s="8">
        <f t="shared" si="11"/>
        <v>0.9082609168704735</v>
      </c>
      <c r="BD74" s="8">
        <f t="shared" si="12"/>
        <v>3.9363235589561989</v>
      </c>
      <c r="BF74" s="10">
        <f t="shared" si="7"/>
        <v>2.8904428904428903</v>
      </c>
      <c r="BI74" s="10">
        <v>429</v>
      </c>
      <c r="BK74" s="10"/>
      <c r="BN74" s="4" t="s">
        <v>175</v>
      </c>
      <c r="BO74" s="4" t="s">
        <v>176</v>
      </c>
      <c r="BQ74" s="4" t="s">
        <v>87</v>
      </c>
    </row>
    <row r="75" spans="1:69" x14ac:dyDescent="0.25">
      <c r="A75" s="4">
        <v>73</v>
      </c>
      <c r="B75" s="7" t="s">
        <v>180</v>
      </c>
      <c r="C75" s="7">
        <v>2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1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6</v>
      </c>
      <c r="X75" s="7">
        <v>0</v>
      </c>
      <c r="Y75" s="7">
        <v>0</v>
      </c>
      <c r="AM75" s="7">
        <v>2</v>
      </c>
      <c r="AN75" s="7">
        <v>0</v>
      </c>
      <c r="AU75" s="7">
        <v>7.9</v>
      </c>
      <c r="AY75" s="8">
        <f t="shared" si="8"/>
        <v>188</v>
      </c>
      <c r="AZ75" s="8">
        <f t="shared" si="9"/>
        <v>109</v>
      </c>
      <c r="BA75" s="8">
        <f t="shared" si="10"/>
        <v>181</v>
      </c>
      <c r="BB75" s="8">
        <v>1</v>
      </c>
      <c r="BC75" s="8">
        <f t="shared" si="11"/>
        <v>0.89986831195434813</v>
      </c>
      <c r="BD75" s="8">
        <f t="shared" si="12"/>
        <v>3.8247210185954317</v>
      </c>
      <c r="BF75" s="10">
        <f t="shared" si="7"/>
        <v>3.3879781420765029</v>
      </c>
      <c r="BI75" s="10">
        <v>366</v>
      </c>
      <c r="BK75" s="10"/>
      <c r="BN75" s="4" t="s">
        <v>175</v>
      </c>
      <c r="BO75" s="4" t="s">
        <v>176</v>
      </c>
      <c r="BQ75" s="4" t="s">
        <v>87</v>
      </c>
    </row>
    <row r="76" spans="1:69" x14ac:dyDescent="0.25">
      <c r="A76" s="4">
        <v>74</v>
      </c>
      <c r="B76" s="7" t="s">
        <v>158</v>
      </c>
      <c r="C76" s="7">
        <v>2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6</v>
      </c>
      <c r="Y76" s="7">
        <v>0</v>
      </c>
      <c r="AM76" s="7">
        <v>2</v>
      </c>
      <c r="AN76" s="7">
        <v>0</v>
      </c>
      <c r="AU76" s="7">
        <v>9.5</v>
      </c>
      <c r="AY76" s="8">
        <f t="shared" si="8"/>
        <v>188</v>
      </c>
      <c r="AZ76" s="8">
        <f t="shared" si="9"/>
        <v>109</v>
      </c>
      <c r="BA76" s="8">
        <f t="shared" si="10"/>
        <v>196</v>
      </c>
      <c r="BB76" s="8">
        <v>1</v>
      </c>
      <c r="BC76" s="8">
        <f t="shared" si="11"/>
        <v>0.89039348899761173</v>
      </c>
      <c r="BD76" s="8">
        <f t="shared" si="12"/>
        <v>3.9623356974945141</v>
      </c>
      <c r="BF76" s="10">
        <f t="shared" si="7"/>
        <v>2.9039812646370025</v>
      </c>
      <c r="BI76" s="10">
        <v>427</v>
      </c>
      <c r="BK76" s="10"/>
      <c r="BN76" s="4" t="s">
        <v>175</v>
      </c>
      <c r="BO76" s="4" t="s">
        <v>176</v>
      </c>
      <c r="BQ76" s="4" t="s">
        <v>87</v>
      </c>
    </row>
    <row r="77" spans="1:69" x14ac:dyDescent="0.25">
      <c r="A77" s="4">
        <v>75</v>
      </c>
      <c r="B77" s="7" t="s">
        <v>639</v>
      </c>
      <c r="C77" s="7">
        <v>2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0.98699999999999999</v>
      </c>
      <c r="J77" s="7">
        <v>0</v>
      </c>
      <c r="K77" s="7">
        <v>0.98699999999999999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2.5999999999999999E-2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6</v>
      </c>
      <c r="X77" s="7">
        <v>0</v>
      </c>
      <c r="Y77" s="7">
        <v>0</v>
      </c>
      <c r="Z77" s="7" t="s">
        <v>181</v>
      </c>
      <c r="AK77" s="7" t="s">
        <v>81</v>
      </c>
      <c r="AM77" s="7">
        <v>2</v>
      </c>
      <c r="AN77" s="7">
        <v>0</v>
      </c>
      <c r="AU77" s="7">
        <v>11.5</v>
      </c>
      <c r="AX77" s="7">
        <v>1</v>
      </c>
      <c r="AY77" s="8">
        <f t="shared" si="8"/>
        <v>188</v>
      </c>
      <c r="AZ77" s="8">
        <f t="shared" si="9"/>
        <v>102.24649999999998</v>
      </c>
      <c r="BA77" s="8">
        <f t="shared" si="10"/>
        <v>181</v>
      </c>
      <c r="BB77" s="8">
        <v>1</v>
      </c>
      <c r="BC77" s="8">
        <f t="shared" si="11"/>
        <v>0.92132404272166124</v>
      </c>
      <c r="BD77" s="8">
        <f t="shared" si="12"/>
        <v>3.7891586757830273</v>
      </c>
      <c r="BF77" s="10">
        <f t="shared" si="7"/>
        <v>2.0666666666666669</v>
      </c>
      <c r="BG77" s="10">
        <v>5</v>
      </c>
      <c r="BH77" s="10">
        <v>325</v>
      </c>
      <c r="BI77" s="10">
        <v>600</v>
      </c>
      <c r="BJ77" s="10">
        <v>760000</v>
      </c>
      <c r="BK77" s="10">
        <v>84</v>
      </c>
      <c r="BN77" s="4" t="s">
        <v>175</v>
      </c>
      <c r="BO77" s="4" t="s">
        <v>176</v>
      </c>
      <c r="BQ77" s="4" t="s">
        <v>87</v>
      </c>
    </row>
    <row r="78" spans="1:69" x14ac:dyDescent="0.25">
      <c r="A78" s="4">
        <v>76</v>
      </c>
      <c r="B78" s="7" t="s">
        <v>89</v>
      </c>
      <c r="C78" s="7">
        <v>1</v>
      </c>
      <c r="D78" s="7">
        <v>0</v>
      </c>
      <c r="E78" s="7">
        <v>0</v>
      </c>
      <c r="F78" s="7">
        <v>0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3</v>
      </c>
      <c r="Y78" s="7">
        <v>0</v>
      </c>
      <c r="Z78" s="7" t="s">
        <v>182</v>
      </c>
      <c r="AJ78" s="7" t="s">
        <v>183</v>
      </c>
      <c r="AK78" s="7" t="s">
        <v>90</v>
      </c>
      <c r="AL78" s="7" t="s">
        <v>91</v>
      </c>
      <c r="AM78" s="7">
        <v>1</v>
      </c>
      <c r="AN78" s="7">
        <v>0</v>
      </c>
      <c r="AO78" s="7">
        <v>8.2584900000000001</v>
      </c>
      <c r="AP78" s="7">
        <v>8.2818400000000008</v>
      </c>
      <c r="AQ78" s="7">
        <v>11.8003</v>
      </c>
      <c r="AR78" s="7">
        <v>90</v>
      </c>
      <c r="AS78" s="7">
        <v>90</v>
      </c>
      <c r="AT78" s="7">
        <v>90</v>
      </c>
      <c r="AU78" s="7">
        <v>9.1999999999999993</v>
      </c>
      <c r="AV78" s="7" t="s">
        <v>83</v>
      </c>
      <c r="AW78" s="7">
        <f t="shared" ref="AW78:AW83" si="13">AU78^3</f>
        <v>778.68799999999976</v>
      </c>
      <c r="AX78" s="7">
        <v>0.8</v>
      </c>
      <c r="AY78" s="8">
        <f t="shared" si="8"/>
        <v>188</v>
      </c>
      <c r="AZ78" s="8">
        <f t="shared" si="9"/>
        <v>119</v>
      </c>
      <c r="BA78" s="8">
        <f t="shared" si="10"/>
        <v>196</v>
      </c>
      <c r="BB78" s="8">
        <v>1</v>
      </c>
      <c r="BC78" s="8">
        <f t="shared" si="11"/>
        <v>0.86212702902943361</v>
      </c>
      <c r="BD78" s="8">
        <f t="shared" si="12"/>
        <v>4.1016141003933519</v>
      </c>
      <c r="BE78" s="8">
        <v>-1.5169999999999999</v>
      </c>
      <c r="BF78" s="10">
        <v>2.41</v>
      </c>
      <c r="BG78" s="10">
        <v>90</v>
      </c>
      <c r="BH78" s="10">
        <v>405</v>
      </c>
      <c r="BJ78" s="10">
        <v>21.15</v>
      </c>
      <c r="BK78" s="10">
        <v>24</v>
      </c>
      <c r="BL78" s="10">
        <v>87</v>
      </c>
      <c r="BO78" s="4" t="s">
        <v>184</v>
      </c>
      <c r="BQ78" s="4" t="s">
        <v>87</v>
      </c>
    </row>
    <row r="79" spans="1:69" x14ac:dyDescent="0.25">
      <c r="A79" s="4">
        <v>77</v>
      </c>
      <c r="B79" s="7" t="s">
        <v>134</v>
      </c>
      <c r="C79" s="7">
        <v>0</v>
      </c>
      <c r="D79" s="7">
        <v>1</v>
      </c>
      <c r="E79" s="7">
        <v>0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3</v>
      </c>
      <c r="Y79" s="7">
        <v>0</v>
      </c>
      <c r="Z79" s="7" t="s">
        <v>182</v>
      </c>
      <c r="AJ79" s="7" t="s">
        <v>183</v>
      </c>
      <c r="AK79" s="7" t="s">
        <v>136</v>
      </c>
      <c r="AL79" s="7" t="s">
        <v>82</v>
      </c>
      <c r="AM79" s="7">
        <v>1</v>
      </c>
      <c r="AN79" s="7">
        <v>0</v>
      </c>
      <c r="AO79" s="7">
        <v>8.44</v>
      </c>
      <c r="AP79" s="7">
        <v>8.44</v>
      </c>
      <c r="AQ79" s="7">
        <v>8.44</v>
      </c>
      <c r="AR79" s="7">
        <v>90</v>
      </c>
      <c r="AS79" s="7">
        <v>90</v>
      </c>
      <c r="AT79" s="7">
        <v>90</v>
      </c>
      <c r="AU79" s="7">
        <v>17.3</v>
      </c>
      <c r="AV79" s="7" t="s">
        <v>83</v>
      </c>
      <c r="AW79" s="7">
        <f t="shared" si="13"/>
        <v>5177.7170000000006</v>
      </c>
      <c r="AX79" s="7">
        <v>1.6</v>
      </c>
      <c r="AY79" s="8">
        <f t="shared" si="8"/>
        <v>270</v>
      </c>
      <c r="AZ79" s="8">
        <f t="shared" si="9"/>
        <v>119</v>
      </c>
      <c r="BA79" s="8">
        <f t="shared" si="10"/>
        <v>196</v>
      </c>
      <c r="BB79" s="8">
        <v>1</v>
      </c>
      <c r="BC79" s="8">
        <f t="shared" si="11"/>
        <v>1.0462270716867605</v>
      </c>
      <c r="BD79" s="8">
        <f t="shared" si="12"/>
        <v>3.4163885092248965</v>
      </c>
      <c r="BF79" s="10">
        <v>2.33</v>
      </c>
      <c r="BH79" s="10">
        <v>405</v>
      </c>
      <c r="BJ79" s="10">
        <v>77.900000000000006</v>
      </c>
      <c r="BK79" s="10">
        <v>21</v>
      </c>
      <c r="BL79" s="10">
        <v>91</v>
      </c>
      <c r="BO79" s="4" t="s">
        <v>184</v>
      </c>
      <c r="BQ79" s="4" t="s">
        <v>87</v>
      </c>
    </row>
    <row r="80" spans="1:69" x14ac:dyDescent="0.25">
      <c r="A80" s="4">
        <v>78</v>
      </c>
      <c r="B80" s="7" t="s">
        <v>148</v>
      </c>
      <c r="C80" s="7">
        <v>0</v>
      </c>
      <c r="D80" s="7">
        <v>0</v>
      </c>
      <c r="E80" s="7">
        <v>1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3</v>
      </c>
      <c r="Y80" s="7">
        <v>0</v>
      </c>
      <c r="Z80" s="7" t="s">
        <v>182</v>
      </c>
      <c r="AJ80" s="7" t="s">
        <v>183</v>
      </c>
      <c r="AK80" s="7" t="s">
        <v>136</v>
      </c>
      <c r="AL80" s="7" t="s">
        <v>82</v>
      </c>
      <c r="AM80" s="7">
        <v>1</v>
      </c>
      <c r="AN80" s="7">
        <v>0</v>
      </c>
      <c r="AO80" s="7">
        <v>5.9930000000000003</v>
      </c>
      <c r="AP80" s="7">
        <v>5.9930000000000003</v>
      </c>
      <c r="AQ80" s="7">
        <v>5.9930000000000003</v>
      </c>
      <c r="AR80" s="7">
        <v>90</v>
      </c>
      <c r="AS80" s="7">
        <v>90</v>
      </c>
      <c r="AT80" s="7">
        <v>90</v>
      </c>
      <c r="AU80" s="7">
        <v>12.9</v>
      </c>
      <c r="AV80" s="7" t="s">
        <v>83</v>
      </c>
      <c r="AW80" s="7">
        <f t="shared" si="13"/>
        <v>2146.6889999999999</v>
      </c>
      <c r="AX80" s="7">
        <v>1.4</v>
      </c>
      <c r="AY80" s="8">
        <f t="shared" si="8"/>
        <v>279</v>
      </c>
      <c r="AZ80" s="8">
        <f t="shared" si="9"/>
        <v>119</v>
      </c>
      <c r="BA80" s="8">
        <f t="shared" si="10"/>
        <v>196</v>
      </c>
      <c r="BB80" s="8">
        <v>1</v>
      </c>
      <c r="BC80" s="8">
        <f t="shared" si="11"/>
        <v>1.066433173929638</v>
      </c>
      <c r="BD80" s="8">
        <f t="shared" si="12"/>
        <v>3.3985786439414039</v>
      </c>
      <c r="BF80" s="10">
        <v>2.34</v>
      </c>
      <c r="BH80" s="10">
        <v>405</v>
      </c>
      <c r="BJ80" s="10">
        <v>15.31</v>
      </c>
      <c r="BK80" s="10">
        <v>20</v>
      </c>
      <c r="BL80" s="10">
        <v>84</v>
      </c>
      <c r="BO80" s="4" t="s">
        <v>184</v>
      </c>
      <c r="BQ80" s="4" t="s">
        <v>87</v>
      </c>
    </row>
    <row r="81" spans="1:75" x14ac:dyDescent="0.25">
      <c r="A81" s="4">
        <v>79</v>
      </c>
      <c r="B81" s="7" t="s">
        <v>89</v>
      </c>
      <c r="C81" s="7">
        <v>1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3</v>
      </c>
      <c r="Y81" s="7">
        <v>0</v>
      </c>
      <c r="Z81" s="7" t="s">
        <v>185</v>
      </c>
      <c r="AJ81" s="7" t="s">
        <v>186</v>
      </c>
      <c r="AK81" s="7" t="s">
        <v>90</v>
      </c>
      <c r="AL81" s="7" t="s">
        <v>91</v>
      </c>
      <c r="AM81" s="7">
        <v>1</v>
      </c>
      <c r="AN81" s="7">
        <v>0</v>
      </c>
      <c r="AO81" s="7">
        <v>8.1999999999999993</v>
      </c>
      <c r="AP81" s="7">
        <v>8.25</v>
      </c>
      <c r="AQ81" s="7">
        <v>11.75</v>
      </c>
      <c r="AR81" s="7">
        <v>90</v>
      </c>
      <c r="AS81" s="7">
        <v>90</v>
      </c>
      <c r="AT81" s="7">
        <v>90</v>
      </c>
      <c r="AU81" s="7">
        <v>9.5</v>
      </c>
      <c r="AV81" s="7" t="s">
        <v>83</v>
      </c>
      <c r="AW81" s="7">
        <f t="shared" si="13"/>
        <v>857.375</v>
      </c>
      <c r="AY81" s="8">
        <f t="shared" si="8"/>
        <v>188</v>
      </c>
      <c r="AZ81" s="8">
        <f t="shared" si="9"/>
        <v>119</v>
      </c>
      <c r="BA81" s="8">
        <f t="shared" si="10"/>
        <v>196</v>
      </c>
      <c r="BB81" s="8">
        <v>1</v>
      </c>
      <c r="BC81" s="8">
        <f t="shared" si="11"/>
        <v>0.86212702902943361</v>
      </c>
      <c r="BD81" s="8">
        <f t="shared" si="12"/>
        <v>4.1016141003933519</v>
      </c>
      <c r="BE81" s="8">
        <v>-1.5169999999999999</v>
      </c>
      <c r="BF81" s="10">
        <v>2.41</v>
      </c>
      <c r="BG81" s="10">
        <v>80</v>
      </c>
      <c r="BH81" s="10">
        <v>405</v>
      </c>
      <c r="BJ81" s="10">
        <v>8.8000000000000007</v>
      </c>
      <c r="BK81" s="10">
        <v>16</v>
      </c>
      <c r="BL81" s="10">
        <v>73</v>
      </c>
      <c r="BO81" s="4" t="s">
        <v>184</v>
      </c>
      <c r="BP81" s="5" t="s">
        <v>103</v>
      </c>
      <c r="BQ81" s="4" t="s">
        <v>87</v>
      </c>
    </row>
    <row r="82" spans="1:75" x14ac:dyDescent="0.25">
      <c r="A82" s="4">
        <v>80</v>
      </c>
      <c r="B82" s="7" t="s">
        <v>89</v>
      </c>
      <c r="C82" s="7">
        <v>1</v>
      </c>
      <c r="D82" s="7">
        <v>0</v>
      </c>
      <c r="E82" s="7">
        <v>0</v>
      </c>
      <c r="F82" s="7">
        <v>0</v>
      </c>
      <c r="G82" s="7">
        <v>1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3</v>
      </c>
      <c r="Y82" s="7">
        <v>0</v>
      </c>
      <c r="Z82" s="7" t="s">
        <v>185</v>
      </c>
      <c r="AJ82" s="7" t="s">
        <v>186</v>
      </c>
      <c r="AK82" s="7" t="s">
        <v>90</v>
      </c>
      <c r="AL82" s="7" t="s">
        <v>91</v>
      </c>
      <c r="AM82" s="7">
        <v>1</v>
      </c>
      <c r="AN82" s="7">
        <v>0</v>
      </c>
      <c r="AO82" s="7">
        <v>8.1999999999999993</v>
      </c>
      <c r="AP82" s="7">
        <v>8.25</v>
      </c>
      <c r="AQ82" s="7">
        <v>11.75</v>
      </c>
      <c r="AR82" s="7">
        <v>90</v>
      </c>
      <c r="AS82" s="7">
        <v>90</v>
      </c>
      <c r="AT82" s="7">
        <v>90</v>
      </c>
      <c r="AU82" s="7">
        <v>6.4</v>
      </c>
      <c r="AV82" s="7" t="s">
        <v>83</v>
      </c>
      <c r="AW82" s="7">
        <f t="shared" si="13"/>
        <v>262.14400000000006</v>
      </c>
      <c r="AY82" s="8">
        <f t="shared" si="8"/>
        <v>188</v>
      </c>
      <c r="AZ82" s="8">
        <f t="shared" si="9"/>
        <v>119</v>
      </c>
      <c r="BA82" s="8">
        <f t="shared" si="10"/>
        <v>196</v>
      </c>
      <c r="BB82" s="8">
        <v>1</v>
      </c>
      <c r="BC82" s="8">
        <f t="shared" si="11"/>
        <v>0.86212702902943361</v>
      </c>
      <c r="BD82" s="8">
        <f t="shared" si="12"/>
        <v>4.1016141003933519</v>
      </c>
      <c r="BE82" s="8">
        <v>-1.5169999999999999</v>
      </c>
      <c r="BF82" s="10">
        <v>2.4500000000000002</v>
      </c>
      <c r="BG82" s="10">
        <v>80</v>
      </c>
      <c r="BH82" s="10">
        <v>405</v>
      </c>
      <c r="BJ82" s="10">
        <v>10.9</v>
      </c>
      <c r="BK82" s="10">
        <v>15</v>
      </c>
      <c r="BL82" s="10">
        <v>72</v>
      </c>
      <c r="BO82" s="4" t="s">
        <v>184</v>
      </c>
      <c r="BP82" s="5" t="s">
        <v>103</v>
      </c>
      <c r="BQ82" s="4" t="s">
        <v>87</v>
      </c>
    </row>
    <row r="83" spans="1:75" x14ac:dyDescent="0.25">
      <c r="A83" s="4">
        <v>81</v>
      </c>
      <c r="B83" s="7" t="s">
        <v>89</v>
      </c>
      <c r="C83" s="7">
        <v>1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3</v>
      </c>
      <c r="Y83" s="7">
        <v>0</v>
      </c>
      <c r="Z83" s="7" t="s">
        <v>187</v>
      </c>
      <c r="AJ83" s="7" t="s">
        <v>188</v>
      </c>
      <c r="AK83" s="7" t="s">
        <v>90</v>
      </c>
      <c r="AL83" s="7" t="s">
        <v>91</v>
      </c>
      <c r="AM83" s="7">
        <v>1</v>
      </c>
      <c r="AN83" s="7">
        <v>0</v>
      </c>
      <c r="AO83" s="7">
        <v>8.1999999999999993</v>
      </c>
      <c r="AP83" s="7">
        <v>8.25</v>
      </c>
      <c r="AQ83" s="7">
        <v>11.75</v>
      </c>
      <c r="AR83" s="7">
        <v>90</v>
      </c>
      <c r="AS83" s="7">
        <v>90</v>
      </c>
      <c r="AT83" s="7">
        <v>90</v>
      </c>
      <c r="AU83" s="7">
        <v>8.6999999999999993</v>
      </c>
      <c r="AV83" s="7" t="s">
        <v>83</v>
      </c>
      <c r="AW83" s="7">
        <f t="shared" si="13"/>
        <v>658.50299999999982</v>
      </c>
      <c r="AY83" s="8">
        <f t="shared" si="8"/>
        <v>188</v>
      </c>
      <c r="AZ83" s="8">
        <f t="shared" si="9"/>
        <v>119</v>
      </c>
      <c r="BA83" s="8">
        <f t="shared" si="10"/>
        <v>196</v>
      </c>
      <c r="BB83" s="8">
        <v>1</v>
      </c>
      <c r="BC83" s="8">
        <f t="shared" si="11"/>
        <v>0.86212702902943361</v>
      </c>
      <c r="BD83" s="8">
        <f t="shared" si="12"/>
        <v>4.1016141003933519</v>
      </c>
      <c r="BE83" s="8">
        <v>-1.5169999999999999</v>
      </c>
      <c r="BF83" s="10">
        <v>2.42</v>
      </c>
      <c r="BG83" s="10">
        <v>100</v>
      </c>
      <c r="BH83" s="10">
        <v>405</v>
      </c>
      <c r="BJ83" s="10">
        <v>9.8000000000000007</v>
      </c>
      <c r="BK83" s="10">
        <v>16</v>
      </c>
      <c r="BL83" s="10">
        <v>75</v>
      </c>
      <c r="BO83" s="4" t="s">
        <v>184</v>
      </c>
      <c r="BP83" s="5" t="s">
        <v>103</v>
      </c>
      <c r="BQ83" s="4" t="s">
        <v>87</v>
      </c>
    </row>
    <row r="84" spans="1:75" x14ac:dyDescent="0.25">
      <c r="A84" s="4">
        <v>82</v>
      </c>
      <c r="B84" s="7" t="s">
        <v>148</v>
      </c>
      <c r="C84" s="7">
        <v>0</v>
      </c>
      <c r="D84" s="7">
        <v>0</v>
      </c>
      <c r="E84" s="7">
        <v>1</v>
      </c>
      <c r="F84" s="7">
        <v>0</v>
      </c>
      <c r="G84" s="7">
        <v>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3</v>
      </c>
      <c r="Y84" s="7">
        <v>0</v>
      </c>
      <c r="Z84" s="7" t="s">
        <v>189</v>
      </c>
      <c r="AK84" s="7" t="s">
        <v>81</v>
      </c>
      <c r="AL84" s="7" t="s">
        <v>82</v>
      </c>
      <c r="AM84" s="7">
        <v>1</v>
      </c>
      <c r="AN84" s="7">
        <v>3</v>
      </c>
      <c r="AO84" s="7">
        <v>5.9930000000000003</v>
      </c>
      <c r="AP84" s="7">
        <v>5.9930000000000003</v>
      </c>
      <c r="AQ84" s="7">
        <v>5.9930000000000003</v>
      </c>
      <c r="AR84" s="7">
        <v>90</v>
      </c>
      <c r="AS84" s="7">
        <v>90</v>
      </c>
      <c r="AT84" s="7">
        <v>90</v>
      </c>
      <c r="AY84" s="8">
        <f t="shared" si="8"/>
        <v>279</v>
      </c>
      <c r="AZ84" s="8">
        <f t="shared" si="9"/>
        <v>119</v>
      </c>
      <c r="BA84" s="8">
        <f t="shared" si="10"/>
        <v>196</v>
      </c>
      <c r="BB84" s="8">
        <v>1</v>
      </c>
      <c r="BC84" s="8">
        <f t="shared" si="11"/>
        <v>1.066433173929638</v>
      </c>
      <c r="BD84" s="8">
        <f t="shared" si="12"/>
        <v>3.3985786439414039</v>
      </c>
      <c r="BF84" s="10">
        <f t="shared" ref="BF84:BF91" si="14">1240/BI84</f>
        <v>2.2656678238625982</v>
      </c>
      <c r="BH84" s="10">
        <v>325</v>
      </c>
      <c r="BI84" s="10">
        <v>547.29999999999995</v>
      </c>
      <c r="BK84" s="10">
        <v>20</v>
      </c>
      <c r="BO84" s="4" t="s">
        <v>190</v>
      </c>
      <c r="BQ84" s="4" t="s">
        <v>87</v>
      </c>
    </row>
    <row r="85" spans="1:75" x14ac:dyDescent="0.25">
      <c r="A85" s="4">
        <v>83</v>
      </c>
      <c r="B85" s="7" t="s">
        <v>637</v>
      </c>
      <c r="C85" s="7">
        <v>0</v>
      </c>
      <c r="D85" s="7">
        <v>0</v>
      </c>
      <c r="E85" s="7">
        <v>1</v>
      </c>
      <c r="F85" s="7">
        <v>0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2.6</v>
      </c>
      <c r="Y85" s="7">
        <v>0.4</v>
      </c>
      <c r="Z85" s="7" t="s">
        <v>189</v>
      </c>
      <c r="AK85" s="7" t="s">
        <v>81</v>
      </c>
      <c r="AL85" s="7" t="s">
        <v>82</v>
      </c>
      <c r="AM85" s="7">
        <v>1</v>
      </c>
      <c r="AN85" s="7">
        <v>3</v>
      </c>
      <c r="AO85" s="7">
        <v>6.0369999999999999</v>
      </c>
      <c r="AP85" s="7">
        <v>6.0369999999999999</v>
      </c>
      <c r="AQ85" s="7">
        <v>6.0369999999999999</v>
      </c>
      <c r="AR85" s="7">
        <v>90</v>
      </c>
      <c r="AS85" s="7">
        <v>90</v>
      </c>
      <c r="AT85" s="7">
        <v>90</v>
      </c>
      <c r="AY85" s="8">
        <f t="shared" si="8"/>
        <v>279</v>
      </c>
      <c r="AZ85" s="8">
        <f t="shared" si="9"/>
        <v>119</v>
      </c>
      <c r="BA85" s="8">
        <f t="shared" si="10"/>
        <v>199.20000000000002</v>
      </c>
      <c r="BB85" s="8">
        <v>1</v>
      </c>
      <c r="BC85" s="8">
        <f t="shared" si="11"/>
        <v>1.0628206575708303</v>
      </c>
      <c r="BD85" s="8">
        <f t="shared" si="12"/>
        <v>3.4254694002439248</v>
      </c>
      <c r="BF85" s="10">
        <f t="shared" si="14"/>
        <v>2.1049057884909184</v>
      </c>
      <c r="BH85" s="10">
        <v>325</v>
      </c>
      <c r="BI85" s="10">
        <v>589.1</v>
      </c>
      <c r="BK85" s="10"/>
      <c r="BO85" s="4" t="s">
        <v>190</v>
      </c>
      <c r="BQ85" s="4" t="s">
        <v>87</v>
      </c>
    </row>
    <row r="86" spans="1:75" x14ac:dyDescent="0.25">
      <c r="A86" s="4">
        <v>84</v>
      </c>
      <c r="B86" s="7" t="s">
        <v>638</v>
      </c>
      <c r="C86" s="7">
        <v>0</v>
      </c>
      <c r="D86" s="7">
        <v>0</v>
      </c>
      <c r="E86" s="7">
        <v>1</v>
      </c>
      <c r="F86" s="7">
        <v>0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2.2000000000000002</v>
      </c>
      <c r="Y86" s="7">
        <v>0.8</v>
      </c>
      <c r="Z86" s="7" t="s">
        <v>189</v>
      </c>
      <c r="AK86" s="7" t="s">
        <v>81</v>
      </c>
      <c r="AL86" s="7" t="s">
        <v>82</v>
      </c>
      <c r="AM86" s="7">
        <v>1</v>
      </c>
      <c r="AN86" s="7">
        <v>3</v>
      </c>
      <c r="AO86" s="7">
        <v>6.0890000000000004</v>
      </c>
      <c r="AP86" s="7">
        <v>6.0890000000000004</v>
      </c>
      <c r="AQ86" s="7">
        <v>6.0890000000000004</v>
      </c>
      <c r="AR86" s="7">
        <v>90</v>
      </c>
      <c r="AS86" s="7">
        <v>90</v>
      </c>
      <c r="AT86" s="7">
        <v>90</v>
      </c>
      <c r="AY86" s="8">
        <f t="shared" si="8"/>
        <v>279</v>
      </c>
      <c r="AZ86" s="8">
        <f t="shared" si="9"/>
        <v>119</v>
      </c>
      <c r="BA86" s="8">
        <f t="shared" si="10"/>
        <v>202.4</v>
      </c>
      <c r="BB86" s="8">
        <v>1</v>
      </c>
      <c r="BC86" s="8">
        <f t="shared" si="11"/>
        <v>1.0592800768209099</v>
      </c>
      <c r="BD86" s="8">
        <f t="shared" si="12"/>
        <v>3.4523601565464457</v>
      </c>
      <c r="BF86" s="10">
        <f t="shared" si="14"/>
        <v>1.8025875854048554</v>
      </c>
      <c r="BH86" s="10">
        <v>325</v>
      </c>
      <c r="BI86" s="10">
        <v>687.9</v>
      </c>
      <c r="BK86" s="10">
        <v>86</v>
      </c>
      <c r="BO86" s="4" t="s">
        <v>190</v>
      </c>
      <c r="BQ86" s="4" t="s">
        <v>87</v>
      </c>
    </row>
    <row r="87" spans="1:75" x14ac:dyDescent="0.25">
      <c r="A87" s="4">
        <v>85</v>
      </c>
      <c r="B87" s="7" t="s">
        <v>640</v>
      </c>
      <c r="C87" s="7">
        <v>0</v>
      </c>
      <c r="D87" s="7">
        <v>0</v>
      </c>
      <c r="E87" s="7">
        <v>1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2</v>
      </c>
      <c r="Y87" s="7">
        <v>1</v>
      </c>
      <c r="Z87" s="7" t="s">
        <v>189</v>
      </c>
      <c r="AK87" s="7" t="s">
        <v>81</v>
      </c>
      <c r="AL87" s="7" t="s">
        <v>82</v>
      </c>
      <c r="AM87" s="7">
        <v>1</v>
      </c>
      <c r="AN87" s="7">
        <v>3</v>
      </c>
      <c r="AO87" s="7">
        <v>6.1</v>
      </c>
      <c r="AP87" s="7">
        <v>6.1</v>
      </c>
      <c r="AQ87" s="7">
        <v>6.1</v>
      </c>
      <c r="AR87" s="7">
        <v>90</v>
      </c>
      <c r="AS87" s="7">
        <v>90</v>
      </c>
      <c r="AT87" s="7">
        <v>90</v>
      </c>
      <c r="AY87" s="8">
        <f t="shared" si="8"/>
        <v>279</v>
      </c>
      <c r="AZ87" s="8">
        <f t="shared" si="9"/>
        <v>119</v>
      </c>
      <c r="BA87" s="8">
        <f t="shared" si="10"/>
        <v>204</v>
      </c>
      <c r="BB87" s="8">
        <v>1</v>
      </c>
      <c r="BC87" s="8">
        <f t="shared" si="11"/>
        <v>1.0575360941666923</v>
      </c>
      <c r="BD87" s="8">
        <f t="shared" si="12"/>
        <v>3.4658055346977061</v>
      </c>
      <c r="BF87" s="10">
        <f t="shared" si="14"/>
        <v>1.7908723281340266</v>
      </c>
      <c r="BH87" s="10">
        <v>325</v>
      </c>
      <c r="BI87" s="10">
        <v>692.4</v>
      </c>
      <c r="BK87" s="10">
        <v>72</v>
      </c>
      <c r="BO87" s="4" t="s">
        <v>190</v>
      </c>
      <c r="BQ87" s="4" t="s">
        <v>87</v>
      </c>
    </row>
    <row r="88" spans="1:75" x14ac:dyDescent="0.25">
      <c r="A88" s="4">
        <v>86</v>
      </c>
      <c r="B88" s="7" t="s">
        <v>641</v>
      </c>
      <c r="C88" s="7">
        <v>0</v>
      </c>
      <c r="D88" s="7">
        <v>0</v>
      </c>
      <c r="E88" s="7">
        <v>1</v>
      </c>
      <c r="F88" s="7">
        <v>0</v>
      </c>
      <c r="G88" s="7">
        <v>1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1.6</v>
      </c>
      <c r="Y88" s="7">
        <v>1.4</v>
      </c>
      <c r="Z88" s="7" t="s">
        <v>189</v>
      </c>
      <c r="AK88" s="7" t="s">
        <v>81</v>
      </c>
      <c r="AL88" s="7" t="s">
        <v>82</v>
      </c>
      <c r="AM88" s="7">
        <v>1</v>
      </c>
      <c r="AN88" s="7">
        <v>3</v>
      </c>
      <c r="AO88" s="7">
        <v>6.1120000000000001</v>
      </c>
      <c r="AP88" s="7">
        <v>6.1120000000000001</v>
      </c>
      <c r="AQ88" s="7">
        <v>6.1120000000000001</v>
      </c>
      <c r="AR88" s="7">
        <v>90</v>
      </c>
      <c r="AS88" s="7">
        <v>90</v>
      </c>
      <c r="AT88" s="7">
        <v>90</v>
      </c>
      <c r="AY88" s="8">
        <f t="shared" si="8"/>
        <v>279</v>
      </c>
      <c r="AZ88" s="8">
        <f t="shared" si="9"/>
        <v>119</v>
      </c>
      <c r="BA88" s="8">
        <f t="shared" si="10"/>
        <v>207.20000000000002</v>
      </c>
      <c r="BB88" s="8">
        <v>1</v>
      </c>
      <c r="BC88" s="8">
        <f t="shared" si="11"/>
        <v>1.0540994539149107</v>
      </c>
      <c r="BD88" s="8">
        <f t="shared" si="12"/>
        <v>3.4926962910002279</v>
      </c>
      <c r="BF88" s="10">
        <f t="shared" si="14"/>
        <v>1.6953787257314739</v>
      </c>
      <c r="BH88" s="10">
        <v>325</v>
      </c>
      <c r="BI88" s="10">
        <v>731.4</v>
      </c>
      <c r="BK88" s="10">
        <v>78</v>
      </c>
      <c r="BO88" s="4" t="s">
        <v>190</v>
      </c>
      <c r="BQ88" s="4" t="s">
        <v>87</v>
      </c>
    </row>
    <row r="89" spans="1:75" x14ac:dyDescent="0.25">
      <c r="A89" s="4">
        <v>87</v>
      </c>
      <c r="B89" s="7" t="s">
        <v>642</v>
      </c>
      <c r="C89" s="7">
        <v>0</v>
      </c>
      <c r="D89" s="7">
        <v>0</v>
      </c>
      <c r="E89" s="7">
        <v>1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1.2</v>
      </c>
      <c r="Y89" s="7">
        <v>1.8</v>
      </c>
      <c r="Z89" s="7" t="s">
        <v>189</v>
      </c>
      <c r="AK89" s="7" t="s">
        <v>81</v>
      </c>
      <c r="AL89" s="7" t="s">
        <v>82</v>
      </c>
      <c r="AM89" s="7">
        <v>1</v>
      </c>
      <c r="AN89" s="7">
        <v>3</v>
      </c>
      <c r="AO89" s="7">
        <v>6.2060000000000004</v>
      </c>
      <c r="AP89" s="7">
        <v>6.2060000000000004</v>
      </c>
      <c r="AQ89" s="7">
        <v>6.2060000000000004</v>
      </c>
      <c r="AR89" s="7">
        <v>90</v>
      </c>
      <c r="AS89" s="7">
        <v>90</v>
      </c>
      <c r="AT89" s="7">
        <v>90</v>
      </c>
      <c r="AY89" s="8">
        <f t="shared" si="8"/>
        <v>279</v>
      </c>
      <c r="AZ89" s="8">
        <f t="shared" si="9"/>
        <v>119</v>
      </c>
      <c r="BA89" s="8">
        <f t="shared" si="10"/>
        <v>210.4</v>
      </c>
      <c r="BB89" s="8">
        <v>1</v>
      </c>
      <c r="BC89" s="8">
        <f t="shared" si="11"/>
        <v>1.050729585058428</v>
      </c>
      <c r="BD89" s="8">
        <f t="shared" si="12"/>
        <v>3.5195870473027489</v>
      </c>
      <c r="BF89" s="10">
        <f t="shared" si="14"/>
        <v>1.6185876517425923</v>
      </c>
      <c r="BH89" s="10">
        <v>325</v>
      </c>
      <c r="BI89" s="10">
        <v>766.1</v>
      </c>
      <c r="BK89" s="10">
        <v>57</v>
      </c>
      <c r="BO89" s="4" t="s">
        <v>190</v>
      </c>
      <c r="BQ89" s="4" t="s">
        <v>87</v>
      </c>
    </row>
    <row r="90" spans="1:75" x14ac:dyDescent="0.25">
      <c r="A90" s="4">
        <v>88</v>
      </c>
      <c r="B90" s="7" t="s">
        <v>191</v>
      </c>
      <c r="C90" s="7">
        <v>0</v>
      </c>
      <c r="D90" s="7">
        <v>0</v>
      </c>
      <c r="E90" s="7">
        <v>1</v>
      </c>
      <c r="F90" s="7">
        <v>0</v>
      </c>
      <c r="G90" s="7">
        <v>1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2</v>
      </c>
      <c r="Z90" s="7" t="s">
        <v>189</v>
      </c>
      <c r="AK90" s="7" t="s">
        <v>81</v>
      </c>
      <c r="AL90" s="7" t="s">
        <v>82</v>
      </c>
      <c r="AM90" s="7">
        <v>1</v>
      </c>
      <c r="AN90" s="7">
        <v>3</v>
      </c>
      <c r="AO90" s="7">
        <v>6.2469999999999999</v>
      </c>
      <c r="AP90" s="7">
        <v>6.2469999999999999</v>
      </c>
      <c r="AQ90" s="7">
        <v>6.2469999999999999</v>
      </c>
      <c r="AR90" s="7">
        <v>90</v>
      </c>
      <c r="AS90" s="7">
        <v>90</v>
      </c>
      <c r="AT90" s="7">
        <v>90</v>
      </c>
      <c r="AY90" s="8">
        <f t="shared" si="8"/>
        <v>279</v>
      </c>
      <c r="AZ90" s="8">
        <f t="shared" si="9"/>
        <v>119</v>
      </c>
      <c r="BA90" s="8">
        <f t="shared" si="10"/>
        <v>212</v>
      </c>
      <c r="BB90" s="8">
        <v>1</v>
      </c>
      <c r="BC90" s="8">
        <f t="shared" si="11"/>
        <v>1.049069084724614</v>
      </c>
      <c r="BD90" s="8">
        <f t="shared" si="12"/>
        <v>3.5330324254540093</v>
      </c>
      <c r="BF90" s="10">
        <f t="shared" si="14"/>
        <v>1.5754033794943463</v>
      </c>
      <c r="BH90" s="10">
        <v>325</v>
      </c>
      <c r="BI90" s="10">
        <v>787.1</v>
      </c>
      <c r="BK90" s="10">
        <v>73</v>
      </c>
      <c r="BO90" s="4" t="s">
        <v>190</v>
      </c>
      <c r="BQ90" s="4" t="s">
        <v>87</v>
      </c>
    </row>
    <row r="91" spans="1:75" x14ac:dyDescent="0.25">
      <c r="A91" s="4">
        <v>89</v>
      </c>
      <c r="B91" s="7" t="s">
        <v>143</v>
      </c>
      <c r="C91" s="7">
        <v>0</v>
      </c>
      <c r="D91" s="7">
        <v>0</v>
      </c>
      <c r="E91" s="7">
        <v>1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3</v>
      </c>
      <c r="Z91" s="7" t="s">
        <v>189</v>
      </c>
      <c r="AK91" s="7" t="s">
        <v>81</v>
      </c>
      <c r="AL91" s="7" t="s">
        <v>82</v>
      </c>
      <c r="AM91" s="7">
        <v>1</v>
      </c>
      <c r="AN91" s="7">
        <v>3</v>
      </c>
      <c r="AO91" s="7">
        <v>6.3520000000000003</v>
      </c>
      <c r="AP91" s="7">
        <v>6.3520000000000003</v>
      </c>
      <c r="AQ91" s="7">
        <v>6.3520000000000003</v>
      </c>
      <c r="AR91" s="7">
        <v>90</v>
      </c>
      <c r="AS91" s="7">
        <v>90</v>
      </c>
      <c r="AT91" s="7">
        <v>90</v>
      </c>
      <c r="AY91" s="8">
        <f t="shared" si="8"/>
        <v>279</v>
      </c>
      <c r="AZ91" s="8">
        <f t="shared" si="9"/>
        <v>119</v>
      </c>
      <c r="BA91" s="8">
        <f t="shared" si="10"/>
        <v>220</v>
      </c>
      <c r="BB91" s="8">
        <v>1</v>
      </c>
      <c r="BC91" s="8">
        <f t="shared" si="11"/>
        <v>1.0410016981470589</v>
      </c>
      <c r="BD91" s="8">
        <f t="shared" si="12"/>
        <v>3.6002593162103116</v>
      </c>
      <c r="BF91" s="10">
        <f t="shared" si="14"/>
        <v>1.5299198025909932</v>
      </c>
      <c r="BH91" s="10">
        <v>325</v>
      </c>
      <c r="BI91" s="10">
        <v>810.5</v>
      </c>
      <c r="BK91" s="10">
        <v>46</v>
      </c>
      <c r="BO91" s="4" t="s">
        <v>190</v>
      </c>
      <c r="BQ91" s="4" t="s">
        <v>87</v>
      </c>
    </row>
    <row r="92" spans="1:75" x14ac:dyDescent="0.25">
      <c r="A92" s="4">
        <v>90</v>
      </c>
      <c r="B92" s="7" t="s">
        <v>150</v>
      </c>
      <c r="C92" s="7">
        <v>0</v>
      </c>
      <c r="D92" s="7">
        <v>1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3</v>
      </c>
      <c r="Z92" s="7" t="s">
        <v>192</v>
      </c>
      <c r="AK92" s="7" t="s">
        <v>132</v>
      </c>
      <c r="AL92" s="7" t="s">
        <v>151</v>
      </c>
      <c r="AM92" s="7">
        <v>1</v>
      </c>
      <c r="AN92" s="7">
        <v>3</v>
      </c>
      <c r="AO92" s="7">
        <v>8.82</v>
      </c>
      <c r="AP92" s="7">
        <v>8.82</v>
      </c>
      <c r="AQ92" s="7">
        <v>12.56</v>
      </c>
      <c r="AR92" s="7">
        <v>90</v>
      </c>
      <c r="AS92" s="7">
        <v>90</v>
      </c>
      <c r="AT92" s="7">
        <v>90</v>
      </c>
      <c r="AY92" s="8">
        <f t="shared" si="8"/>
        <v>270</v>
      </c>
      <c r="AZ92" s="8">
        <f t="shared" si="9"/>
        <v>118</v>
      </c>
      <c r="BA92" s="8">
        <f t="shared" si="10"/>
        <v>220</v>
      </c>
      <c r="BB92" s="8">
        <v>1</v>
      </c>
      <c r="BC92" s="8">
        <f t="shared" si="11"/>
        <v>1.0252504540394869</v>
      </c>
      <c r="BD92" s="8">
        <f t="shared" si="12"/>
        <v>3.6287324875404141</v>
      </c>
      <c r="BE92" s="8">
        <v>-5.7</v>
      </c>
      <c r="BF92" s="10">
        <v>1.3</v>
      </c>
      <c r="BN92" s="4" t="s">
        <v>193</v>
      </c>
      <c r="BO92" s="4" t="s">
        <v>153</v>
      </c>
      <c r="BQ92" s="4" t="s">
        <v>87</v>
      </c>
      <c r="BU92" s="4" t="s">
        <v>194</v>
      </c>
      <c r="BV92" s="4" t="s">
        <v>195</v>
      </c>
      <c r="BW92" s="4" t="s">
        <v>196</v>
      </c>
    </row>
    <row r="93" spans="1:75" x14ac:dyDescent="0.25">
      <c r="A93" s="4">
        <v>91</v>
      </c>
      <c r="B93" s="7" t="s">
        <v>197</v>
      </c>
      <c r="C93" s="7">
        <v>0</v>
      </c>
      <c r="D93" s="7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3</v>
      </c>
      <c r="Z93" s="7" t="s">
        <v>192</v>
      </c>
      <c r="AK93" s="7" t="s">
        <v>132</v>
      </c>
      <c r="AL93" s="7" t="s">
        <v>151</v>
      </c>
      <c r="AM93" s="7">
        <v>1</v>
      </c>
      <c r="AN93" s="7">
        <v>3</v>
      </c>
      <c r="AO93" s="7">
        <v>9.0399999999999991</v>
      </c>
      <c r="AP93" s="7">
        <v>9.0399999999999991</v>
      </c>
      <c r="AQ93" s="7">
        <v>12.71</v>
      </c>
      <c r="AR93" s="7">
        <v>90</v>
      </c>
      <c r="AS93" s="7">
        <v>90</v>
      </c>
      <c r="AT93" s="7">
        <v>90</v>
      </c>
      <c r="AY93" s="8">
        <f t="shared" si="8"/>
        <v>279</v>
      </c>
      <c r="AZ93" s="8">
        <f t="shared" si="9"/>
        <v>118</v>
      </c>
      <c r="BA93" s="8">
        <f t="shared" si="10"/>
        <v>220</v>
      </c>
      <c r="BB93" s="8">
        <v>1</v>
      </c>
      <c r="BC93" s="8">
        <f t="shared" si="11"/>
        <v>1.0440815848279672</v>
      </c>
      <c r="BD93" s="8">
        <f t="shared" si="12"/>
        <v>3.6120327661860232</v>
      </c>
      <c r="BE93" s="8">
        <v>-6</v>
      </c>
      <c r="BF93" s="10">
        <v>1.41</v>
      </c>
      <c r="BN93" s="4" t="s">
        <v>193</v>
      </c>
      <c r="BO93" s="4" t="s">
        <v>153</v>
      </c>
      <c r="BQ93" s="4" t="s">
        <v>87</v>
      </c>
      <c r="BU93" s="4" t="s">
        <v>194</v>
      </c>
      <c r="BV93" s="4" t="s">
        <v>195</v>
      </c>
      <c r="BW93" s="4" t="s">
        <v>196</v>
      </c>
    </row>
    <row r="94" spans="1:75" x14ac:dyDescent="0.25">
      <c r="A94" s="4">
        <v>92</v>
      </c>
      <c r="B94" s="7" t="s">
        <v>198</v>
      </c>
      <c r="C94" s="13">
        <v>0</v>
      </c>
      <c r="D94" s="54">
        <v>3</v>
      </c>
      <c r="E94" s="54">
        <v>0</v>
      </c>
      <c r="F94" s="54">
        <v>0</v>
      </c>
      <c r="G94" s="54">
        <v>0</v>
      </c>
      <c r="H94" s="54">
        <v>0</v>
      </c>
      <c r="I94" s="54">
        <v>2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54">
        <v>0</v>
      </c>
      <c r="X94" s="54">
        <v>9</v>
      </c>
      <c r="Y94" s="54">
        <v>0</v>
      </c>
      <c r="Z94" s="54" t="s">
        <v>199</v>
      </c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 t="s">
        <v>200</v>
      </c>
      <c r="AL94" s="54" t="s">
        <v>201</v>
      </c>
      <c r="AM94" s="54">
        <v>3</v>
      </c>
      <c r="AN94" s="54">
        <v>0</v>
      </c>
      <c r="AO94" s="54">
        <v>8.2200000000000006</v>
      </c>
      <c r="AP94" s="54">
        <v>8.2200000000000006</v>
      </c>
      <c r="AQ94" s="54">
        <v>10.037100000000001</v>
      </c>
      <c r="AR94" s="54">
        <v>90</v>
      </c>
      <c r="AS94" s="54">
        <v>90</v>
      </c>
      <c r="AT94" s="54">
        <v>120</v>
      </c>
      <c r="AU94" s="54">
        <v>3.05</v>
      </c>
      <c r="AV94" s="54"/>
      <c r="AW94" s="54"/>
      <c r="AX94" s="54">
        <v>0.9</v>
      </c>
      <c r="AY94" s="8">
        <f t="shared" si="8"/>
        <v>270</v>
      </c>
      <c r="AZ94" s="8">
        <f t="shared" si="9"/>
        <v>103</v>
      </c>
      <c r="BA94" s="8">
        <f t="shared" si="10"/>
        <v>196</v>
      </c>
      <c r="BB94" s="8">
        <v>1</v>
      </c>
      <c r="BC94" s="8">
        <f t="shared" si="11"/>
        <v>1.1022124668271891</v>
      </c>
      <c r="BD94" s="8">
        <f t="shared" si="12"/>
        <v>3.6230312720223172</v>
      </c>
      <c r="BE94" s="55"/>
      <c r="BF94" s="10">
        <f t="shared" ref="BF94:BF99" si="15">1240/BI94</f>
        <v>2.9314420803782504</v>
      </c>
      <c r="BG94" s="56">
        <v>12</v>
      </c>
      <c r="BH94" s="56"/>
      <c r="BI94" s="56">
        <v>423</v>
      </c>
      <c r="BJ94" s="56"/>
      <c r="BK94" s="12">
        <v>62</v>
      </c>
      <c r="BM94" s="56"/>
      <c r="BN94" s="57"/>
      <c r="BO94" s="57" t="s">
        <v>202</v>
      </c>
      <c r="BQ94" s="4" t="s">
        <v>87</v>
      </c>
    </row>
    <row r="95" spans="1:75" x14ac:dyDescent="0.25">
      <c r="A95" s="4">
        <v>93</v>
      </c>
      <c r="B95" s="7" t="s">
        <v>198</v>
      </c>
      <c r="C95" s="13">
        <v>0</v>
      </c>
      <c r="D95" s="54">
        <v>3</v>
      </c>
      <c r="E95" s="54">
        <v>0</v>
      </c>
      <c r="F95" s="54">
        <v>0</v>
      </c>
      <c r="G95" s="54">
        <v>0</v>
      </c>
      <c r="H95" s="54">
        <v>0</v>
      </c>
      <c r="I95" s="54">
        <v>2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54">
        <v>0</v>
      </c>
      <c r="X95" s="54">
        <v>9</v>
      </c>
      <c r="Y95" s="54">
        <v>0</v>
      </c>
      <c r="Z95" s="54" t="s">
        <v>199</v>
      </c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 t="s">
        <v>200</v>
      </c>
      <c r="AL95" s="54" t="s">
        <v>201</v>
      </c>
      <c r="AM95" s="54">
        <v>3</v>
      </c>
      <c r="AN95" s="54">
        <v>3</v>
      </c>
      <c r="AO95" s="54">
        <v>8.2200000000000006</v>
      </c>
      <c r="AP95" s="54">
        <v>8.2200000000000006</v>
      </c>
      <c r="AQ95" s="54">
        <v>10.037100000000001</v>
      </c>
      <c r="AR95" s="54">
        <v>90</v>
      </c>
      <c r="AS95" s="54">
        <v>90</v>
      </c>
      <c r="AT95" s="54">
        <v>120</v>
      </c>
      <c r="AU95" s="7">
        <v>460000</v>
      </c>
      <c r="AW95" s="7">
        <v>1.821462E+18</v>
      </c>
      <c r="AY95" s="8">
        <f t="shared" si="8"/>
        <v>270</v>
      </c>
      <c r="AZ95" s="8">
        <f t="shared" si="9"/>
        <v>103</v>
      </c>
      <c r="BA95" s="8">
        <f t="shared" si="10"/>
        <v>196</v>
      </c>
      <c r="BB95" s="8">
        <v>1</v>
      </c>
      <c r="BC95" s="8">
        <f t="shared" si="11"/>
        <v>1.1022124668271891</v>
      </c>
      <c r="BD95" s="8">
        <f t="shared" si="12"/>
        <v>3.6230312720223172</v>
      </c>
      <c r="BF95" s="10">
        <f t="shared" si="15"/>
        <v>2.2545454545454544</v>
      </c>
      <c r="BI95" s="10">
        <v>550</v>
      </c>
      <c r="BK95" s="12">
        <v>100</v>
      </c>
      <c r="BO95" s="57" t="s">
        <v>202</v>
      </c>
      <c r="BQ95" s="4" t="s">
        <v>87</v>
      </c>
    </row>
    <row r="96" spans="1:75" x14ac:dyDescent="0.25">
      <c r="A96" s="4">
        <v>94</v>
      </c>
      <c r="B96" s="7" t="s">
        <v>123</v>
      </c>
      <c r="C96" s="13">
        <v>0</v>
      </c>
      <c r="D96" s="54">
        <v>3</v>
      </c>
      <c r="E96" s="54">
        <v>0</v>
      </c>
      <c r="F96" s="54">
        <v>0</v>
      </c>
      <c r="G96" s="54">
        <v>0</v>
      </c>
      <c r="H96" s="54">
        <v>0</v>
      </c>
      <c r="I96" s="54">
        <v>2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54">
        <v>0</v>
      </c>
      <c r="X96" s="54">
        <v>0</v>
      </c>
      <c r="Y96" s="54">
        <v>9</v>
      </c>
      <c r="Z96" s="54" t="s">
        <v>199</v>
      </c>
      <c r="AA96" s="54"/>
      <c r="AB96" s="54"/>
      <c r="AC96" s="54"/>
      <c r="AD96" s="54"/>
      <c r="AE96" s="54"/>
      <c r="AF96" s="54"/>
      <c r="AG96" s="54"/>
      <c r="AH96" s="54"/>
      <c r="AI96" s="54"/>
      <c r="AK96" s="7" t="s">
        <v>109</v>
      </c>
      <c r="AL96" s="7" t="s">
        <v>119</v>
      </c>
      <c r="AM96" s="7">
        <v>3</v>
      </c>
      <c r="AN96" s="7">
        <v>0</v>
      </c>
      <c r="AO96" s="7">
        <v>8.5843000000000007</v>
      </c>
      <c r="AP96" s="7">
        <v>8.5843000000000007</v>
      </c>
      <c r="AQ96" s="7">
        <v>21.69</v>
      </c>
      <c r="AR96" s="7">
        <v>90</v>
      </c>
      <c r="AS96" s="7">
        <v>90</v>
      </c>
      <c r="AT96" s="7">
        <v>120</v>
      </c>
      <c r="AY96" s="8">
        <f t="shared" si="8"/>
        <v>270</v>
      </c>
      <c r="AZ96" s="8">
        <f t="shared" si="9"/>
        <v>103</v>
      </c>
      <c r="BA96" s="8">
        <f t="shared" si="10"/>
        <v>220</v>
      </c>
      <c r="BB96" s="8">
        <v>1</v>
      </c>
      <c r="BC96" s="8">
        <f t="shared" si="11"/>
        <v>1.0728627042270791</v>
      </c>
      <c r="BD96" s="8">
        <f t="shared" si="12"/>
        <v>3.8560409807601812</v>
      </c>
      <c r="BF96" s="10">
        <f t="shared" si="15"/>
        <v>2.2962962962962963</v>
      </c>
      <c r="BG96" s="10">
        <v>0.03</v>
      </c>
      <c r="BI96" s="10">
        <v>540</v>
      </c>
      <c r="BK96" s="12">
        <v>91</v>
      </c>
      <c r="BO96" s="57" t="s">
        <v>202</v>
      </c>
      <c r="BP96" s="4" t="s">
        <v>124</v>
      </c>
      <c r="BQ96" s="4" t="s">
        <v>87</v>
      </c>
    </row>
    <row r="97" spans="1:75" x14ac:dyDescent="0.25">
      <c r="A97" s="4">
        <v>95</v>
      </c>
      <c r="B97" s="7" t="s">
        <v>203</v>
      </c>
      <c r="C97" s="13">
        <v>0</v>
      </c>
      <c r="D97" s="54">
        <v>3</v>
      </c>
      <c r="E97" s="54">
        <v>0</v>
      </c>
      <c r="F97" s="54">
        <v>0</v>
      </c>
      <c r="G97" s="54">
        <v>0</v>
      </c>
      <c r="H97" s="54">
        <v>0</v>
      </c>
      <c r="I97" s="54">
        <v>2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54">
        <v>9</v>
      </c>
      <c r="X97" s="54">
        <v>0</v>
      </c>
      <c r="Y97" s="54">
        <v>0</v>
      </c>
      <c r="Z97" s="54" t="s">
        <v>199</v>
      </c>
      <c r="AA97" s="54"/>
      <c r="AB97" s="54"/>
      <c r="AC97" s="54"/>
      <c r="AD97" s="54"/>
      <c r="AE97" s="54"/>
      <c r="AF97" s="54"/>
      <c r="AG97" s="54"/>
      <c r="AH97" s="54"/>
      <c r="AI97" s="54"/>
      <c r="AM97" s="7">
        <v>3</v>
      </c>
      <c r="AN97" s="7">
        <v>0</v>
      </c>
      <c r="AY97" s="8">
        <f t="shared" si="8"/>
        <v>270</v>
      </c>
      <c r="AZ97" s="8">
        <f t="shared" si="9"/>
        <v>103</v>
      </c>
      <c r="BA97" s="8">
        <f t="shared" si="10"/>
        <v>181</v>
      </c>
      <c r="BB97" s="8">
        <v>1</v>
      </c>
      <c r="BC97" s="8">
        <f t="shared" si="11"/>
        <v>1.1230750841683768</v>
      </c>
      <c r="BD97" s="8">
        <f t="shared" si="12"/>
        <v>3.4774002040611522</v>
      </c>
      <c r="BF97" s="10">
        <f t="shared" si="15"/>
        <v>3.4444444444444446</v>
      </c>
      <c r="BG97" s="10">
        <v>15</v>
      </c>
      <c r="BI97" s="10">
        <v>360</v>
      </c>
      <c r="BK97" s="12">
        <v>50</v>
      </c>
      <c r="BO97" s="57" t="s">
        <v>202</v>
      </c>
      <c r="BQ97" s="4" t="s">
        <v>87</v>
      </c>
    </row>
    <row r="98" spans="1:75" x14ac:dyDescent="0.25">
      <c r="A98" s="4">
        <v>96</v>
      </c>
      <c r="B98" s="26" t="s">
        <v>143</v>
      </c>
      <c r="C98" s="7">
        <v>0</v>
      </c>
      <c r="D98" s="7">
        <v>0</v>
      </c>
      <c r="E98" s="7">
        <v>1</v>
      </c>
      <c r="F98" s="7">
        <v>0</v>
      </c>
      <c r="G98" s="7">
        <v>1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3</v>
      </c>
      <c r="Z98" s="7" t="s">
        <v>230</v>
      </c>
      <c r="AA98" s="7" t="s">
        <v>414</v>
      </c>
      <c r="AB98" s="7" t="s">
        <v>426</v>
      </c>
      <c r="AC98" s="7">
        <v>18</v>
      </c>
      <c r="AD98" s="7">
        <v>18</v>
      </c>
      <c r="AE98" s="7" t="s">
        <v>707</v>
      </c>
      <c r="AF98" s="7" t="s">
        <v>710</v>
      </c>
      <c r="AG98" s="7" t="s">
        <v>712</v>
      </c>
      <c r="AH98" s="7">
        <v>80</v>
      </c>
      <c r="AI98" s="7" t="s">
        <v>717</v>
      </c>
      <c r="AK98" s="7" t="s">
        <v>81</v>
      </c>
      <c r="AL98" s="7" t="s">
        <v>82</v>
      </c>
      <c r="AM98" s="7">
        <v>1</v>
      </c>
      <c r="AN98" s="7">
        <v>0</v>
      </c>
      <c r="AO98" s="7">
        <v>6.3640999999999996</v>
      </c>
      <c r="AP98" s="7">
        <v>6.3640999999999996</v>
      </c>
      <c r="AQ98" s="7">
        <v>6.3640999999999996</v>
      </c>
      <c r="AR98" s="7">
        <v>90</v>
      </c>
      <c r="AS98" s="7">
        <v>90</v>
      </c>
      <c r="AT98" s="7">
        <v>90</v>
      </c>
      <c r="AY98" s="8">
        <f t="shared" si="8"/>
        <v>279</v>
      </c>
      <c r="AZ98" s="8">
        <f t="shared" si="9"/>
        <v>119</v>
      </c>
      <c r="BA98" s="8">
        <f t="shared" si="10"/>
        <v>220</v>
      </c>
      <c r="BB98" s="8">
        <v>1</v>
      </c>
      <c r="BC98" s="8">
        <f t="shared" si="11"/>
        <v>1.0410016981470589</v>
      </c>
      <c r="BD98" s="8">
        <f t="shared" si="12"/>
        <v>3.6002593162103116</v>
      </c>
      <c r="BF98" s="25">
        <f t="shared" si="15"/>
        <v>1.597938144329897</v>
      </c>
      <c r="BG98" s="10">
        <v>80</v>
      </c>
      <c r="BI98" s="10">
        <v>776</v>
      </c>
      <c r="BJ98" s="10">
        <v>70</v>
      </c>
      <c r="BK98" s="12">
        <v>69</v>
      </c>
      <c r="BO98" s="4" t="s">
        <v>204</v>
      </c>
      <c r="BQ98" s="4" t="s">
        <v>205</v>
      </c>
      <c r="BS98" s="4">
        <v>2.2999999999999998</v>
      </c>
      <c r="BV98" s="4" t="s">
        <v>196</v>
      </c>
      <c r="BW98" s="4" t="s">
        <v>718</v>
      </c>
    </row>
    <row r="99" spans="1:75" x14ac:dyDescent="0.25">
      <c r="A99" s="4">
        <v>97</v>
      </c>
      <c r="B99" s="7" t="s">
        <v>331</v>
      </c>
      <c r="C99" s="7">
        <v>0.9</v>
      </c>
      <c r="D99" s="7">
        <v>0</v>
      </c>
      <c r="E99" s="7">
        <v>0.1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3</v>
      </c>
      <c r="Z99" s="7" t="s">
        <v>230</v>
      </c>
      <c r="AA99" s="7" t="s">
        <v>414</v>
      </c>
      <c r="AB99" s="7" t="s">
        <v>426</v>
      </c>
      <c r="AC99" s="7">
        <v>18</v>
      </c>
      <c r="AD99" s="7">
        <v>18</v>
      </c>
      <c r="AE99" s="7" t="s">
        <v>707</v>
      </c>
      <c r="AF99" s="7" t="s">
        <v>710</v>
      </c>
      <c r="AG99" s="7" t="s">
        <v>712</v>
      </c>
      <c r="AH99" s="7">
        <v>165</v>
      </c>
      <c r="AI99" s="7" t="s">
        <v>717</v>
      </c>
      <c r="AK99" s="7" t="s">
        <v>206</v>
      </c>
      <c r="AL99" s="7" t="s">
        <v>616</v>
      </c>
      <c r="AM99" s="7">
        <v>1</v>
      </c>
      <c r="AN99" s="7">
        <v>0</v>
      </c>
      <c r="AR99" s="7">
        <v>90</v>
      </c>
      <c r="AS99" s="7">
        <v>90</v>
      </c>
      <c r="AT99" s="7">
        <v>90</v>
      </c>
      <c r="AY99" s="8">
        <f t="shared" si="8"/>
        <v>197.10000000000002</v>
      </c>
      <c r="AZ99" s="8">
        <f t="shared" si="9"/>
        <v>119</v>
      </c>
      <c r="BA99" s="8">
        <f t="shared" si="10"/>
        <v>220</v>
      </c>
      <c r="BB99" s="8">
        <v>1</v>
      </c>
      <c r="BC99" s="8">
        <f t="shared" si="11"/>
        <v>0.87014390440308265</v>
      </c>
      <c r="BD99" s="8">
        <f t="shared" si="12"/>
        <v>4.1312262704886802</v>
      </c>
      <c r="BF99" s="10">
        <f t="shared" si="15"/>
        <v>1.8102189781021898</v>
      </c>
      <c r="BG99" s="10">
        <v>78</v>
      </c>
      <c r="BH99" s="10">
        <v>365</v>
      </c>
      <c r="BI99" s="10">
        <v>685</v>
      </c>
      <c r="BJ99" s="10">
        <v>51</v>
      </c>
      <c r="BK99" s="12">
        <v>35</v>
      </c>
      <c r="BO99" s="4" t="s">
        <v>204</v>
      </c>
      <c r="BQ99" s="4" t="s">
        <v>205</v>
      </c>
      <c r="BV99" s="4" t="s">
        <v>196</v>
      </c>
      <c r="BW99" s="4" t="s">
        <v>718</v>
      </c>
    </row>
    <row r="100" spans="1:75" x14ac:dyDescent="0.25">
      <c r="A100" s="4">
        <v>98</v>
      </c>
      <c r="B100" s="7" t="s">
        <v>89</v>
      </c>
      <c r="C100" s="7">
        <v>1</v>
      </c>
      <c r="D100" s="7">
        <v>0</v>
      </c>
      <c r="E100" s="7">
        <v>0</v>
      </c>
      <c r="F100" s="7">
        <v>0</v>
      </c>
      <c r="G100" s="7">
        <v>1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3</v>
      </c>
      <c r="Y100" s="7">
        <v>0</v>
      </c>
      <c r="Z100" s="7" t="s">
        <v>79</v>
      </c>
      <c r="AK100" s="7" t="s">
        <v>81</v>
      </c>
      <c r="AM100" s="7">
        <v>1</v>
      </c>
      <c r="AN100" s="7">
        <v>0</v>
      </c>
      <c r="AR100" s="7">
        <v>90</v>
      </c>
      <c r="AS100" s="7">
        <v>90</v>
      </c>
      <c r="AT100" s="7">
        <v>90</v>
      </c>
      <c r="AU100" s="7">
        <v>4.8</v>
      </c>
      <c r="AY100" s="8">
        <f t="shared" si="8"/>
        <v>188</v>
      </c>
      <c r="AZ100" s="8">
        <f t="shared" si="9"/>
        <v>119</v>
      </c>
      <c r="BA100" s="8">
        <f t="shared" si="10"/>
        <v>196</v>
      </c>
      <c r="BB100" s="8">
        <v>1</v>
      </c>
      <c r="BC100" s="8">
        <f t="shared" si="11"/>
        <v>0.86212702902943361</v>
      </c>
      <c r="BD100" s="8">
        <f t="shared" si="12"/>
        <v>4.1016141003933519</v>
      </c>
      <c r="BE100" s="8">
        <v>-1.5169999999999999</v>
      </c>
      <c r="BF100" s="10">
        <v>2.67</v>
      </c>
      <c r="BO100" s="4" t="s">
        <v>207</v>
      </c>
      <c r="BQ100" s="4" t="s">
        <v>208</v>
      </c>
    </row>
    <row r="101" spans="1:75" x14ac:dyDescent="0.25">
      <c r="A101" s="4">
        <v>99</v>
      </c>
      <c r="B101" s="7" t="s">
        <v>89</v>
      </c>
      <c r="C101" s="7">
        <v>1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3</v>
      </c>
      <c r="Y101" s="7">
        <v>0</v>
      </c>
      <c r="Z101" s="7" t="s">
        <v>79</v>
      </c>
      <c r="AK101" s="7" t="s">
        <v>81</v>
      </c>
      <c r="AM101" s="7">
        <v>1</v>
      </c>
      <c r="AN101" s="7">
        <v>0</v>
      </c>
      <c r="AR101" s="7">
        <v>90</v>
      </c>
      <c r="AS101" s="7">
        <v>90</v>
      </c>
      <c r="AT101" s="7">
        <v>90</v>
      </c>
      <c r="AU101" s="7">
        <v>7.6</v>
      </c>
      <c r="AY101" s="8">
        <f t="shared" si="8"/>
        <v>188</v>
      </c>
      <c r="AZ101" s="8">
        <f t="shared" si="9"/>
        <v>119</v>
      </c>
      <c r="BA101" s="8">
        <f t="shared" si="10"/>
        <v>196</v>
      </c>
      <c r="BB101" s="8">
        <v>1</v>
      </c>
      <c r="BC101" s="8">
        <f t="shared" si="11"/>
        <v>0.86212702902943361</v>
      </c>
      <c r="BD101" s="8">
        <f t="shared" si="12"/>
        <v>4.1016141003933519</v>
      </c>
      <c r="BE101" s="8">
        <v>-1.5169999999999999</v>
      </c>
      <c r="BF101" s="10">
        <v>2.5099999999999998</v>
      </c>
      <c r="BO101" s="4" t="s">
        <v>207</v>
      </c>
      <c r="BQ101" s="4" t="s">
        <v>208</v>
      </c>
    </row>
    <row r="102" spans="1:75" x14ac:dyDescent="0.25">
      <c r="A102" s="4">
        <v>100</v>
      </c>
      <c r="B102" s="7" t="s">
        <v>89</v>
      </c>
      <c r="C102" s="7">
        <v>1</v>
      </c>
      <c r="D102" s="7">
        <v>0</v>
      </c>
      <c r="E102" s="7">
        <v>0</v>
      </c>
      <c r="F102" s="7">
        <v>0</v>
      </c>
      <c r="G102" s="7">
        <v>1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3</v>
      </c>
      <c r="Y102" s="7">
        <v>0</v>
      </c>
      <c r="Z102" s="7" t="s">
        <v>79</v>
      </c>
      <c r="AK102" s="7" t="s">
        <v>81</v>
      </c>
      <c r="AM102" s="7">
        <v>1</v>
      </c>
      <c r="AN102" s="7">
        <v>0</v>
      </c>
      <c r="AR102" s="7">
        <v>90</v>
      </c>
      <c r="AS102" s="7">
        <v>90</v>
      </c>
      <c r="AT102" s="7">
        <v>90</v>
      </c>
      <c r="AU102" s="7">
        <v>8.1</v>
      </c>
      <c r="AY102" s="8">
        <f t="shared" si="8"/>
        <v>188</v>
      </c>
      <c r="AZ102" s="8">
        <f t="shared" si="9"/>
        <v>119</v>
      </c>
      <c r="BA102" s="8">
        <f t="shared" si="10"/>
        <v>196</v>
      </c>
      <c r="BB102" s="8">
        <v>1</v>
      </c>
      <c r="BC102" s="8">
        <f t="shared" si="11"/>
        <v>0.86212702902943361</v>
      </c>
      <c r="BD102" s="8">
        <f t="shared" si="12"/>
        <v>4.1016141003933519</v>
      </c>
      <c r="BE102" s="8">
        <v>-1.5169999999999999</v>
      </c>
      <c r="BF102" s="10">
        <v>2.46</v>
      </c>
      <c r="BO102" s="4" t="s">
        <v>207</v>
      </c>
      <c r="BQ102" s="4" t="s">
        <v>208</v>
      </c>
    </row>
    <row r="103" spans="1:75" x14ac:dyDescent="0.25">
      <c r="A103" s="4">
        <v>101</v>
      </c>
      <c r="B103" s="7" t="s">
        <v>89</v>
      </c>
      <c r="C103" s="7">
        <v>1</v>
      </c>
      <c r="D103" s="7">
        <v>0</v>
      </c>
      <c r="E103" s="7">
        <v>0</v>
      </c>
      <c r="F103" s="7">
        <v>0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3</v>
      </c>
      <c r="Y103" s="7">
        <v>0</v>
      </c>
      <c r="Z103" s="7" t="s">
        <v>79</v>
      </c>
      <c r="AK103" s="7" t="s">
        <v>81</v>
      </c>
      <c r="AM103" s="7">
        <v>1</v>
      </c>
      <c r="AN103" s="7">
        <v>0</v>
      </c>
      <c r="AR103" s="7">
        <v>90</v>
      </c>
      <c r="AS103" s="7">
        <v>90</v>
      </c>
      <c r="AT103" s="7">
        <v>90</v>
      </c>
      <c r="AU103" s="7">
        <v>11.4</v>
      </c>
      <c r="AY103" s="8">
        <f t="shared" si="8"/>
        <v>188</v>
      </c>
      <c r="AZ103" s="8">
        <f t="shared" si="9"/>
        <v>119</v>
      </c>
      <c r="BA103" s="8">
        <f t="shared" si="10"/>
        <v>196</v>
      </c>
      <c r="BB103" s="8">
        <v>1</v>
      </c>
      <c r="BC103" s="8">
        <f t="shared" si="11"/>
        <v>0.86212702902943361</v>
      </c>
      <c r="BD103" s="8">
        <f t="shared" si="12"/>
        <v>4.1016141003933519</v>
      </c>
      <c r="BE103" s="8">
        <v>-1.5169999999999999</v>
      </c>
      <c r="BF103" s="10">
        <v>2.42</v>
      </c>
      <c r="BO103" s="4" t="s">
        <v>207</v>
      </c>
      <c r="BQ103" s="4" t="s">
        <v>208</v>
      </c>
    </row>
    <row r="104" spans="1:75" x14ac:dyDescent="0.25">
      <c r="A104" s="4">
        <v>102</v>
      </c>
      <c r="B104" s="7" t="s">
        <v>89</v>
      </c>
      <c r="C104" s="7">
        <v>1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3</v>
      </c>
      <c r="Y104" s="7">
        <v>0</v>
      </c>
      <c r="Z104" s="7" t="s">
        <v>79</v>
      </c>
      <c r="AK104" s="7" t="s">
        <v>81</v>
      </c>
      <c r="AM104" s="7">
        <v>1</v>
      </c>
      <c r="AN104" s="7">
        <v>0</v>
      </c>
      <c r="AR104" s="7">
        <v>90</v>
      </c>
      <c r="AS104" s="7">
        <v>90</v>
      </c>
      <c r="AT104" s="7">
        <v>90</v>
      </c>
      <c r="AU104" s="7">
        <v>26</v>
      </c>
      <c r="AY104" s="8">
        <f t="shared" si="8"/>
        <v>188</v>
      </c>
      <c r="AZ104" s="8">
        <f t="shared" si="9"/>
        <v>119</v>
      </c>
      <c r="BA104" s="8">
        <f t="shared" si="10"/>
        <v>196</v>
      </c>
      <c r="BB104" s="8">
        <v>1</v>
      </c>
      <c r="BC104" s="8">
        <f t="shared" si="11"/>
        <v>0.86212702902943361</v>
      </c>
      <c r="BD104" s="8">
        <f t="shared" si="12"/>
        <v>4.1016141003933519</v>
      </c>
      <c r="BE104" s="8">
        <v>-1.5169999999999999</v>
      </c>
      <c r="BF104" s="10">
        <v>2.38</v>
      </c>
      <c r="BO104" s="4" t="s">
        <v>207</v>
      </c>
      <c r="BQ104" s="4" t="s">
        <v>208</v>
      </c>
    </row>
    <row r="105" spans="1:75" x14ac:dyDescent="0.25">
      <c r="A105" s="4">
        <v>103</v>
      </c>
      <c r="B105" s="7" t="s">
        <v>89</v>
      </c>
      <c r="C105" s="7">
        <v>1</v>
      </c>
      <c r="D105" s="7">
        <v>0</v>
      </c>
      <c r="E105" s="7">
        <v>0</v>
      </c>
      <c r="F105" s="7">
        <v>0</v>
      </c>
      <c r="G105" s="7">
        <v>1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3</v>
      </c>
      <c r="Y105" s="7">
        <v>0</v>
      </c>
      <c r="Z105" s="7" t="s">
        <v>79</v>
      </c>
      <c r="AK105" s="7" t="s">
        <v>81</v>
      </c>
      <c r="AM105" s="7">
        <v>1</v>
      </c>
      <c r="AN105" s="7">
        <v>0</v>
      </c>
      <c r="AR105" s="7">
        <v>90</v>
      </c>
      <c r="AS105" s="7">
        <v>90</v>
      </c>
      <c r="AT105" s="7">
        <v>90</v>
      </c>
      <c r="AU105" s="7">
        <v>14</v>
      </c>
      <c r="AY105" s="8">
        <f t="shared" si="8"/>
        <v>188</v>
      </c>
      <c r="AZ105" s="8">
        <f t="shared" si="9"/>
        <v>119</v>
      </c>
      <c r="BA105" s="8">
        <f t="shared" si="10"/>
        <v>196</v>
      </c>
      <c r="BB105" s="8">
        <v>1</v>
      </c>
      <c r="BC105" s="8">
        <f t="shared" si="11"/>
        <v>0.86212702902943361</v>
      </c>
      <c r="BD105" s="8">
        <f t="shared" si="12"/>
        <v>4.1016141003933519</v>
      </c>
      <c r="BE105" s="8">
        <v>-1.5169999999999999</v>
      </c>
      <c r="BF105" s="10">
        <v>2.39</v>
      </c>
      <c r="BO105" s="4" t="s">
        <v>207</v>
      </c>
      <c r="BQ105" s="4" t="s">
        <v>208</v>
      </c>
    </row>
    <row r="106" spans="1:75" x14ac:dyDescent="0.25">
      <c r="A106" s="4">
        <v>104</v>
      </c>
      <c r="B106" s="7" t="s">
        <v>89</v>
      </c>
      <c r="C106" s="7">
        <v>1</v>
      </c>
      <c r="D106" s="7">
        <v>0</v>
      </c>
      <c r="E106" s="7">
        <v>0</v>
      </c>
      <c r="F106" s="7">
        <v>0</v>
      </c>
      <c r="G106" s="7">
        <v>1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3</v>
      </c>
      <c r="Y106" s="7">
        <v>0</v>
      </c>
      <c r="Z106" s="7" t="s">
        <v>79</v>
      </c>
      <c r="AK106" s="7" t="s">
        <v>81</v>
      </c>
      <c r="AM106" s="7">
        <v>1</v>
      </c>
      <c r="AN106" s="7">
        <v>0</v>
      </c>
      <c r="AR106" s="7">
        <v>90</v>
      </c>
      <c r="AS106" s="7">
        <v>90</v>
      </c>
      <c r="AT106" s="7">
        <v>90</v>
      </c>
      <c r="AU106" s="7">
        <v>11</v>
      </c>
      <c r="AY106" s="8">
        <f t="shared" si="8"/>
        <v>188</v>
      </c>
      <c r="AZ106" s="8">
        <f t="shared" si="9"/>
        <v>119</v>
      </c>
      <c r="BA106" s="8">
        <f t="shared" si="10"/>
        <v>196</v>
      </c>
      <c r="BB106" s="8">
        <v>1</v>
      </c>
      <c r="BC106" s="8">
        <f t="shared" si="11"/>
        <v>0.86212702902943361</v>
      </c>
      <c r="BD106" s="8">
        <f t="shared" si="12"/>
        <v>4.1016141003933519</v>
      </c>
      <c r="BE106" s="8">
        <v>-1.5169999999999999</v>
      </c>
      <c r="BF106" s="10">
        <v>2.52</v>
      </c>
      <c r="BO106" s="4" t="s">
        <v>207</v>
      </c>
      <c r="BQ106" s="4" t="s">
        <v>208</v>
      </c>
    </row>
    <row r="107" spans="1:75" x14ac:dyDescent="0.25">
      <c r="A107" s="4">
        <v>105</v>
      </c>
      <c r="B107" s="7" t="s">
        <v>89</v>
      </c>
      <c r="C107" s="7">
        <v>1</v>
      </c>
      <c r="D107" s="7">
        <v>0</v>
      </c>
      <c r="E107" s="7">
        <v>0</v>
      </c>
      <c r="F107" s="7">
        <v>0</v>
      </c>
      <c r="G107" s="7">
        <v>1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3</v>
      </c>
      <c r="Y107" s="7">
        <v>0</v>
      </c>
      <c r="Z107" s="7" t="s">
        <v>79</v>
      </c>
      <c r="AK107" s="7" t="s">
        <v>81</v>
      </c>
      <c r="AM107" s="7">
        <v>1</v>
      </c>
      <c r="AN107" s="7">
        <v>0</v>
      </c>
      <c r="AR107" s="7">
        <v>90</v>
      </c>
      <c r="AS107" s="7">
        <v>90</v>
      </c>
      <c r="AT107" s="7">
        <v>90</v>
      </c>
      <c r="AU107" s="7">
        <v>7</v>
      </c>
      <c r="AY107" s="8">
        <f t="shared" si="8"/>
        <v>188</v>
      </c>
      <c r="AZ107" s="8">
        <f t="shared" si="9"/>
        <v>119</v>
      </c>
      <c r="BA107" s="8">
        <f t="shared" si="10"/>
        <v>196</v>
      </c>
      <c r="BB107" s="8">
        <v>1</v>
      </c>
      <c r="BC107" s="8">
        <f t="shared" si="11"/>
        <v>0.86212702902943361</v>
      </c>
      <c r="BD107" s="8">
        <f t="shared" si="12"/>
        <v>4.1016141003933519</v>
      </c>
      <c r="BE107" s="8">
        <v>-1.5169999999999999</v>
      </c>
      <c r="BF107" s="10">
        <v>2.5299999999999998</v>
      </c>
      <c r="BO107" s="4" t="s">
        <v>207</v>
      </c>
      <c r="BQ107" s="4" t="s">
        <v>208</v>
      </c>
    </row>
    <row r="108" spans="1:75" x14ac:dyDescent="0.25">
      <c r="A108" s="4">
        <v>106</v>
      </c>
      <c r="B108" s="7" t="s">
        <v>89</v>
      </c>
      <c r="C108" s="7">
        <v>1</v>
      </c>
      <c r="D108" s="7">
        <v>0</v>
      </c>
      <c r="E108" s="7">
        <v>0</v>
      </c>
      <c r="F108" s="7">
        <v>0</v>
      </c>
      <c r="G108" s="7">
        <v>1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3</v>
      </c>
      <c r="Y108" s="7">
        <v>0</v>
      </c>
      <c r="Z108" s="7" t="s">
        <v>79</v>
      </c>
      <c r="AK108" s="7" t="s">
        <v>81</v>
      </c>
      <c r="AM108" s="7">
        <v>1</v>
      </c>
      <c r="AN108" s="7">
        <v>0</v>
      </c>
      <c r="AR108" s="7">
        <v>90</v>
      </c>
      <c r="AS108" s="7">
        <v>90</v>
      </c>
      <c r="AT108" s="7">
        <v>90</v>
      </c>
      <c r="AU108" s="7">
        <v>5</v>
      </c>
      <c r="AY108" s="8">
        <f t="shared" si="8"/>
        <v>188</v>
      </c>
      <c r="AZ108" s="8">
        <f t="shared" si="9"/>
        <v>119</v>
      </c>
      <c r="BA108" s="8">
        <f t="shared" si="10"/>
        <v>196</v>
      </c>
      <c r="BB108" s="8">
        <v>1</v>
      </c>
      <c r="BC108" s="8">
        <f t="shared" si="11"/>
        <v>0.86212702902943361</v>
      </c>
      <c r="BD108" s="8">
        <f t="shared" si="12"/>
        <v>4.1016141003933519</v>
      </c>
      <c r="BE108" s="8">
        <v>-1.5169999999999999</v>
      </c>
      <c r="BF108" s="10">
        <v>2.57</v>
      </c>
      <c r="BO108" s="4" t="s">
        <v>207</v>
      </c>
      <c r="BQ108" s="4" t="s">
        <v>208</v>
      </c>
    </row>
    <row r="109" spans="1:75" x14ac:dyDescent="0.25">
      <c r="A109" s="4">
        <v>107</v>
      </c>
      <c r="B109" s="7" t="s">
        <v>89</v>
      </c>
      <c r="C109" s="7">
        <v>1</v>
      </c>
      <c r="D109" s="7">
        <v>0</v>
      </c>
      <c r="E109" s="7">
        <v>0</v>
      </c>
      <c r="F109" s="7">
        <v>0</v>
      </c>
      <c r="G109" s="7">
        <v>1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3</v>
      </c>
      <c r="Y109" s="7">
        <v>0</v>
      </c>
      <c r="Z109" s="7" t="s">
        <v>79</v>
      </c>
      <c r="AK109" s="7" t="s">
        <v>81</v>
      </c>
      <c r="AM109" s="7">
        <v>1</v>
      </c>
      <c r="AN109" s="7">
        <v>0</v>
      </c>
      <c r="AR109" s="7">
        <v>90</v>
      </c>
      <c r="AS109" s="7">
        <v>90</v>
      </c>
      <c r="AT109" s="7">
        <v>90</v>
      </c>
      <c r="AU109" s="7">
        <v>7.2</v>
      </c>
      <c r="AY109" s="8">
        <f t="shared" si="8"/>
        <v>188</v>
      </c>
      <c r="AZ109" s="8">
        <f t="shared" si="9"/>
        <v>119</v>
      </c>
      <c r="BA109" s="8">
        <f t="shared" si="10"/>
        <v>196</v>
      </c>
      <c r="BB109" s="8">
        <v>1</v>
      </c>
      <c r="BC109" s="8">
        <f t="shared" si="11"/>
        <v>0.86212702902943361</v>
      </c>
      <c r="BD109" s="8">
        <f t="shared" si="12"/>
        <v>4.1016141003933519</v>
      </c>
      <c r="BE109" s="8">
        <v>-1.5169999999999999</v>
      </c>
      <c r="BF109" s="10">
        <v>2.52</v>
      </c>
      <c r="BO109" s="4" t="s">
        <v>207</v>
      </c>
      <c r="BQ109" s="4" t="s">
        <v>208</v>
      </c>
    </row>
    <row r="110" spans="1:75" x14ac:dyDescent="0.25">
      <c r="A110" s="4">
        <v>108</v>
      </c>
      <c r="B110" s="7" t="s">
        <v>89</v>
      </c>
      <c r="C110" s="7">
        <v>1</v>
      </c>
      <c r="D110" s="7">
        <v>0</v>
      </c>
      <c r="E110" s="7">
        <v>0</v>
      </c>
      <c r="F110" s="7">
        <v>0</v>
      </c>
      <c r="G110" s="7">
        <v>1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3</v>
      </c>
      <c r="Y110" s="7">
        <v>0</v>
      </c>
      <c r="Z110" s="7" t="s">
        <v>79</v>
      </c>
      <c r="AK110" s="7" t="s">
        <v>81</v>
      </c>
      <c r="AM110" s="7">
        <v>1</v>
      </c>
      <c r="AN110" s="7">
        <v>0</v>
      </c>
      <c r="AR110" s="7">
        <v>90</v>
      </c>
      <c r="AS110" s="7">
        <v>90</v>
      </c>
      <c r="AT110" s="7">
        <v>90</v>
      </c>
      <c r="AU110" s="7">
        <v>7.9</v>
      </c>
      <c r="AY110" s="8">
        <f t="shared" si="8"/>
        <v>188</v>
      </c>
      <c r="AZ110" s="8">
        <f t="shared" si="9"/>
        <v>119</v>
      </c>
      <c r="BA110" s="8">
        <f t="shared" si="10"/>
        <v>196</v>
      </c>
      <c r="BB110" s="8">
        <v>1</v>
      </c>
      <c r="BC110" s="8">
        <f t="shared" si="11"/>
        <v>0.86212702902943361</v>
      </c>
      <c r="BD110" s="8">
        <f t="shared" si="12"/>
        <v>4.1016141003933519</v>
      </c>
      <c r="BE110" s="8">
        <v>-1.5169999999999999</v>
      </c>
      <c r="BF110" s="10">
        <v>2.4500000000000002</v>
      </c>
      <c r="BO110" s="4" t="s">
        <v>207</v>
      </c>
      <c r="BQ110" s="4" t="s">
        <v>208</v>
      </c>
    </row>
    <row r="111" spans="1:75" x14ac:dyDescent="0.25">
      <c r="A111" s="4">
        <v>109</v>
      </c>
      <c r="B111" s="7" t="s">
        <v>89</v>
      </c>
      <c r="C111" s="7">
        <v>1</v>
      </c>
      <c r="D111" s="7">
        <v>0</v>
      </c>
      <c r="E111" s="7">
        <v>0</v>
      </c>
      <c r="F111" s="7">
        <v>0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3</v>
      </c>
      <c r="Y111" s="7">
        <v>0</v>
      </c>
      <c r="Z111" s="7" t="s">
        <v>79</v>
      </c>
      <c r="AK111" s="7" t="s">
        <v>81</v>
      </c>
      <c r="AM111" s="7">
        <v>1</v>
      </c>
      <c r="AN111" s="7">
        <v>0</v>
      </c>
      <c r="AR111" s="7">
        <v>90</v>
      </c>
      <c r="AS111" s="7">
        <v>90</v>
      </c>
      <c r="AT111" s="7">
        <v>90</v>
      </c>
      <c r="AU111" s="7">
        <v>9.1999999999999993</v>
      </c>
      <c r="AY111" s="8">
        <f t="shared" si="8"/>
        <v>188</v>
      </c>
      <c r="AZ111" s="8">
        <f t="shared" si="9"/>
        <v>119</v>
      </c>
      <c r="BA111" s="8">
        <f t="shared" si="10"/>
        <v>196</v>
      </c>
      <c r="BB111" s="8">
        <v>1</v>
      </c>
      <c r="BC111" s="8">
        <f t="shared" si="11"/>
        <v>0.86212702902943361</v>
      </c>
      <c r="BD111" s="8">
        <f t="shared" si="12"/>
        <v>4.1016141003933519</v>
      </c>
      <c r="BE111" s="8">
        <v>-1.5169999999999999</v>
      </c>
      <c r="BF111" s="10">
        <v>2.44</v>
      </c>
      <c r="BO111" s="4" t="s">
        <v>207</v>
      </c>
      <c r="BQ111" s="4" t="s">
        <v>208</v>
      </c>
    </row>
    <row r="112" spans="1:75" x14ac:dyDescent="0.25">
      <c r="A112" s="4">
        <v>110</v>
      </c>
      <c r="B112" s="7" t="s">
        <v>89</v>
      </c>
      <c r="C112" s="7">
        <v>1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3</v>
      </c>
      <c r="Y112" s="7">
        <v>0</v>
      </c>
      <c r="Z112" s="7" t="s">
        <v>79</v>
      </c>
      <c r="AK112" s="7" t="s">
        <v>81</v>
      </c>
      <c r="AM112" s="7">
        <v>1</v>
      </c>
      <c r="AN112" s="7">
        <v>0</v>
      </c>
      <c r="AR112" s="7">
        <v>90</v>
      </c>
      <c r="AS112" s="7">
        <v>90</v>
      </c>
      <c r="AT112" s="7">
        <v>90</v>
      </c>
      <c r="AU112" s="7">
        <v>13.7</v>
      </c>
      <c r="AY112" s="8">
        <f t="shared" si="8"/>
        <v>188</v>
      </c>
      <c r="AZ112" s="8">
        <f t="shared" si="9"/>
        <v>119</v>
      </c>
      <c r="BA112" s="8">
        <f t="shared" si="10"/>
        <v>196</v>
      </c>
      <c r="BB112" s="8">
        <v>1</v>
      </c>
      <c r="BC112" s="8">
        <f t="shared" si="11"/>
        <v>0.86212702902943361</v>
      </c>
      <c r="BD112" s="8">
        <f t="shared" si="12"/>
        <v>4.1016141003933519</v>
      </c>
      <c r="BE112" s="8">
        <v>-1.5169999999999999</v>
      </c>
      <c r="BF112" s="10">
        <v>2.4300000000000002</v>
      </c>
      <c r="BO112" s="4" t="s">
        <v>207</v>
      </c>
      <c r="BQ112" s="4" t="s">
        <v>208</v>
      </c>
    </row>
    <row r="113" spans="1:71" x14ac:dyDescent="0.25">
      <c r="A113" s="4">
        <v>111</v>
      </c>
      <c r="B113" s="7" t="s">
        <v>89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3</v>
      </c>
      <c r="Y113" s="7">
        <v>0</v>
      </c>
      <c r="Z113" s="7" t="s">
        <v>79</v>
      </c>
      <c r="AK113" s="7" t="s">
        <v>81</v>
      </c>
      <c r="AM113" s="7">
        <v>1</v>
      </c>
      <c r="AN113" s="7">
        <v>0</v>
      </c>
      <c r="AR113" s="7">
        <v>90</v>
      </c>
      <c r="AS113" s="7">
        <v>90</v>
      </c>
      <c r="AT113" s="7">
        <v>90</v>
      </c>
      <c r="AU113" s="7">
        <v>5.5</v>
      </c>
      <c r="AY113" s="8">
        <f t="shared" si="8"/>
        <v>188</v>
      </c>
      <c r="AZ113" s="8">
        <f t="shared" si="9"/>
        <v>119</v>
      </c>
      <c r="BA113" s="8">
        <f t="shared" si="10"/>
        <v>196</v>
      </c>
      <c r="BB113" s="8">
        <v>1</v>
      </c>
      <c r="BC113" s="8">
        <f t="shared" si="11"/>
        <v>0.86212702902943361</v>
      </c>
      <c r="BD113" s="8">
        <f t="shared" si="12"/>
        <v>4.1016141003933519</v>
      </c>
      <c r="BE113" s="8">
        <v>-1.5169999999999999</v>
      </c>
      <c r="BF113" s="10">
        <v>2.39</v>
      </c>
      <c r="BK113" s="12">
        <v>26</v>
      </c>
      <c r="BL113" s="10">
        <v>120</v>
      </c>
      <c r="BO113" s="4" t="s">
        <v>207</v>
      </c>
      <c r="BQ113" s="4" t="s">
        <v>205</v>
      </c>
    </row>
    <row r="114" spans="1:71" x14ac:dyDescent="0.25">
      <c r="A114" s="4">
        <v>112</v>
      </c>
      <c r="B114" s="7" t="s">
        <v>89</v>
      </c>
      <c r="C114" s="7">
        <v>1</v>
      </c>
      <c r="D114" s="7">
        <v>0</v>
      </c>
      <c r="E114" s="7">
        <v>0</v>
      </c>
      <c r="F114" s="7">
        <v>0</v>
      </c>
      <c r="G114" s="7">
        <v>1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3</v>
      </c>
      <c r="Y114" s="7">
        <v>0</v>
      </c>
      <c r="Z114" s="7" t="s">
        <v>79</v>
      </c>
      <c r="AK114" s="7" t="s">
        <v>81</v>
      </c>
      <c r="AM114" s="7">
        <v>1</v>
      </c>
      <c r="AN114" s="7">
        <v>0</v>
      </c>
      <c r="AR114" s="7">
        <v>90</v>
      </c>
      <c r="AS114" s="7">
        <v>90</v>
      </c>
      <c r="AT114" s="7">
        <v>90</v>
      </c>
      <c r="AU114" s="7">
        <v>8.5</v>
      </c>
      <c r="AY114" s="8">
        <f t="shared" si="8"/>
        <v>188</v>
      </c>
      <c r="AZ114" s="8">
        <f t="shared" si="9"/>
        <v>119</v>
      </c>
      <c r="BA114" s="8">
        <f t="shared" si="10"/>
        <v>196</v>
      </c>
      <c r="BB114" s="8">
        <v>1</v>
      </c>
      <c r="BC114" s="8">
        <f t="shared" si="11"/>
        <v>0.86212702902943361</v>
      </c>
      <c r="BD114" s="8">
        <f t="shared" si="12"/>
        <v>4.1016141003933519</v>
      </c>
      <c r="BE114" s="8">
        <v>-1.5169999999999999</v>
      </c>
      <c r="BF114" s="10">
        <v>2.3849999999999998</v>
      </c>
      <c r="BK114" s="12">
        <v>18</v>
      </c>
      <c r="BL114" s="10">
        <v>82</v>
      </c>
      <c r="BO114" s="4" t="s">
        <v>207</v>
      </c>
      <c r="BQ114" s="4" t="s">
        <v>205</v>
      </c>
    </row>
    <row r="115" spans="1:71" x14ac:dyDescent="0.25">
      <c r="A115" s="4">
        <v>113</v>
      </c>
      <c r="B115" s="7" t="s">
        <v>89</v>
      </c>
      <c r="C115" s="7">
        <v>1</v>
      </c>
      <c r="D115" s="7">
        <v>0</v>
      </c>
      <c r="E115" s="7">
        <v>0</v>
      </c>
      <c r="F115" s="7">
        <v>0</v>
      </c>
      <c r="G115" s="7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3</v>
      </c>
      <c r="Y115" s="7">
        <v>0</v>
      </c>
      <c r="Z115" s="7" t="s">
        <v>79</v>
      </c>
      <c r="AK115" s="7" t="s">
        <v>81</v>
      </c>
      <c r="AM115" s="7">
        <v>1</v>
      </c>
      <c r="AN115" s="7">
        <v>0</v>
      </c>
      <c r="AR115" s="7">
        <v>90</v>
      </c>
      <c r="AS115" s="7">
        <v>90</v>
      </c>
      <c r="AT115" s="7">
        <v>90</v>
      </c>
      <c r="AU115" s="7">
        <v>11</v>
      </c>
      <c r="AY115" s="8">
        <f t="shared" si="8"/>
        <v>188</v>
      </c>
      <c r="AZ115" s="8">
        <f t="shared" si="9"/>
        <v>119</v>
      </c>
      <c r="BA115" s="8">
        <f t="shared" si="10"/>
        <v>196</v>
      </c>
      <c r="BB115" s="8">
        <v>1</v>
      </c>
      <c r="BC115" s="8">
        <f t="shared" si="11"/>
        <v>0.86212702902943361</v>
      </c>
      <c r="BD115" s="8">
        <f t="shared" si="12"/>
        <v>4.1016141003933519</v>
      </c>
      <c r="BE115" s="8">
        <v>-1.5169999999999999</v>
      </c>
      <c r="BF115" s="10">
        <v>2.38</v>
      </c>
      <c r="BK115" s="12">
        <v>18</v>
      </c>
      <c r="BL115" s="10">
        <v>78</v>
      </c>
      <c r="BO115" s="4" t="s">
        <v>207</v>
      </c>
      <c r="BQ115" s="4" t="s">
        <v>205</v>
      </c>
    </row>
    <row r="116" spans="1:71" x14ac:dyDescent="0.25">
      <c r="A116" s="4">
        <v>114</v>
      </c>
      <c r="B116" s="7" t="s">
        <v>89</v>
      </c>
      <c r="C116" s="7">
        <v>1</v>
      </c>
      <c r="D116" s="7">
        <v>0</v>
      </c>
      <c r="E116" s="7">
        <v>0</v>
      </c>
      <c r="F116" s="7">
        <v>0</v>
      </c>
      <c r="G116" s="7">
        <v>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3</v>
      </c>
      <c r="Y116" s="7">
        <v>0</v>
      </c>
      <c r="Z116" s="7" t="s">
        <v>79</v>
      </c>
      <c r="AK116" s="7" t="s">
        <v>81</v>
      </c>
      <c r="AM116" s="7">
        <v>1</v>
      </c>
      <c r="AN116" s="7">
        <v>0</v>
      </c>
      <c r="AR116" s="7">
        <v>90</v>
      </c>
      <c r="AS116" s="7">
        <v>90</v>
      </c>
      <c r="AT116" s="7">
        <v>90</v>
      </c>
      <c r="AU116" s="7">
        <v>14</v>
      </c>
      <c r="AY116" s="8">
        <f t="shared" si="8"/>
        <v>188</v>
      </c>
      <c r="AZ116" s="8">
        <f t="shared" si="9"/>
        <v>119</v>
      </c>
      <c r="BA116" s="8">
        <f t="shared" si="10"/>
        <v>196</v>
      </c>
      <c r="BB116" s="8">
        <v>1</v>
      </c>
      <c r="BC116" s="8">
        <f t="shared" si="11"/>
        <v>0.86212702902943361</v>
      </c>
      <c r="BD116" s="8">
        <f t="shared" si="12"/>
        <v>4.1016141003933519</v>
      </c>
      <c r="BE116" s="8">
        <v>-1.5169999999999999</v>
      </c>
      <c r="BF116" s="10">
        <v>2.375</v>
      </c>
      <c r="BK116" s="12">
        <v>20</v>
      </c>
      <c r="BL116" s="10">
        <v>89</v>
      </c>
      <c r="BO116" s="4" t="s">
        <v>207</v>
      </c>
      <c r="BQ116" s="4" t="s">
        <v>205</v>
      </c>
    </row>
    <row r="117" spans="1:71" x14ac:dyDescent="0.25">
      <c r="A117" s="4">
        <v>115</v>
      </c>
      <c r="B117" s="7" t="s">
        <v>89</v>
      </c>
      <c r="C117" s="7">
        <v>1</v>
      </c>
      <c r="D117" s="7">
        <v>0</v>
      </c>
      <c r="E117" s="7">
        <v>0</v>
      </c>
      <c r="F117" s="7">
        <v>0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3</v>
      </c>
      <c r="Y117" s="7">
        <v>0</v>
      </c>
      <c r="Z117" s="7" t="s">
        <v>79</v>
      </c>
      <c r="AK117" s="7" t="s">
        <v>81</v>
      </c>
      <c r="AM117" s="7">
        <v>1</v>
      </c>
      <c r="AN117" s="7">
        <v>0</v>
      </c>
      <c r="AR117" s="7">
        <v>90</v>
      </c>
      <c r="AS117" s="7">
        <v>90</v>
      </c>
      <c r="AT117" s="7">
        <v>90</v>
      </c>
      <c r="AU117" s="7">
        <v>18</v>
      </c>
      <c r="AY117" s="8">
        <f t="shared" si="8"/>
        <v>188</v>
      </c>
      <c r="AZ117" s="8">
        <f t="shared" si="9"/>
        <v>119</v>
      </c>
      <c r="BA117" s="8">
        <f t="shared" si="10"/>
        <v>196</v>
      </c>
      <c r="BB117" s="8">
        <v>1</v>
      </c>
      <c r="BC117" s="8">
        <f t="shared" si="11"/>
        <v>0.86212702902943361</v>
      </c>
      <c r="BD117" s="8">
        <f t="shared" si="12"/>
        <v>4.1016141003933519</v>
      </c>
      <c r="BE117" s="8">
        <v>-1.5169999999999999</v>
      </c>
      <c r="BF117" s="10">
        <v>2.37</v>
      </c>
      <c r="BK117" s="12">
        <v>19</v>
      </c>
      <c r="BL117" s="10">
        <v>86</v>
      </c>
      <c r="BO117" s="4" t="s">
        <v>207</v>
      </c>
      <c r="BQ117" s="4" t="s">
        <v>205</v>
      </c>
    </row>
    <row r="118" spans="1:71" x14ac:dyDescent="0.25">
      <c r="A118" s="4">
        <v>116</v>
      </c>
      <c r="B118" s="7" t="s">
        <v>78</v>
      </c>
      <c r="C118" s="7">
        <v>1</v>
      </c>
      <c r="D118" s="7">
        <v>0</v>
      </c>
      <c r="E118" s="7">
        <v>0</v>
      </c>
      <c r="F118" s="7">
        <v>0</v>
      </c>
      <c r="G118" s="7">
        <v>1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3</v>
      </c>
      <c r="Z118" s="7" t="s">
        <v>79</v>
      </c>
      <c r="AK118" s="7" t="s">
        <v>81</v>
      </c>
      <c r="AM118" s="7">
        <v>1</v>
      </c>
      <c r="AN118" s="7">
        <v>0</v>
      </c>
      <c r="AR118" s="7">
        <v>90</v>
      </c>
      <c r="AS118" s="7">
        <v>90</v>
      </c>
      <c r="AT118" s="7">
        <v>90</v>
      </c>
      <c r="AU118" s="7">
        <v>11.5</v>
      </c>
      <c r="AX118" s="7">
        <v>0.6</v>
      </c>
      <c r="AY118" s="8">
        <f t="shared" si="8"/>
        <v>188</v>
      </c>
      <c r="AZ118" s="8">
        <f t="shared" si="9"/>
        <v>119</v>
      </c>
      <c r="BA118" s="8">
        <f t="shared" si="10"/>
        <v>220</v>
      </c>
      <c r="BB118" s="8">
        <v>1</v>
      </c>
      <c r="BC118" s="8">
        <f t="shared" si="11"/>
        <v>0.85115970509819638</v>
      </c>
      <c r="BD118" s="8">
        <f t="shared" si="12"/>
        <v>4.3032947726622597</v>
      </c>
      <c r="BE118" s="8">
        <v>-1.119</v>
      </c>
      <c r="BF118" s="10">
        <v>1.78</v>
      </c>
      <c r="BG118" s="10">
        <v>42.4</v>
      </c>
      <c r="BH118" s="10">
        <v>375</v>
      </c>
      <c r="BI118" s="10">
        <v>695</v>
      </c>
      <c r="BJ118" s="10">
        <v>31.1</v>
      </c>
      <c r="BO118" s="4" t="s">
        <v>209</v>
      </c>
      <c r="BQ118" s="4" t="s">
        <v>205</v>
      </c>
    </row>
    <row r="119" spans="1:71" x14ac:dyDescent="0.25">
      <c r="A119" s="4">
        <v>117</v>
      </c>
      <c r="B119" s="7" t="s">
        <v>89</v>
      </c>
      <c r="C119" s="7">
        <v>1</v>
      </c>
      <c r="D119" s="7">
        <v>0</v>
      </c>
      <c r="E119" s="7">
        <v>0</v>
      </c>
      <c r="F119" s="7">
        <v>0</v>
      </c>
      <c r="G119" s="7">
        <v>1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3</v>
      </c>
      <c r="Y119" s="7">
        <v>0</v>
      </c>
      <c r="Z119" s="7" t="s">
        <v>79</v>
      </c>
      <c r="AK119" s="7" t="s">
        <v>81</v>
      </c>
      <c r="AL119" s="7" t="s">
        <v>82</v>
      </c>
      <c r="AM119" s="7">
        <v>1</v>
      </c>
      <c r="AN119" s="7">
        <v>0</v>
      </c>
      <c r="AO119" s="7">
        <v>5.83</v>
      </c>
      <c r="AP119" s="7">
        <v>5.83</v>
      </c>
      <c r="AQ119" s="7">
        <v>5.83</v>
      </c>
      <c r="AR119" s="7">
        <v>90</v>
      </c>
      <c r="AS119" s="7">
        <v>90</v>
      </c>
      <c r="AT119" s="7">
        <v>90</v>
      </c>
      <c r="AU119" s="7">
        <v>14.36</v>
      </c>
      <c r="AY119" s="8">
        <f t="shared" si="8"/>
        <v>188</v>
      </c>
      <c r="AZ119" s="8">
        <f t="shared" si="9"/>
        <v>119</v>
      </c>
      <c r="BA119" s="8">
        <f t="shared" si="10"/>
        <v>196</v>
      </c>
      <c r="BB119" s="8">
        <v>1</v>
      </c>
      <c r="BC119" s="8">
        <f t="shared" si="11"/>
        <v>0.86212702902943361</v>
      </c>
      <c r="BD119" s="8">
        <f t="shared" si="12"/>
        <v>4.1016141003933519</v>
      </c>
      <c r="BE119" s="8">
        <v>-1.5169999999999999</v>
      </c>
      <c r="BF119" s="10">
        <f>1240/BI119</f>
        <v>2.407766990291262</v>
      </c>
      <c r="BG119" s="10">
        <v>61.57</v>
      </c>
      <c r="BI119" s="10">
        <v>515</v>
      </c>
      <c r="BJ119" s="10">
        <v>8.0299999999999994</v>
      </c>
      <c r="BK119" s="12">
        <v>17</v>
      </c>
      <c r="BO119" s="16" t="s">
        <v>210</v>
      </c>
      <c r="BQ119" s="4" t="s">
        <v>205</v>
      </c>
      <c r="BS119" s="4">
        <v>0.74</v>
      </c>
    </row>
    <row r="120" spans="1:71" x14ac:dyDescent="0.25">
      <c r="A120" s="4">
        <v>118</v>
      </c>
      <c r="B120" s="7" t="s">
        <v>89</v>
      </c>
      <c r="C120" s="7">
        <v>1</v>
      </c>
      <c r="D120" s="7">
        <v>0</v>
      </c>
      <c r="E120" s="7">
        <v>0</v>
      </c>
      <c r="F120" s="7">
        <v>0</v>
      </c>
      <c r="G120" s="7">
        <v>1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3</v>
      </c>
      <c r="Y120" s="7">
        <v>0</v>
      </c>
      <c r="AJ120" s="7" t="s">
        <v>211</v>
      </c>
      <c r="AK120" s="7" t="s">
        <v>81</v>
      </c>
      <c r="AL120" s="7" t="s">
        <v>82</v>
      </c>
      <c r="AM120" s="7">
        <v>1</v>
      </c>
      <c r="AN120" s="7">
        <v>0</v>
      </c>
      <c r="AO120" s="7">
        <v>5.83</v>
      </c>
      <c r="AP120" s="7">
        <v>5.83</v>
      </c>
      <c r="AQ120" s="7">
        <v>5.83</v>
      </c>
      <c r="AR120" s="7">
        <v>90</v>
      </c>
      <c r="AS120" s="7">
        <v>90</v>
      </c>
      <c r="AT120" s="7">
        <v>90</v>
      </c>
      <c r="AU120" s="7">
        <v>13.75</v>
      </c>
      <c r="AY120" s="8">
        <f t="shared" si="8"/>
        <v>188</v>
      </c>
      <c r="AZ120" s="8">
        <f t="shared" si="9"/>
        <v>119</v>
      </c>
      <c r="BA120" s="8">
        <f t="shared" si="10"/>
        <v>196</v>
      </c>
      <c r="BB120" s="8">
        <v>1</v>
      </c>
      <c r="BC120" s="8">
        <f t="shared" si="11"/>
        <v>0.86212702902943361</v>
      </c>
      <c r="BD120" s="8">
        <f t="shared" si="12"/>
        <v>4.1016141003933519</v>
      </c>
      <c r="BF120" s="10">
        <f>1240/BI120</f>
        <v>2.407766990291262</v>
      </c>
      <c r="BG120" s="10">
        <v>82.2</v>
      </c>
      <c r="BI120" s="10">
        <v>515</v>
      </c>
      <c r="BJ120" s="10">
        <v>7.33</v>
      </c>
      <c r="BK120" s="12">
        <v>17</v>
      </c>
      <c r="BN120" s="14"/>
      <c r="BO120" s="16" t="s">
        <v>210</v>
      </c>
      <c r="BP120" s="15"/>
      <c r="BQ120" s="4" t="s">
        <v>87</v>
      </c>
    </row>
    <row r="121" spans="1:71" x14ac:dyDescent="0.25">
      <c r="A121" s="4">
        <v>119</v>
      </c>
      <c r="B121" s="7" t="s">
        <v>78</v>
      </c>
      <c r="C121" s="7">
        <v>1</v>
      </c>
      <c r="D121" s="7">
        <v>0</v>
      </c>
      <c r="E121" s="7">
        <v>0</v>
      </c>
      <c r="F121" s="7">
        <v>0</v>
      </c>
      <c r="G121" s="7">
        <v>1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3</v>
      </c>
      <c r="AM121" s="7">
        <v>1</v>
      </c>
      <c r="AN121" s="7">
        <v>3</v>
      </c>
      <c r="AY121" s="8">
        <f t="shared" si="8"/>
        <v>188</v>
      </c>
      <c r="AZ121" s="8">
        <f t="shared" si="9"/>
        <v>119</v>
      </c>
      <c r="BA121" s="8">
        <f t="shared" si="10"/>
        <v>220</v>
      </c>
      <c r="BB121" s="8">
        <v>1</v>
      </c>
      <c r="BC121" s="8">
        <f t="shared" si="11"/>
        <v>0.85115970509819638</v>
      </c>
      <c r="BD121" s="8">
        <f t="shared" si="12"/>
        <v>4.3032947726622597</v>
      </c>
      <c r="BF121" s="10">
        <v>1.73</v>
      </c>
      <c r="BN121" s="14"/>
      <c r="BO121" s="58" t="s">
        <v>212</v>
      </c>
      <c r="BP121" s="15"/>
      <c r="BQ121" s="4" t="s">
        <v>205</v>
      </c>
    </row>
    <row r="122" spans="1:71" x14ac:dyDescent="0.25">
      <c r="A122" s="4">
        <v>120</v>
      </c>
      <c r="B122" s="7" t="s">
        <v>94</v>
      </c>
      <c r="C122" s="7">
        <v>0</v>
      </c>
      <c r="D122" s="7">
        <v>1</v>
      </c>
      <c r="E122" s="7">
        <v>0</v>
      </c>
      <c r="F122" s="7">
        <v>0</v>
      </c>
      <c r="G122" s="7">
        <v>1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3</v>
      </c>
      <c r="AM122" s="7">
        <v>1</v>
      </c>
      <c r="AN122" s="7">
        <v>3</v>
      </c>
      <c r="AY122" s="8">
        <f t="shared" si="8"/>
        <v>270</v>
      </c>
      <c r="AZ122" s="8">
        <f t="shared" si="9"/>
        <v>119</v>
      </c>
      <c r="BA122" s="8">
        <f t="shared" si="10"/>
        <v>220</v>
      </c>
      <c r="BB122" s="8">
        <v>1</v>
      </c>
      <c r="BC122" s="8">
        <f t="shared" si="11"/>
        <v>1.0222261164169515</v>
      </c>
      <c r="BD122" s="8">
        <f t="shared" si="12"/>
        <v>3.6180691814938042</v>
      </c>
      <c r="BF122" s="10">
        <v>1.57</v>
      </c>
      <c r="BN122" s="14"/>
      <c r="BO122" s="58" t="s">
        <v>212</v>
      </c>
      <c r="BP122" s="15"/>
      <c r="BQ122" s="4" t="s">
        <v>205</v>
      </c>
    </row>
    <row r="123" spans="1:71" x14ac:dyDescent="0.25">
      <c r="A123" s="4">
        <v>121</v>
      </c>
      <c r="B123" s="7" t="s">
        <v>143</v>
      </c>
      <c r="C123" s="7">
        <v>0</v>
      </c>
      <c r="D123" s="7">
        <v>0</v>
      </c>
      <c r="E123" s="7">
        <v>1</v>
      </c>
      <c r="F123" s="7">
        <v>0</v>
      </c>
      <c r="G123" s="7">
        <v>1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3</v>
      </c>
      <c r="AK123" s="7" t="s">
        <v>132</v>
      </c>
      <c r="AM123" s="7">
        <v>1</v>
      </c>
      <c r="AN123" s="7">
        <v>3</v>
      </c>
      <c r="AO123" s="7">
        <v>8.99</v>
      </c>
      <c r="AP123" s="7">
        <v>8.99</v>
      </c>
      <c r="AQ123" s="7">
        <v>11</v>
      </c>
      <c r="AR123" s="7">
        <v>90</v>
      </c>
      <c r="AS123" s="7">
        <v>90</v>
      </c>
      <c r="AT123" s="7">
        <v>90</v>
      </c>
      <c r="AY123" s="8">
        <f t="shared" si="8"/>
        <v>279</v>
      </c>
      <c r="AZ123" s="8">
        <f t="shared" si="9"/>
        <v>119</v>
      </c>
      <c r="BA123" s="8">
        <f t="shared" si="10"/>
        <v>220</v>
      </c>
      <c r="BB123" s="8">
        <v>1</v>
      </c>
      <c r="BC123" s="8">
        <f t="shared" si="11"/>
        <v>1.0410016981470589</v>
      </c>
      <c r="BD123" s="8">
        <f t="shared" si="12"/>
        <v>3.6002593162103116</v>
      </c>
      <c r="BF123" s="10">
        <v>1.48</v>
      </c>
      <c r="BN123" s="14"/>
      <c r="BO123" s="58" t="s">
        <v>212</v>
      </c>
      <c r="BP123" s="15"/>
      <c r="BQ123" s="4" t="s">
        <v>205</v>
      </c>
    </row>
    <row r="124" spans="1:71" x14ac:dyDescent="0.25">
      <c r="A124" s="4">
        <v>122</v>
      </c>
      <c r="B124" s="7" t="s">
        <v>148</v>
      </c>
      <c r="C124" s="7">
        <v>0</v>
      </c>
      <c r="D124" s="7">
        <v>0</v>
      </c>
      <c r="E124" s="7">
        <v>1</v>
      </c>
      <c r="F124" s="7">
        <v>0</v>
      </c>
      <c r="G124" s="7">
        <v>1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3</v>
      </c>
      <c r="Y124" s="7">
        <v>0</v>
      </c>
      <c r="AK124" s="7" t="s">
        <v>81</v>
      </c>
      <c r="AM124" s="7">
        <v>1</v>
      </c>
      <c r="AN124" s="7">
        <v>3</v>
      </c>
      <c r="AO124" s="7">
        <v>5.99</v>
      </c>
      <c r="AP124" s="7">
        <v>5.99</v>
      </c>
      <c r="AQ124" s="7">
        <v>5.99</v>
      </c>
      <c r="AR124" s="7">
        <v>90</v>
      </c>
      <c r="AS124" s="7">
        <v>90</v>
      </c>
      <c r="AT124" s="7">
        <v>90</v>
      </c>
      <c r="AV124" s="7" t="s">
        <v>81</v>
      </c>
      <c r="AY124" s="8">
        <f t="shared" si="8"/>
        <v>279</v>
      </c>
      <c r="AZ124" s="8">
        <f t="shared" si="9"/>
        <v>119</v>
      </c>
      <c r="BA124" s="8">
        <f t="shared" si="10"/>
        <v>196</v>
      </c>
      <c r="BB124" s="8">
        <v>1</v>
      </c>
      <c r="BC124" s="8">
        <f t="shared" si="11"/>
        <v>1.066433173929638</v>
      </c>
      <c r="BD124" s="8">
        <f t="shared" si="12"/>
        <v>3.3985786439414039</v>
      </c>
      <c r="BF124" s="10">
        <v>2.23</v>
      </c>
      <c r="BI124" s="10">
        <v>550</v>
      </c>
      <c r="BN124" s="14"/>
      <c r="BO124" s="58" t="s">
        <v>212</v>
      </c>
      <c r="BP124" s="15"/>
      <c r="BQ124" s="4" t="s">
        <v>205</v>
      </c>
    </row>
    <row r="125" spans="1:71" x14ac:dyDescent="0.25">
      <c r="A125" s="4">
        <v>123</v>
      </c>
      <c r="B125" s="7" t="s">
        <v>117</v>
      </c>
      <c r="C125" s="7">
        <v>3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2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9</v>
      </c>
      <c r="AL125" s="7" t="s">
        <v>154</v>
      </c>
      <c r="AM125" s="7">
        <v>3</v>
      </c>
      <c r="AN125" s="7">
        <v>0</v>
      </c>
      <c r="AY125" s="8">
        <f t="shared" si="8"/>
        <v>188</v>
      </c>
      <c r="AZ125" s="8">
        <f t="shared" si="9"/>
        <v>103</v>
      </c>
      <c r="BA125" s="8">
        <f t="shared" si="10"/>
        <v>220</v>
      </c>
      <c r="BB125" s="8">
        <v>1</v>
      </c>
      <c r="BC125" s="8">
        <f t="shared" si="11"/>
        <v>0.89332241494826181</v>
      </c>
      <c r="BD125" s="8">
        <f t="shared" si="12"/>
        <v>4.1693332676940624</v>
      </c>
      <c r="BF125" s="10">
        <v>2.06</v>
      </c>
      <c r="BO125" s="17" t="s">
        <v>213</v>
      </c>
      <c r="BQ125" s="4" t="s">
        <v>208</v>
      </c>
    </row>
    <row r="126" spans="1:71" x14ac:dyDescent="0.25">
      <c r="A126" s="4">
        <v>124</v>
      </c>
      <c r="B126" s="7" t="s">
        <v>214</v>
      </c>
      <c r="C126" s="7">
        <v>1</v>
      </c>
      <c r="D126" s="7">
        <v>0</v>
      </c>
      <c r="E126" s="7">
        <v>0</v>
      </c>
      <c r="F126" s="7">
        <v>0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3</v>
      </c>
      <c r="X126" s="7">
        <v>0</v>
      </c>
      <c r="Y126" s="7">
        <v>0</v>
      </c>
      <c r="Z126" s="7" t="s">
        <v>79</v>
      </c>
      <c r="AM126" s="7">
        <v>1</v>
      </c>
      <c r="AN126" s="7">
        <v>0</v>
      </c>
      <c r="AU126" s="7">
        <v>8.6999999999999993</v>
      </c>
      <c r="AX126" s="7">
        <v>1.6</v>
      </c>
      <c r="AY126" s="8">
        <f t="shared" si="8"/>
        <v>188</v>
      </c>
      <c r="AZ126" s="8">
        <f t="shared" si="9"/>
        <v>119</v>
      </c>
      <c r="BA126" s="8">
        <f t="shared" si="10"/>
        <v>181</v>
      </c>
      <c r="BB126" s="8">
        <v>1</v>
      </c>
      <c r="BC126" s="8">
        <f t="shared" si="11"/>
        <v>0.86987270155586993</v>
      </c>
      <c r="BD126" s="8">
        <f t="shared" si="12"/>
        <v>3.9755636802252847</v>
      </c>
      <c r="BF126" s="10">
        <f>1240/BI126</f>
        <v>3.0392156862745097</v>
      </c>
      <c r="BG126" s="10">
        <v>46</v>
      </c>
      <c r="BH126" s="10">
        <v>405</v>
      </c>
      <c r="BI126" s="10">
        <v>408</v>
      </c>
      <c r="BJ126" s="10">
        <v>20.3</v>
      </c>
      <c r="BK126" s="12">
        <v>15</v>
      </c>
      <c r="BO126" s="4" t="s">
        <v>215</v>
      </c>
      <c r="BQ126" s="4" t="s">
        <v>208</v>
      </c>
    </row>
    <row r="127" spans="1:71" x14ac:dyDescent="0.25">
      <c r="A127" s="4">
        <v>125</v>
      </c>
      <c r="B127" s="7" t="s">
        <v>89</v>
      </c>
      <c r="C127" s="7">
        <v>1</v>
      </c>
      <c r="D127" s="7">
        <v>0</v>
      </c>
      <c r="E127" s="7">
        <v>0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3</v>
      </c>
      <c r="Y127" s="7">
        <v>0</v>
      </c>
      <c r="Z127" s="7" t="s">
        <v>79</v>
      </c>
      <c r="AM127" s="7">
        <v>1</v>
      </c>
      <c r="AN127" s="7">
        <v>0</v>
      </c>
      <c r="AU127" s="7">
        <v>11.2</v>
      </c>
      <c r="AX127" s="7">
        <v>3.4</v>
      </c>
      <c r="AY127" s="8">
        <f t="shared" si="8"/>
        <v>188</v>
      </c>
      <c r="AZ127" s="8">
        <f t="shared" si="9"/>
        <v>119</v>
      </c>
      <c r="BA127" s="8">
        <f t="shared" si="10"/>
        <v>196</v>
      </c>
      <c r="BB127" s="8">
        <v>1</v>
      </c>
      <c r="BC127" s="8">
        <f t="shared" si="11"/>
        <v>0.86212702902943361</v>
      </c>
      <c r="BD127" s="8">
        <f t="shared" si="12"/>
        <v>4.1016141003933519</v>
      </c>
      <c r="BF127" s="10">
        <f>1240/BI127</f>
        <v>2.4266144814090018</v>
      </c>
      <c r="BG127" s="10">
        <v>97</v>
      </c>
      <c r="BH127" s="10">
        <v>405</v>
      </c>
      <c r="BI127" s="10">
        <v>511</v>
      </c>
      <c r="BJ127" s="10">
        <v>9.8000000000000007</v>
      </c>
      <c r="BK127" s="12">
        <v>20</v>
      </c>
      <c r="BO127" s="4" t="s">
        <v>215</v>
      </c>
      <c r="BQ127" s="4" t="s">
        <v>208</v>
      </c>
    </row>
    <row r="128" spans="1:71" x14ac:dyDescent="0.25">
      <c r="A128" s="4">
        <v>126</v>
      </c>
      <c r="B128" s="7" t="s">
        <v>78</v>
      </c>
      <c r="C128" s="7">
        <v>1</v>
      </c>
      <c r="D128" s="7">
        <v>0</v>
      </c>
      <c r="E128" s="7">
        <v>0</v>
      </c>
      <c r="F128" s="7">
        <v>0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3</v>
      </c>
      <c r="Z128" s="7" t="s">
        <v>79</v>
      </c>
      <c r="AM128" s="7">
        <v>1</v>
      </c>
      <c r="AN128" s="7">
        <v>0</v>
      </c>
      <c r="AU128" s="7">
        <v>10.1</v>
      </c>
      <c r="AX128" s="7">
        <v>3.5</v>
      </c>
      <c r="AY128" s="8">
        <f t="shared" si="8"/>
        <v>188</v>
      </c>
      <c r="AZ128" s="8">
        <f t="shared" si="9"/>
        <v>119</v>
      </c>
      <c r="BA128" s="8">
        <f t="shared" si="10"/>
        <v>220</v>
      </c>
      <c r="BB128" s="8">
        <v>1</v>
      </c>
      <c r="BC128" s="8">
        <f t="shared" si="11"/>
        <v>0.85115970509819638</v>
      </c>
      <c r="BD128" s="8">
        <f t="shared" si="12"/>
        <v>4.3032947726622597</v>
      </c>
      <c r="BF128" s="10">
        <f>1240/BI128</f>
        <v>1.8181818181818181</v>
      </c>
      <c r="BG128" s="10">
        <v>81</v>
      </c>
      <c r="BH128" s="10">
        <v>405</v>
      </c>
      <c r="BI128" s="10">
        <v>682</v>
      </c>
      <c r="BJ128" s="10">
        <v>22.2</v>
      </c>
      <c r="BK128" s="12">
        <v>29</v>
      </c>
      <c r="BO128" s="4" t="s">
        <v>215</v>
      </c>
      <c r="BQ128" s="4" t="s">
        <v>208</v>
      </c>
    </row>
    <row r="129" spans="1:69" x14ac:dyDescent="0.25">
      <c r="A129" s="4">
        <v>127</v>
      </c>
      <c r="B129" s="7" t="s">
        <v>78</v>
      </c>
      <c r="C129" s="7">
        <v>1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3</v>
      </c>
      <c r="AK129" s="7" t="s">
        <v>81</v>
      </c>
      <c r="AM129" s="7">
        <v>1</v>
      </c>
      <c r="AN129" s="7">
        <v>0</v>
      </c>
      <c r="AU129" s="7">
        <v>8.3000000000000007</v>
      </c>
      <c r="AY129" s="8">
        <f t="shared" si="8"/>
        <v>188</v>
      </c>
      <c r="AZ129" s="8">
        <f t="shared" si="9"/>
        <v>119</v>
      </c>
      <c r="BA129" s="8">
        <f t="shared" si="10"/>
        <v>220</v>
      </c>
      <c r="BB129" s="8">
        <v>1</v>
      </c>
      <c r="BC129" s="8">
        <f t="shared" si="11"/>
        <v>0.85115970509819638</v>
      </c>
      <c r="BD129" s="8">
        <f t="shared" si="12"/>
        <v>4.3032947726622597</v>
      </c>
      <c r="BF129" s="10">
        <v>1.75</v>
      </c>
      <c r="BJ129" s="10">
        <v>3.79</v>
      </c>
      <c r="BK129" s="12">
        <v>60</v>
      </c>
      <c r="BO129" s="4" t="s">
        <v>216</v>
      </c>
      <c r="BQ129" s="4" t="s">
        <v>208</v>
      </c>
    </row>
    <row r="130" spans="1:69" x14ac:dyDescent="0.25">
      <c r="A130" s="4">
        <v>128</v>
      </c>
      <c r="B130" s="7" t="s">
        <v>94</v>
      </c>
      <c r="C130" s="7">
        <v>0</v>
      </c>
      <c r="D130" s="7">
        <v>1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3</v>
      </c>
      <c r="AM130" s="7">
        <v>1</v>
      </c>
      <c r="AN130" s="7">
        <v>3</v>
      </c>
      <c r="AY130" s="8">
        <f t="shared" si="8"/>
        <v>270</v>
      </c>
      <c r="AZ130" s="8">
        <f t="shared" si="9"/>
        <v>119</v>
      </c>
      <c r="BA130" s="8">
        <f t="shared" si="10"/>
        <v>220</v>
      </c>
      <c r="BB130" s="8">
        <v>1</v>
      </c>
      <c r="BC130" s="8">
        <f t="shared" si="11"/>
        <v>1.0222261164169515</v>
      </c>
      <c r="BD130" s="8">
        <f t="shared" si="12"/>
        <v>3.6180691814938042</v>
      </c>
      <c r="BF130" s="10">
        <v>1.5</v>
      </c>
      <c r="BO130" s="4" t="s">
        <v>217</v>
      </c>
      <c r="BQ130" s="4" t="s">
        <v>208</v>
      </c>
    </row>
    <row r="131" spans="1:69" x14ac:dyDescent="0.25">
      <c r="A131" s="4">
        <v>129</v>
      </c>
      <c r="B131" s="7" t="s">
        <v>218</v>
      </c>
      <c r="C131" s="7">
        <v>0.17</v>
      </c>
      <c r="D131" s="7">
        <v>0</v>
      </c>
      <c r="E131" s="7">
        <v>0.83</v>
      </c>
      <c r="F131" s="7">
        <v>0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1.2</v>
      </c>
      <c r="Y131" s="7">
        <v>1.8</v>
      </c>
      <c r="AM131" s="7">
        <v>1</v>
      </c>
      <c r="AN131" s="7">
        <v>3</v>
      </c>
      <c r="AY131" s="8">
        <f t="shared" ref="AY131:AY194" si="16">(C131*188+D131*270+E131*279+F131*172)/(C131+D131+E131+F131)</f>
        <v>263.52999999999997</v>
      </c>
      <c r="AZ131" s="8">
        <f t="shared" ref="AZ131:AZ194" si="17">(G131*119+H131*95+I131*103+J131*118+K131*102+L131*80+M131*76+N131*138+O131*77+P131*115+Q131*83+R131*117+S131*74+T131*75.5+U131*103.2+V131*90)/(SUM(G131,H131,I131,J131,K131,L131,M131,N131,O131,P131,Q131,R131,S131,T131,U131,V131))</f>
        <v>119</v>
      </c>
      <c r="BA131" s="8">
        <f t="shared" ref="BA131:BA194" si="18">(W131*181+X131*196+Y131*220)/(W131+X131+Y131)</f>
        <v>210.4</v>
      </c>
      <c r="BB131" s="8">
        <v>1</v>
      </c>
      <c r="BC131" s="8">
        <f t="shared" ref="BC131:BC194" si="19">(AY131+BA131)/(1.414*(AZ131+BA131))</f>
        <v>1.0175158811743783</v>
      </c>
      <c r="BD131" s="8">
        <f t="shared" ref="BD131:BD194" si="20">(BA131/AZ131) - BB131*(BB131-((AY131/AZ131)/LN(AY131/AZ131)))</f>
        <v>3.5534962018696268</v>
      </c>
      <c r="BF131" s="10">
        <v>1.72</v>
      </c>
      <c r="BO131" s="4" t="s">
        <v>217</v>
      </c>
      <c r="BQ131" s="4" t="s">
        <v>208</v>
      </c>
    </row>
    <row r="132" spans="1:69" x14ac:dyDescent="0.25">
      <c r="A132" s="4">
        <v>130</v>
      </c>
      <c r="B132" s="7" t="s">
        <v>219</v>
      </c>
      <c r="C132" s="7">
        <v>0.06</v>
      </c>
      <c r="D132" s="7">
        <v>0.15</v>
      </c>
      <c r="E132" s="7">
        <v>0.79</v>
      </c>
      <c r="F132" s="7">
        <v>0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0.45</v>
      </c>
      <c r="Y132" s="7">
        <v>2.5499999999999998</v>
      </c>
      <c r="AM132" s="7">
        <v>1</v>
      </c>
      <c r="AN132" s="7">
        <v>3</v>
      </c>
      <c r="AY132" s="8">
        <f t="shared" si="16"/>
        <v>272.19</v>
      </c>
      <c r="AZ132" s="8">
        <f t="shared" si="17"/>
        <v>119</v>
      </c>
      <c r="BA132" s="8">
        <f t="shared" si="18"/>
        <v>216.4</v>
      </c>
      <c r="BB132" s="8">
        <v>1</v>
      </c>
      <c r="BC132" s="8">
        <f t="shared" si="19"/>
        <v>1.0302250516388212</v>
      </c>
      <c r="BD132" s="8">
        <f t="shared" si="20"/>
        <v>3.5830207514483536</v>
      </c>
      <c r="BF132" s="10">
        <v>1.55</v>
      </c>
      <c r="BO132" s="4" t="s">
        <v>217</v>
      </c>
      <c r="BQ132" s="4" t="s">
        <v>208</v>
      </c>
    </row>
    <row r="133" spans="1:69" x14ac:dyDescent="0.25">
      <c r="A133" s="4">
        <v>131</v>
      </c>
      <c r="B133" s="7" t="s">
        <v>220</v>
      </c>
      <c r="C133" s="7">
        <v>1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3</v>
      </c>
      <c r="X133" s="7">
        <v>0</v>
      </c>
      <c r="Y133" s="7">
        <v>0</v>
      </c>
      <c r="AK133" s="7" t="s">
        <v>81</v>
      </c>
      <c r="AL133" s="7" t="s">
        <v>82</v>
      </c>
      <c r="AM133" s="7">
        <v>1</v>
      </c>
      <c r="AN133" s="7">
        <v>0</v>
      </c>
      <c r="AO133" s="7">
        <v>5.62</v>
      </c>
      <c r="AP133" s="7">
        <v>5.62</v>
      </c>
      <c r="AQ133" s="7">
        <v>5.62</v>
      </c>
      <c r="AR133" s="7">
        <v>90</v>
      </c>
      <c r="AS133" s="7">
        <v>90</v>
      </c>
      <c r="AT133" s="7">
        <v>90</v>
      </c>
      <c r="AU133" s="7">
        <v>15</v>
      </c>
      <c r="AY133" s="8">
        <f t="shared" si="16"/>
        <v>188</v>
      </c>
      <c r="AZ133" s="8">
        <f t="shared" si="17"/>
        <v>117</v>
      </c>
      <c r="BA133" s="8">
        <f t="shared" si="18"/>
        <v>181</v>
      </c>
      <c r="BB133" s="8">
        <v>1</v>
      </c>
      <c r="BC133" s="8">
        <f t="shared" si="19"/>
        <v>0.87571077337839254</v>
      </c>
      <c r="BD133" s="8">
        <f t="shared" si="20"/>
        <v>3.9350455047276016</v>
      </c>
      <c r="BF133" s="10">
        <v>3.09</v>
      </c>
      <c r="BG133" s="10">
        <v>2.6</v>
      </c>
      <c r="BI133" s="10">
        <v>435</v>
      </c>
      <c r="BJ133" s="10">
        <v>26.5</v>
      </c>
      <c r="BK133" s="12">
        <v>19</v>
      </c>
      <c r="BO133" s="4" t="s">
        <v>221</v>
      </c>
      <c r="BQ133" s="4" t="s">
        <v>208</v>
      </c>
    </row>
    <row r="134" spans="1:69" x14ac:dyDescent="0.25">
      <c r="A134" s="4">
        <v>132</v>
      </c>
      <c r="B134" s="7" t="s">
        <v>222</v>
      </c>
      <c r="C134" s="7">
        <v>4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2</v>
      </c>
      <c r="N134" s="7">
        <v>0</v>
      </c>
      <c r="O134" s="7">
        <v>1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12</v>
      </c>
      <c r="X134" s="7">
        <v>0</v>
      </c>
      <c r="Y134" s="7">
        <v>0</v>
      </c>
      <c r="Z134" s="7" t="s">
        <v>223</v>
      </c>
      <c r="AK134" s="7" t="s">
        <v>224</v>
      </c>
      <c r="AL134" s="7" t="s">
        <v>225</v>
      </c>
      <c r="AM134" s="7">
        <v>4</v>
      </c>
      <c r="AN134" s="7">
        <v>0</v>
      </c>
      <c r="AO134" s="7">
        <v>13.04</v>
      </c>
      <c r="AP134" s="7">
        <v>7.3</v>
      </c>
      <c r="AQ134" s="7">
        <v>12.97</v>
      </c>
      <c r="AR134" s="7">
        <v>90</v>
      </c>
      <c r="AS134" s="7">
        <v>111.73</v>
      </c>
      <c r="AT134" s="7">
        <v>90</v>
      </c>
      <c r="AU134" s="7">
        <v>12.5</v>
      </c>
      <c r="AX134" s="7">
        <v>1.9</v>
      </c>
      <c r="AY134" s="8">
        <f t="shared" si="16"/>
        <v>188</v>
      </c>
      <c r="AZ134" s="8">
        <f t="shared" si="17"/>
        <v>76.333333333333329</v>
      </c>
      <c r="BA134" s="8">
        <f t="shared" si="18"/>
        <v>181</v>
      </c>
      <c r="BB134" s="8">
        <v>1</v>
      </c>
      <c r="BC134" s="8">
        <f t="shared" si="19"/>
        <v>1.0141002997412993</v>
      </c>
      <c r="BD134" s="8">
        <f t="shared" si="20"/>
        <v>4.1036698624005217</v>
      </c>
      <c r="BF134" s="10">
        <v>1.79</v>
      </c>
      <c r="BO134" s="4" t="s">
        <v>226</v>
      </c>
      <c r="BQ134" s="4" t="s">
        <v>208</v>
      </c>
    </row>
    <row r="135" spans="1:69" x14ac:dyDescent="0.25">
      <c r="A135" s="4">
        <v>133</v>
      </c>
      <c r="B135" s="7" t="s">
        <v>222</v>
      </c>
      <c r="C135" s="7">
        <v>4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2</v>
      </c>
      <c r="N135" s="7">
        <v>0</v>
      </c>
      <c r="O135" s="7">
        <v>1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12</v>
      </c>
      <c r="X135" s="7">
        <v>0</v>
      </c>
      <c r="Y135" s="7">
        <v>0</v>
      </c>
      <c r="AL135" s="7" t="s">
        <v>225</v>
      </c>
      <c r="AM135" s="7">
        <v>4</v>
      </c>
      <c r="AN135" s="7">
        <v>0</v>
      </c>
      <c r="AY135" s="8">
        <f t="shared" si="16"/>
        <v>188</v>
      </c>
      <c r="AZ135" s="8">
        <f t="shared" si="17"/>
        <v>76.333333333333329</v>
      </c>
      <c r="BA135" s="8">
        <f t="shared" si="18"/>
        <v>181</v>
      </c>
      <c r="BB135" s="8">
        <v>1</v>
      </c>
      <c r="BC135" s="8">
        <f t="shared" si="19"/>
        <v>1.0141002997412993</v>
      </c>
      <c r="BD135" s="8">
        <f t="shared" si="20"/>
        <v>4.1036698624005217</v>
      </c>
      <c r="BF135" s="10">
        <v>1.02</v>
      </c>
      <c r="BO135" s="4" t="s">
        <v>226</v>
      </c>
      <c r="BQ135" s="4" t="s">
        <v>208</v>
      </c>
    </row>
    <row r="136" spans="1:69" x14ac:dyDescent="0.25">
      <c r="A136" s="4">
        <v>134</v>
      </c>
      <c r="B136" s="7" t="s">
        <v>222</v>
      </c>
      <c r="C136" s="7">
        <v>4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2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12</v>
      </c>
      <c r="X136" s="7">
        <v>0</v>
      </c>
      <c r="Y136" s="7">
        <v>0</v>
      </c>
      <c r="AM136" s="7">
        <v>4</v>
      </c>
      <c r="AN136" s="7">
        <v>0</v>
      </c>
      <c r="AY136" s="8">
        <f t="shared" si="16"/>
        <v>188</v>
      </c>
      <c r="AZ136" s="8">
        <f t="shared" si="17"/>
        <v>76.333333333333329</v>
      </c>
      <c r="BA136" s="8">
        <f t="shared" si="18"/>
        <v>181</v>
      </c>
      <c r="BB136" s="8">
        <v>1</v>
      </c>
      <c r="BC136" s="8">
        <f t="shared" si="19"/>
        <v>1.0141002997412993</v>
      </c>
      <c r="BD136" s="8">
        <f t="shared" si="20"/>
        <v>4.1036698624005217</v>
      </c>
      <c r="BF136" s="10">
        <v>1.6</v>
      </c>
      <c r="BO136" s="4" t="s">
        <v>226</v>
      </c>
      <c r="BQ136" s="4" t="s">
        <v>208</v>
      </c>
    </row>
    <row r="137" spans="1:69" x14ac:dyDescent="0.25">
      <c r="A137" s="4">
        <v>135</v>
      </c>
      <c r="B137" s="7" t="s">
        <v>222</v>
      </c>
      <c r="C137" s="7">
        <v>4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2</v>
      </c>
      <c r="N137" s="7">
        <v>0</v>
      </c>
      <c r="O137" s="7">
        <v>1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12</v>
      </c>
      <c r="X137" s="7">
        <v>0</v>
      </c>
      <c r="Y137" s="7">
        <v>0</v>
      </c>
      <c r="AM137" s="7">
        <v>4</v>
      </c>
      <c r="AN137" s="7">
        <v>0</v>
      </c>
      <c r="AY137" s="8">
        <f t="shared" si="16"/>
        <v>188</v>
      </c>
      <c r="AZ137" s="8">
        <f t="shared" si="17"/>
        <v>76.333333333333329</v>
      </c>
      <c r="BA137" s="8">
        <f t="shared" si="18"/>
        <v>181</v>
      </c>
      <c r="BB137" s="8">
        <v>1</v>
      </c>
      <c r="BC137" s="8">
        <f t="shared" si="19"/>
        <v>1.0141002997412993</v>
      </c>
      <c r="BD137" s="8">
        <f t="shared" si="20"/>
        <v>4.1036698624005217</v>
      </c>
      <c r="BF137" s="10">
        <v>1.24</v>
      </c>
      <c r="BO137" s="4" t="s">
        <v>226</v>
      </c>
      <c r="BQ137" s="4" t="s">
        <v>208</v>
      </c>
    </row>
    <row r="138" spans="1:69" x14ac:dyDescent="0.25">
      <c r="A138" s="4">
        <v>136</v>
      </c>
      <c r="B138" s="7" t="s">
        <v>643</v>
      </c>
      <c r="C138" s="7">
        <v>4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2</v>
      </c>
      <c r="N138" s="7">
        <v>0</v>
      </c>
      <c r="O138" s="7">
        <v>0.85</v>
      </c>
      <c r="P138" s="7">
        <v>0.3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12</v>
      </c>
      <c r="X138" s="7">
        <v>0</v>
      </c>
      <c r="Y138" s="7">
        <v>0</v>
      </c>
      <c r="AK138" s="7" t="s">
        <v>224</v>
      </c>
      <c r="AM138" s="7">
        <v>4</v>
      </c>
      <c r="AN138" s="7">
        <v>0</v>
      </c>
      <c r="AO138" s="7">
        <v>13.1</v>
      </c>
      <c r="AP138" s="7">
        <v>7.4</v>
      </c>
      <c r="AQ138" s="7">
        <v>13.03</v>
      </c>
      <c r="AR138" s="7">
        <v>90</v>
      </c>
      <c r="AS138" s="7">
        <v>111.19</v>
      </c>
      <c r="AT138" s="7">
        <v>90</v>
      </c>
      <c r="AY138" s="8">
        <f t="shared" si="16"/>
        <v>188</v>
      </c>
      <c r="AZ138" s="8">
        <f t="shared" si="17"/>
        <v>79.984126984126988</v>
      </c>
      <c r="BA138" s="8">
        <f t="shared" si="18"/>
        <v>181</v>
      </c>
      <c r="BB138" s="8">
        <v>1</v>
      </c>
      <c r="BC138" s="8">
        <f t="shared" si="19"/>
        <v>0.99991449090171158</v>
      </c>
      <c r="BD138" s="8">
        <f t="shared" si="20"/>
        <v>4.0132749004632471</v>
      </c>
      <c r="BF138" s="10">
        <v>1.73</v>
      </c>
      <c r="BO138" s="4" t="s">
        <v>226</v>
      </c>
      <c r="BQ138" s="4" t="s">
        <v>208</v>
      </c>
    </row>
    <row r="139" spans="1:69" x14ac:dyDescent="0.25">
      <c r="A139" s="4">
        <v>137</v>
      </c>
      <c r="B139" s="7" t="s">
        <v>644</v>
      </c>
      <c r="C139" s="7">
        <v>4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2</v>
      </c>
      <c r="N139" s="7">
        <v>0</v>
      </c>
      <c r="O139" s="7">
        <v>0.75</v>
      </c>
      <c r="P139" s="7">
        <v>0.5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12</v>
      </c>
      <c r="X139" s="7">
        <v>0</v>
      </c>
      <c r="Y139" s="7">
        <v>0</v>
      </c>
      <c r="AK139" s="7" t="s">
        <v>224</v>
      </c>
      <c r="AM139" s="7">
        <v>4</v>
      </c>
      <c r="AN139" s="7">
        <v>0</v>
      </c>
      <c r="AO139" s="7">
        <v>13.12</v>
      </c>
      <c r="AP139" s="7">
        <v>7.45</v>
      </c>
      <c r="AQ139" s="7">
        <v>12.99</v>
      </c>
      <c r="AR139" s="7">
        <v>90</v>
      </c>
      <c r="AS139" s="7">
        <v>111.03</v>
      </c>
      <c r="AT139" s="7">
        <v>90</v>
      </c>
      <c r="AY139" s="8">
        <f t="shared" si="16"/>
        <v>188</v>
      </c>
      <c r="AZ139" s="8">
        <f t="shared" si="17"/>
        <v>82.230769230769226</v>
      </c>
      <c r="BA139" s="8">
        <f t="shared" si="18"/>
        <v>181</v>
      </c>
      <c r="BB139" s="8">
        <v>1</v>
      </c>
      <c r="BC139" s="8">
        <f t="shared" si="19"/>
        <v>0.99138034367851924</v>
      </c>
      <c r="BD139" s="8">
        <f t="shared" si="20"/>
        <v>3.9659242393451564</v>
      </c>
      <c r="BF139" s="10">
        <v>1.7</v>
      </c>
      <c r="BO139" s="4" t="s">
        <v>226</v>
      </c>
      <c r="BQ139" s="4" t="s">
        <v>208</v>
      </c>
    </row>
    <row r="140" spans="1:69" x14ac:dyDescent="0.25">
      <c r="A140" s="4">
        <v>138</v>
      </c>
      <c r="B140" s="7" t="s">
        <v>645</v>
      </c>
      <c r="C140" s="7">
        <v>4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2</v>
      </c>
      <c r="N140" s="7">
        <v>0</v>
      </c>
      <c r="O140" s="7">
        <v>0.5</v>
      </c>
      <c r="P140" s="7">
        <v>1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12</v>
      </c>
      <c r="X140" s="7">
        <v>0</v>
      </c>
      <c r="Y140" s="7">
        <v>0</v>
      </c>
      <c r="AK140" s="7" t="s">
        <v>224</v>
      </c>
      <c r="AM140" s="7">
        <v>4</v>
      </c>
      <c r="AN140" s="7">
        <v>0</v>
      </c>
      <c r="AO140" s="7">
        <v>13.08</v>
      </c>
      <c r="AP140" s="7">
        <v>7.48</v>
      </c>
      <c r="AQ140" s="7">
        <v>12.95</v>
      </c>
      <c r="AR140" s="7">
        <v>90</v>
      </c>
      <c r="AS140" s="7">
        <v>110.57</v>
      </c>
      <c r="AT140" s="7">
        <v>90</v>
      </c>
      <c r="AY140" s="8">
        <f t="shared" si="16"/>
        <v>188</v>
      </c>
      <c r="AZ140" s="8">
        <f t="shared" si="17"/>
        <v>87.285714285714292</v>
      </c>
      <c r="BA140" s="8">
        <f t="shared" si="18"/>
        <v>181</v>
      </c>
      <c r="BB140" s="8">
        <v>1</v>
      </c>
      <c r="BC140" s="8">
        <f t="shared" si="19"/>
        <v>0.97270110397621234</v>
      </c>
      <c r="BD140" s="8">
        <f t="shared" si="20"/>
        <v>3.8808595154627628</v>
      </c>
      <c r="BF140" s="10">
        <v>1.67</v>
      </c>
      <c r="BO140" s="4" t="s">
        <v>226</v>
      </c>
      <c r="BQ140" s="4" t="s">
        <v>208</v>
      </c>
    </row>
    <row r="141" spans="1:69" x14ac:dyDescent="0.25">
      <c r="A141" s="4">
        <v>139</v>
      </c>
      <c r="B141" s="7" t="s">
        <v>646</v>
      </c>
      <c r="C141" s="7">
        <v>4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2</v>
      </c>
      <c r="N141" s="7">
        <v>0</v>
      </c>
      <c r="O141" s="7">
        <v>0.4</v>
      </c>
      <c r="P141" s="7">
        <v>1.2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12</v>
      </c>
      <c r="X141" s="7">
        <v>0</v>
      </c>
      <c r="Y141" s="7">
        <v>0</v>
      </c>
      <c r="AK141" s="7" t="s">
        <v>81</v>
      </c>
      <c r="AM141" s="7">
        <v>4</v>
      </c>
      <c r="AN141" s="7">
        <v>0</v>
      </c>
      <c r="AO141" s="7">
        <v>10.48</v>
      </c>
      <c r="AP141" s="7">
        <v>10.48</v>
      </c>
      <c r="AQ141" s="7">
        <v>10.48</v>
      </c>
      <c r="AR141" s="7">
        <v>90</v>
      </c>
      <c r="AS141" s="7">
        <v>90</v>
      </c>
      <c r="AT141" s="7">
        <v>90</v>
      </c>
      <c r="AY141" s="8">
        <f t="shared" si="16"/>
        <v>188</v>
      </c>
      <c r="AZ141" s="8">
        <f t="shared" si="17"/>
        <v>89.111111111111128</v>
      </c>
      <c r="BA141" s="8">
        <f t="shared" si="18"/>
        <v>181</v>
      </c>
      <c r="BB141" s="8">
        <v>1</v>
      </c>
      <c r="BC141" s="8">
        <f t="shared" si="19"/>
        <v>0.96612764055978961</v>
      </c>
      <c r="BD141" s="8">
        <f t="shared" si="20"/>
        <v>3.8571090728479054</v>
      </c>
      <c r="BF141" s="10">
        <v>3.06</v>
      </c>
      <c r="BO141" s="4" t="s">
        <v>226</v>
      </c>
      <c r="BQ141" s="4" t="s">
        <v>208</v>
      </c>
    </row>
    <row r="142" spans="1:69" x14ac:dyDescent="0.25">
      <c r="A142" s="4">
        <v>140</v>
      </c>
      <c r="B142" s="7" t="s">
        <v>647</v>
      </c>
      <c r="C142" s="7">
        <v>4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2</v>
      </c>
      <c r="N142" s="7">
        <v>0</v>
      </c>
      <c r="O142" s="7">
        <v>0.3</v>
      </c>
      <c r="P142" s="7">
        <v>1.4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12</v>
      </c>
      <c r="X142" s="7">
        <v>0</v>
      </c>
      <c r="Y142" s="7">
        <v>0</v>
      </c>
      <c r="AK142" s="7" t="s">
        <v>81</v>
      </c>
      <c r="AM142" s="7">
        <v>4</v>
      </c>
      <c r="AN142" s="7">
        <v>0</v>
      </c>
      <c r="AO142" s="7">
        <v>10.49</v>
      </c>
      <c r="AP142" s="7">
        <v>10.49</v>
      </c>
      <c r="AQ142" s="7">
        <v>10.49</v>
      </c>
      <c r="AR142" s="7">
        <v>90</v>
      </c>
      <c r="AS142" s="7">
        <v>90</v>
      </c>
      <c r="AT142" s="7">
        <v>90</v>
      </c>
      <c r="AY142" s="8">
        <f t="shared" si="16"/>
        <v>188</v>
      </c>
      <c r="AZ142" s="8">
        <f t="shared" si="17"/>
        <v>90.837837837837853</v>
      </c>
      <c r="BA142" s="8">
        <f t="shared" si="18"/>
        <v>181</v>
      </c>
      <c r="BB142" s="8">
        <v>1</v>
      </c>
      <c r="BC142" s="8">
        <f t="shared" si="19"/>
        <v>0.95999075236330833</v>
      </c>
      <c r="BD142" s="8">
        <f t="shared" si="20"/>
        <v>3.8379270700316739</v>
      </c>
      <c r="BF142" s="10">
        <v>3.05</v>
      </c>
      <c r="BO142" s="4" t="s">
        <v>226</v>
      </c>
      <c r="BQ142" s="4" t="s">
        <v>208</v>
      </c>
    </row>
    <row r="143" spans="1:69" x14ac:dyDescent="0.25">
      <c r="A143" s="4">
        <v>141</v>
      </c>
      <c r="B143" s="7" t="s">
        <v>648</v>
      </c>
      <c r="C143" s="7">
        <v>4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2</v>
      </c>
      <c r="N143" s="7">
        <v>0</v>
      </c>
      <c r="O143" s="7">
        <v>0.25</v>
      </c>
      <c r="P143" s="7">
        <v>1.5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12</v>
      </c>
      <c r="X143" s="7">
        <v>0</v>
      </c>
      <c r="Y143" s="7">
        <v>0</v>
      </c>
      <c r="AK143" s="7" t="s">
        <v>81</v>
      </c>
      <c r="AM143" s="7">
        <v>4</v>
      </c>
      <c r="AN143" s="7">
        <v>0</v>
      </c>
      <c r="AO143" s="7">
        <v>10.5</v>
      </c>
      <c r="AP143" s="7">
        <v>10.5</v>
      </c>
      <c r="AQ143" s="7">
        <v>10.5</v>
      </c>
      <c r="AR143" s="7">
        <v>90</v>
      </c>
      <c r="AS143" s="7">
        <v>90</v>
      </c>
      <c r="AT143" s="7">
        <v>90</v>
      </c>
      <c r="AY143" s="8">
        <f t="shared" si="16"/>
        <v>188</v>
      </c>
      <c r="AZ143" s="8">
        <f t="shared" si="17"/>
        <v>91.666666666666671</v>
      </c>
      <c r="BA143" s="8">
        <f t="shared" si="18"/>
        <v>181</v>
      </c>
      <c r="BB143" s="8">
        <v>1</v>
      </c>
      <c r="BC143" s="8">
        <f t="shared" si="19"/>
        <v>0.95707265452357315</v>
      </c>
      <c r="BD143" s="8">
        <f t="shared" si="20"/>
        <v>3.8298387744139077</v>
      </c>
      <c r="BF143" s="10">
        <v>3.05</v>
      </c>
      <c r="BO143" s="4" t="s">
        <v>226</v>
      </c>
      <c r="BQ143" s="4" t="s">
        <v>208</v>
      </c>
    </row>
    <row r="144" spans="1:69" x14ac:dyDescent="0.25">
      <c r="A144" s="4">
        <v>142</v>
      </c>
      <c r="B144" s="7" t="s">
        <v>649</v>
      </c>
      <c r="C144" s="7">
        <v>4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2</v>
      </c>
      <c r="N144" s="7">
        <v>0</v>
      </c>
      <c r="O144" s="7">
        <v>0.1</v>
      </c>
      <c r="P144" s="7">
        <v>1.8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12</v>
      </c>
      <c r="X144" s="7">
        <v>0</v>
      </c>
      <c r="Y144" s="7">
        <v>0</v>
      </c>
      <c r="AK144" s="7" t="s">
        <v>81</v>
      </c>
      <c r="AM144" s="7">
        <v>4</v>
      </c>
      <c r="AN144" s="7">
        <v>0</v>
      </c>
      <c r="AO144" s="7">
        <v>10.51</v>
      </c>
      <c r="AP144" s="7">
        <v>10.51</v>
      </c>
      <c r="AQ144" s="7">
        <v>10.51</v>
      </c>
      <c r="AR144" s="7">
        <v>90</v>
      </c>
      <c r="AS144" s="7">
        <v>90</v>
      </c>
      <c r="AT144" s="7">
        <v>90</v>
      </c>
      <c r="AY144" s="8">
        <f t="shared" si="16"/>
        <v>188</v>
      </c>
      <c r="AZ144" s="8">
        <f t="shared" si="17"/>
        <v>94.025641025641008</v>
      </c>
      <c r="BA144" s="8">
        <f t="shared" si="18"/>
        <v>181</v>
      </c>
      <c r="BB144" s="8">
        <v>1</v>
      </c>
      <c r="BC144" s="8">
        <f t="shared" si="19"/>
        <v>0.94886356593358934</v>
      </c>
      <c r="BD144" s="8">
        <f t="shared" si="20"/>
        <v>3.8107455272675113</v>
      </c>
      <c r="BF144" s="10">
        <v>3.03</v>
      </c>
      <c r="BO144" s="4" t="s">
        <v>226</v>
      </c>
      <c r="BQ144" s="4" t="s">
        <v>208</v>
      </c>
    </row>
    <row r="145" spans="1:69" x14ac:dyDescent="0.25">
      <c r="A145" s="4">
        <v>143</v>
      </c>
      <c r="B145" s="7" t="s">
        <v>227</v>
      </c>
      <c r="C145" s="7">
        <v>4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2</v>
      </c>
      <c r="N145" s="7">
        <v>0</v>
      </c>
      <c r="O145" s="7">
        <v>0</v>
      </c>
      <c r="P145" s="7">
        <v>2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12</v>
      </c>
      <c r="X145" s="7">
        <v>0</v>
      </c>
      <c r="Y145" s="7">
        <v>0</v>
      </c>
      <c r="AK145" s="7" t="s">
        <v>81</v>
      </c>
      <c r="AM145" s="7">
        <v>4</v>
      </c>
      <c r="AN145" s="7">
        <v>0</v>
      </c>
      <c r="AO145" s="7">
        <v>10.52</v>
      </c>
      <c r="AP145" s="7">
        <v>10.52</v>
      </c>
      <c r="AQ145" s="7">
        <v>10.52</v>
      </c>
      <c r="AR145" s="7">
        <v>90</v>
      </c>
      <c r="AS145" s="7">
        <v>90</v>
      </c>
      <c r="AT145" s="7">
        <v>90</v>
      </c>
      <c r="AY145" s="8">
        <f t="shared" si="16"/>
        <v>188</v>
      </c>
      <c r="AZ145" s="8">
        <f t="shared" si="17"/>
        <v>95.5</v>
      </c>
      <c r="BA145" s="8">
        <f t="shared" si="18"/>
        <v>181</v>
      </c>
      <c r="BB145" s="8">
        <v>1</v>
      </c>
      <c r="BC145" s="8">
        <f t="shared" si="19"/>
        <v>0.94380401615465082</v>
      </c>
      <c r="BD145" s="8">
        <f t="shared" si="20"/>
        <v>3.8017410978254764</v>
      </c>
      <c r="BF145" s="10">
        <v>3.04</v>
      </c>
      <c r="BO145" s="4" t="s">
        <v>226</v>
      </c>
      <c r="BQ145" s="4" t="s">
        <v>208</v>
      </c>
    </row>
    <row r="146" spans="1:69" x14ac:dyDescent="0.25">
      <c r="A146" s="4">
        <v>144</v>
      </c>
      <c r="B146" s="7" t="s">
        <v>214</v>
      </c>
      <c r="C146" s="7">
        <v>1</v>
      </c>
      <c r="D146" s="7">
        <v>0</v>
      </c>
      <c r="E146" s="7">
        <v>0</v>
      </c>
      <c r="F146" s="7">
        <v>0</v>
      </c>
      <c r="G146" s="7">
        <v>1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3</v>
      </c>
      <c r="X146" s="7">
        <v>0</v>
      </c>
      <c r="Y146" s="7">
        <v>0</v>
      </c>
      <c r="AM146" s="7">
        <v>1</v>
      </c>
      <c r="AN146" s="7">
        <v>0</v>
      </c>
      <c r="AY146" s="8">
        <f t="shared" si="16"/>
        <v>188</v>
      </c>
      <c r="AZ146" s="8">
        <f t="shared" si="17"/>
        <v>119</v>
      </c>
      <c r="BA146" s="8">
        <f t="shared" si="18"/>
        <v>181</v>
      </c>
      <c r="BB146" s="8">
        <v>1</v>
      </c>
      <c r="BC146" s="8">
        <f t="shared" si="19"/>
        <v>0.86987270155586993</v>
      </c>
      <c r="BD146" s="8">
        <f t="shared" si="20"/>
        <v>3.9755636802252847</v>
      </c>
      <c r="BF146" s="10">
        <f t="shared" ref="BF146:BF151" si="21">1240/BI146</f>
        <v>3.0617283950617282</v>
      </c>
      <c r="BG146" s="10">
        <v>10</v>
      </c>
      <c r="BI146" s="10">
        <v>405</v>
      </c>
      <c r="BO146" s="4" t="s">
        <v>202</v>
      </c>
      <c r="BQ146" s="4" t="s">
        <v>208</v>
      </c>
    </row>
    <row r="147" spans="1:69" x14ac:dyDescent="0.25">
      <c r="A147" s="4">
        <v>145</v>
      </c>
      <c r="B147" s="7" t="s">
        <v>198</v>
      </c>
      <c r="C147" s="7">
        <v>0</v>
      </c>
      <c r="D147" s="7">
        <v>3</v>
      </c>
      <c r="E147" s="7">
        <v>0</v>
      </c>
      <c r="F147" s="7">
        <v>0</v>
      </c>
      <c r="G147" s="7">
        <v>0</v>
      </c>
      <c r="H147" s="7">
        <v>0</v>
      </c>
      <c r="I147" s="7">
        <v>2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9</v>
      </c>
      <c r="Y147" s="7">
        <v>0</v>
      </c>
      <c r="AM147" s="7">
        <v>3</v>
      </c>
      <c r="AN147" s="7">
        <v>0</v>
      </c>
      <c r="AO147" s="7">
        <v>3.56</v>
      </c>
      <c r="AQ147" s="7">
        <v>3.34</v>
      </c>
      <c r="AU147" s="7">
        <v>3.05</v>
      </c>
      <c r="AX147" s="7">
        <v>0.9</v>
      </c>
      <c r="AY147" s="8">
        <f t="shared" si="16"/>
        <v>270</v>
      </c>
      <c r="AZ147" s="8">
        <f t="shared" si="17"/>
        <v>103</v>
      </c>
      <c r="BA147" s="8">
        <f t="shared" si="18"/>
        <v>196</v>
      </c>
      <c r="BB147" s="8">
        <v>1</v>
      </c>
      <c r="BC147" s="8">
        <f t="shared" si="19"/>
        <v>1.1022124668271891</v>
      </c>
      <c r="BD147" s="8">
        <f t="shared" si="20"/>
        <v>3.6230312720223172</v>
      </c>
      <c r="BF147" s="10">
        <f t="shared" si="21"/>
        <v>2.9314420803782504</v>
      </c>
      <c r="BG147" s="10">
        <v>12</v>
      </c>
      <c r="BI147" s="10">
        <v>423</v>
      </c>
      <c r="BK147" s="12">
        <v>62</v>
      </c>
      <c r="BO147" s="4" t="s">
        <v>202</v>
      </c>
      <c r="BQ147" s="4" t="s">
        <v>208</v>
      </c>
    </row>
    <row r="148" spans="1:69" x14ac:dyDescent="0.25">
      <c r="A148" s="4">
        <v>146</v>
      </c>
      <c r="B148" s="7" t="s">
        <v>134</v>
      </c>
      <c r="C148" s="7">
        <v>0</v>
      </c>
      <c r="D148" s="7">
        <v>1</v>
      </c>
      <c r="E148" s="7">
        <v>0</v>
      </c>
      <c r="F148" s="7">
        <v>0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3</v>
      </c>
      <c r="Y148" s="7">
        <v>0</v>
      </c>
      <c r="AM148" s="7">
        <v>1</v>
      </c>
      <c r="AN148" s="7">
        <v>0</v>
      </c>
      <c r="AY148" s="8">
        <f t="shared" si="16"/>
        <v>270</v>
      </c>
      <c r="AZ148" s="8">
        <f t="shared" si="17"/>
        <v>119</v>
      </c>
      <c r="BA148" s="8">
        <f t="shared" si="18"/>
        <v>196</v>
      </c>
      <c r="BB148" s="8">
        <v>1</v>
      </c>
      <c r="BC148" s="8">
        <f t="shared" si="19"/>
        <v>1.0462270716867605</v>
      </c>
      <c r="BD148" s="8">
        <f t="shared" si="20"/>
        <v>3.4163885092248965</v>
      </c>
      <c r="BF148" s="10">
        <f t="shared" si="21"/>
        <v>2.7555555555555555</v>
      </c>
      <c r="BG148" s="10">
        <v>63</v>
      </c>
      <c r="BI148" s="10">
        <v>450</v>
      </c>
      <c r="BO148" s="4" t="s">
        <v>202</v>
      </c>
      <c r="BQ148" s="4" t="s">
        <v>208</v>
      </c>
    </row>
    <row r="149" spans="1:69" x14ac:dyDescent="0.25">
      <c r="A149" s="4">
        <v>147</v>
      </c>
      <c r="B149" s="7" t="s">
        <v>203</v>
      </c>
      <c r="C149" s="7">
        <v>0</v>
      </c>
      <c r="D149" s="7">
        <v>3</v>
      </c>
      <c r="E149" s="7">
        <v>0</v>
      </c>
      <c r="F149" s="7">
        <v>0</v>
      </c>
      <c r="G149" s="7">
        <v>0</v>
      </c>
      <c r="H149" s="7">
        <v>0</v>
      </c>
      <c r="I149" s="7">
        <v>2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9</v>
      </c>
      <c r="X149" s="7">
        <v>0</v>
      </c>
      <c r="Y149" s="7">
        <v>0</v>
      </c>
      <c r="AM149" s="7">
        <v>3</v>
      </c>
      <c r="AN149" s="7">
        <v>0</v>
      </c>
      <c r="AY149" s="8">
        <f t="shared" si="16"/>
        <v>270</v>
      </c>
      <c r="AZ149" s="8">
        <f t="shared" si="17"/>
        <v>103</v>
      </c>
      <c r="BA149" s="8">
        <f t="shared" si="18"/>
        <v>181</v>
      </c>
      <c r="BB149" s="8">
        <v>1</v>
      </c>
      <c r="BC149" s="8">
        <f t="shared" si="19"/>
        <v>1.1230750841683768</v>
      </c>
      <c r="BD149" s="8">
        <f t="shared" si="20"/>
        <v>3.4774002040611522</v>
      </c>
      <c r="BF149" s="10">
        <f t="shared" si="21"/>
        <v>3.4444444444444446</v>
      </c>
      <c r="BG149" s="10">
        <v>15</v>
      </c>
      <c r="BI149" s="10">
        <v>360</v>
      </c>
      <c r="BK149" s="12">
        <v>50</v>
      </c>
      <c r="BO149" s="4" t="s">
        <v>202</v>
      </c>
      <c r="BQ149" s="4" t="s">
        <v>208</v>
      </c>
    </row>
    <row r="150" spans="1:69" x14ac:dyDescent="0.25">
      <c r="A150" s="4">
        <v>148</v>
      </c>
      <c r="B150" s="7" t="s">
        <v>123</v>
      </c>
      <c r="C150" s="7">
        <v>0</v>
      </c>
      <c r="D150" s="7">
        <v>3</v>
      </c>
      <c r="E150" s="7">
        <v>0</v>
      </c>
      <c r="F150" s="7">
        <v>0</v>
      </c>
      <c r="G150" s="7">
        <v>0</v>
      </c>
      <c r="H150" s="7">
        <v>0</v>
      </c>
      <c r="I150" s="7">
        <v>2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9</v>
      </c>
      <c r="AM150" s="7">
        <v>3</v>
      </c>
      <c r="AN150" s="7">
        <v>0</v>
      </c>
      <c r="AY150" s="8">
        <f t="shared" si="16"/>
        <v>270</v>
      </c>
      <c r="AZ150" s="8">
        <f t="shared" si="17"/>
        <v>103</v>
      </c>
      <c r="BA150" s="8">
        <f t="shared" si="18"/>
        <v>220</v>
      </c>
      <c r="BB150" s="8">
        <v>1</v>
      </c>
      <c r="BC150" s="8">
        <f t="shared" si="19"/>
        <v>1.0728627042270791</v>
      </c>
      <c r="BD150" s="8">
        <f t="shared" si="20"/>
        <v>3.8560409807601812</v>
      </c>
      <c r="BF150" s="10">
        <f t="shared" si="21"/>
        <v>2.2962962962962963</v>
      </c>
      <c r="BG150" s="10">
        <v>0.03</v>
      </c>
      <c r="BI150" s="10">
        <v>540</v>
      </c>
      <c r="BK150" s="12">
        <v>91</v>
      </c>
      <c r="BO150" s="4" t="s">
        <v>202</v>
      </c>
      <c r="BQ150" s="4" t="s">
        <v>208</v>
      </c>
    </row>
    <row r="151" spans="1:69" x14ac:dyDescent="0.25">
      <c r="A151" s="4">
        <v>149</v>
      </c>
      <c r="B151" s="7" t="s">
        <v>94</v>
      </c>
      <c r="C151" s="7">
        <v>0</v>
      </c>
      <c r="D151" s="7">
        <v>1</v>
      </c>
      <c r="E151" s="7">
        <v>0</v>
      </c>
      <c r="F151" s="7">
        <v>0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3</v>
      </c>
      <c r="AM151" s="7">
        <v>1</v>
      </c>
      <c r="AN151" s="7">
        <v>3</v>
      </c>
      <c r="AY151" s="8">
        <f t="shared" si="16"/>
        <v>270</v>
      </c>
      <c r="AZ151" s="8">
        <f t="shared" si="17"/>
        <v>119</v>
      </c>
      <c r="BA151" s="8">
        <f t="shared" si="18"/>
        <v>220</v>
      </c>
      <c r="BB151" s="8">
        <v>1</v>
      </c>
      <c r="BC151" s="8">
        <f t="shared" si="19"/>
        <v>1.0222261164169515</v>
      </c>
      <c r="BD151" s="8">
        <f t="shared" si="20"/>
        <v>3.6180691814938042</v>
      </c>
      <c r="BF151" s="10">
        <f t="shared" si="21"/>
        <v>1.6</v>
      </c>
      <c r="BI151" s="10">
        <v>775</v>
      </c>
      <c r="BJ151" s="25">
        <v>4.5</v>
      </c>
      <c r="BK151" s="12">
        <v>50</v>
      </c>
      <c r="BO151" s="4" t="s">
        <v>228</v>
      </c>
      <c r="BQ151" s="4" t="s">
        <v>208</v>
      </c>
    </row>
    <row r="152" spans="1:69" x14ac:dyDescent="0.25">
      <c r="A152" s="4">
        <v>150</v>
      </c>
      <c r="B152" s="7" t="s">
        <v>78</v>
      </c>
      <c r="C152" s="7">
        <v>1</v>
      </c>
      <c r="D152" s="7">
        <v>0</v>
      </c>
      <c r="E152" s="7">
        <v>0</v>
      </c>
      <c r="F152" s="7">
        <v>0</v>
      </c>
      <c r="G152" s="7">
        <v>1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3</v>
      </c>
      <c r="AM152" s="7">
        <v>1</v>
      </c>
      <c r="AN152" s="7">
        <v>0</v>
      </c>
      <c r="AY152" s="8">
        <f t="shared" si="16"/>
        <v>188</v>
      </c>
      <c r="AZ152" s="8">
        <f t="shared" si="17"/>
        <v>119</v>
      </c>
      <c r="BA152" s="8">
        <f t="shared" si="18"/>
        <v>220</v>
      </c>
      <c r="BB152" s="8">
        <v>1</v>
      </c>
      <c r="BC152" s="8">
        <f t="shared" si="19"/>
        <v>0.85115970509819638</v>
      </c>
      <c r="BD152" s="8">
        <f t="shared" si="20"/>
        <v>4.3032947726622597</v>
      </c>
      <c r="BF152" s="10">
        <v>1.75</v>
      </c>
      <c r="BO152" s="4" t="s">
        <v>229</v>
      </c>
      <c r="BQ152" s="4" t="s">
        <v>208</v>
      </c>
    </row>
    <row r="153" spans="1:69" x14ac:dyDescent="0.25">
      <c r="A153" s="4">
        <v>151</v>
      </c>
      <c r="B153" s="7" t="s">
        <v>89</v>
      </c>
      <c r="C153" s="7">
        <v>1</v>
      </c>
      <c r="D153" s="7">
        <v>0</v>
      </c>
      <c r="E153" s="7">
        <v>0</v>
      </c>
      <c r="F153" s="7">
        <v>0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3</v>
      </c>
      <c r="Y153" s="7">
        <v>0</v>
      </c>
      <c r="AM153" s="7">
        <v>1</v>
      </c>
      <c r="AN153" s="7">
        <v>0</v>
      </c>
      <c r="AY153" s="8">
        <f t="shared" si="16"/>
        <v>188</v>
      </c>
      <c r="AZ153" s="8">
        <f t="shared" si="17"/>
        <v>119</v>
      </c>
      <c r="BA153" s="8">
        <f t="shared" si="18"/>
        <v>196</v>
      </c>
      <c r="BB153" s="8">
        <v>1</v>
      </c>
      <c r="BC153" s="8">
        <f t="shared" si="19"/>
        <v>0.86212702902943361</v>
      </c>
      <c r="BD153" s="8">
        <f t="shared" si="20"/>
        <v>4.1016141003933519</v>
      </c>
      <c r="BF153" s="10">
        <v>2.37</v>
      </c>
      <c r="BK153" s="12">
        <v>25</v>
      </c>
      <c r="BO153" s="4" t="s">
        <v>229</v>
      </c>
      <c r="BQ153" s="4" t="s">
        <v>208</v>
      </c>
    </row>
    <row r="154" spans="1:69" x14ac:dyDescent="0.25">
      <c r="A154" s="4">
        <v>152</v>
      </c>
      <c r="B154" s="7" t="s">
        <v>89</v>
      </c>
      <c r="C154" s="7">
        <v>1</v>
      </c>
      <c r="D154" s="7">
        <v>0</v>
      </c>
      <c r="E154" s="7">
        <v>0</v>
      </c>
      <c r="F154" s="7">
        <v>0</v>
      </c>
      <c r="G154" s="7">
        <v>1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3</v>
      </c>
      <c r="Y154" s="7">
        <v>0</v>
      </c>
      <c r="AM154" s="7">
        <v>1</v>
      </c>
      <c r="AN154" s="7">
        <v>0</v>
      </c>
      <c r="AY154" s="8">
        <f t="shared" si="16"/>
        <v>188</v>
      </c>
      <c r="AZ154" s="8">
        <f t="shared" si="17"/>
        <v>119</v>
      </c>
      <c r="BA154" s="8">
        <f t="shared" si="18"/>
        <v>196</v>
      </c>
      <c r="BB154" s="8">
        <v>1</v>
      </c>
      <c r="BC154" s="8">
        <f t="shared" si="19"/>
        <v>0.86212702902943361</v>
      </c>
      <c r="BD154" s="8">
        <f t="shared" si="20"/>
        <v>4.1016141003933519</v>
      </c>
      <c r="BF154" s="10">
        <f t="shared" ref="BF154:BF186" si="22">1240/BI154</f>
        <v>2.3574144486692017</v>
      </c>
      <c r="BH154" s="10">
        <v>400</v>
      </c>
      <c r="BI154" s="10">
        <v>526</v>
      </c>
      <c r="BK154" s="12">
        <v>27</v>
      </c>
      <c r="BO154" s="4" t="s">
        <v>229</v>
      </c>
      <c r="BQ154" s="4" t="s">
        <v>208</v>
      </c>
    </row>
    <row r="155" spans="1:69" x14ac:dyDescent="0.25">
      <c r="A155" s="4">
        <v>153</v>
      </c>
      <c r="B155" s="7" t="s">
        <v>78</v>
      </c>
      <c r="C155" s="7">
        <v>1</v>
      </c>
      <c r="D155" s="7">
        <v>0</v>
      </c>
      <c r="E155" s="7">
        <v>0</v>
      </c>
      <c r="F155" s="7">
        <v>0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3</v>
      </c>
      <c r="Z155" s="7" t="s">
        <v>230</v>
      </c>
      <c r="AK155" s="7" t="s">
        <v>81</v>
      </c>
      <c r="AM155" s="7">
        <v>1</v>
      </c>
      <c r="AN155" s="7">
        <v>0</v>
      </c>
      <c r="AU155" s="7">
        <v>0.62</v>
      </c>
      <c r="AY155" s="8">
        <f t="shared" si="16"/>
        <v>188</v>
      </c>
      <c r="AZ155" s="8">
        <f t="shared" si="17"/>
        <v>119</v>
      </c>
      <c r="BA155" s="8">
        <f t="shared" si="18"/>
        <v>220</v>
      </c>
      <c r="BB155" s="8">
        <v>1</v>
      </c>
      <c r="BC155" s="8">
        <f t="shared" si="19"/>
        <v>0.85115970509819638</v>
      </c>
      <c r="BD155" s="8">
        <f t="shared" si="20"/>
        <v>4.3032947726622597</v>
      </c>
      <c r="BF155" s="10">
        <f t="shared" si="22"/>
        <v>1.7971014492753623</v>
      </c>
      <c r="BG155" s="25">
        <v>100</v>
      </c>
      <c r="BI155" s="10">
        <v>690</v>
      </c>
      <c r="BK155" s="12">
        <v>31</v>
      </c>
      <c r="BN155" s="4" t="s">
        <v>231</v>
      </c>
      <c r="BO155" s="4" t="s">
        <v>232</v>
      </c>
      <c r="BQ155" s="4" t="s">
        <v>208</v>
      </c>
    </row>
    <row r="156" spans="1:69" x14ac:dyDescent="0.25">
      <c r="A156" s="4">
        <v>154</v>
      </c>
      <c r="B156" s="7" t="s">
        <v>89</v>
      </c>
      <c r="C156" s="7">
        <v>1</v>
      </c>
      <c r="D156" s="7">
        <v>0</v>
      </c>
      <c r="E156" s="7">
        <v>0</v>
      </c>
      <c r="F156" s="7">
        <v>0</v>
      </c>
      <c r="G156" s="7">
        <v>1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3</v>
      </c>
      <c r="Y156" s="7">
        <v>0</v>
      </c>
      <c r="Z156" s="7" t="s">
        <v>135</v>
      </c>
      <c r="AK156" s="7" t="s">
        <v>81</v>
      </c>
      <c r="AM156" s="7">
        <v>1</v>
      </c>
      <c r="AN156" s="7">
        <v>0</v>
      </c>
      <c r="AY156" s="8">
        <f t="shared" si="16"/>
        <v>188</v>
      </c>
      <c r="AZ156" s="8">
        <f t="shared" si="17"/>
        <v>119</v>
      </c>
      <c r="BA156" s="8">
        <f t="shared" si="18"/>
        <v>196</v>
      </c>
      <c r="BB156" s="8">
        <v>1</v>
      </c>
      <c r="BC156" s="8">
        <f t="shared" si="19"/>
        <v>0.86212702902943361</v>
      </c>
      <c r="BD156" s="8">
        <f t="shared" si="20"/>
        <v>4.1016141003933519</v>
      </c>
      <c r="BF156" s="10">
        <f t="shared" si="22"/>
        <v>2.361904761904762</v>
      </c>
      <c r="BG156" s="10">
        <v>68</v>
      </c>
      <c r="BI156" s="10">
        <v>525</v>
      </c>
      <c r="BK156" s="12">
        <v>22</v>
      </c>
      <c r="BN156" s="4" t="s">
        <v>233</v>
      </c>
      <c r="BO156" s="4" t="s">
        <v>234</v>
      </c>
      <c r="BQ156" s="4" t="s">
        <v>208</v>
      </c>
    </row>
    <row r="157" spans="1:69" x14ac:dyDescent="0.25">
      <c r="A157" s="4">
        <v>155</v>
      </c>
      <c r="B157" s="7" t="s">
        <v>134</v>
      </c>
      <c r="C157" s="7">
        <v>0</v>
      </c>
      <c r="D157" s="7">
        <v>1</v>
      </c>
      <c r="E157" s="7">
        <v>0</v>
      </c>
      <c r="F157" s="7">
        <v>0</v>
      </c>
      <c r="G157" s="7">
        <v>1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3</v>
      </c>
      <c r="Y157" s="7">
        <v>0</v>
      </c>
      <c r="Z157" s="7" t="s">
        <v>135</v>
      </c>
      <c r="AK157" s="7" t="s">
        <v>81</v>
      </c>
      <c r="AL157" s="7" t="s">
        <v>82</v>
      </c>
      <c r="AM157" s="7">
        <v>1</v>
      </c>
      <c r="AN157" s="7">
        <v>0</v>
      </c>
      <c r="AU157" s="7">
        <v>7.08</v>
      </c>
      <c r="AX157" s="7">
        <v>1.1000000000000001</v>
      </c>
      <c r="AY157" s="8">
        <f t="shared" si="16"/>
        <v>270</v>
      </c>
      <c r="AZ157" s="8">
        <f t="shared" si="17"/>
        <v>119</v>
      </c>
      <c r="BA157" s="8">
        <f t="shared" si="18"/>
        <v>196</v>
      </c>
      <c r="BB157" s="8">
        <v>1</v>
      </c>
      <c r="BC157" s="8">
        <f t="shared" si="19"/>
        <v>1.0462270716867605</v>
      </c>
      <c r="BD157" s="8">
        <f t="shared" si="20"/>
        <v>3.4163885092248965</v>
      </c>
      <c r="BF157" s="10">
        <f t="shared" si="22"/>
        <v>2.3529411764705883</v>
      </c>
      <c r="BG157" s="10">
        <v>85</v>
      </c>
      <c r="BH157" s="10">
        <v>350</v>
      </c>
      <c r="BI157" s="10">
        <v>527</v>
      </c>
      <c r="BK157" s="12">
        <v>20</v>
      </c>
      <c r="BN157" s="4" t="s">
        <v>235</v>
      </c>
      <c r="BO157" s="4" t="s">
        <v>236</v>
      </c>
      <c r="BQ157" s="4" t="s">
        <v>208</v>
      </c>
    </row>
    <row r="158" spans="1:69" x14ac:dyDescent="0.25">
      <c r="A158" s="4">
        <v>156</v>
      </c>
      <c r="B158" s="7" t="s">
        <v>89</v>
      </c>
      <c r="C158" s="7">
        <v>1</v>
      </c>
      <c r="D158" s="7">
        <v>0</v>
      </c>
      <c r="E158" s="7">
        <v>0</v>
      </c>
      <c r="F158" s="7">
        <v>0</v>
      </c>
      <c r="G158" s="7">
        <v>1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3</v>
      </c>
      <c r="Y158" s="7">
        <v>0</v>
      </c>
      <c r="Z158" s="7" t="s">
        <v>237</v>
      </c>
      <c r="AK158" s="7" t="s">
        <v>81</v>
      </c>
      <c r="AM158" s="7">
        <v>1</v>
      </c>
      <c r="AN158" s="7">
        <v>0</v>
      </c>
      <c r="AO158" s="7">
        <v>0.57999999999999996</v>
      </c>
      <c r="AU158" s="7">
        <v>10</v>
      </c>
      <c r="AY158" s="8">
        <f t="shared" si="16"/>
        <v>188</v>
      </c>
      <c r="AZ158" s="8">
        <f t="shared" si="17"/>
        <v>119</v>
      </c>
      <c r="BA158" s="8">
        <f t="shared" si="18"/>
        <v>196</v>
      </c>
      <c r="BB158" s="8">
        <v>1</v>
      </c>
      <c r="BC158" s="8">
        <f t="shared" si="19"/>
        <v>0.86212702902943361</v>
      </c>
      <c r="BD158" s="8">
        <f t="shared" si="20"/>
        <v>4.1016141003933519</v>
      </c>
      <c r="BF158" s="10">
        <f t="shared" si="22"/>
        <v>2.3846153846153846</v>
      </c>
      <c r="BG158" s="10">
        <v>56</v>
      </c>
      <c r="BH158" s="10">
        <v>370</v>
      </c>
      <c r="BI158" s="10">
        <v>520</v>
      </c>
      <c r="BJ158" s="10">
        <v>67</v>
      </c>
      <c r="BK158" s="12">
        <v>18</v>
      </c>
      <c r="BN158" s="4" t="s">
        <v>238</v>
      </c>
      <c r="BO158" s="4" t="s">
        <v>239</v>
      </c>
      <c r="BQ158" s="4" t="s">
        <v>208</v>
      </c>
    </row>
    <row r="159" spans="1:69" x14ac:dyDescent="0.25">
      <c r="A159" s="4">
        <v>157</v>
      </c>
      <c r="B159" s="7" t="s">
        <v>89</v>
      </c>
      <c r="C159" s="7">
        <v>1</v>
      </c>
      <c r="D159" s="7">
        <v>0</v>
      </c>
      <c r="E159" s="7">
        <v>0</v>
      </c>
      <c r="F159" s="7">
        <v>0</v>
      </c>
      <c r="G159" s="7">
        <v>1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3</v>
      </c>
      <c r="Y159" s="7">
        <v>0</v>
      </c>
      <c r="Z159" s="7" t="s">
        <v>237</v>
      </c>
      <c r="AK159" s="7" t="s">
        <v>81</v>
      </c>
      <c r="AM159" s="7">
        <v>1</v>
      </c>
      <c r="AN159" s="7">
        <v>0</v>
      </c>
      <c r="AU159" s="26">
        <v>7.5</v>
      </c>
      <c r="AY159" s="8">
        <f t="shared" si="16"/>
        <v>188</v>
      </c>
      <c r="AZ159" s="8">
        <f t="shared" si="17"/>
        <v>119</v>
      </c>
      <c r="BA159" s="8">
        <f t="shared" si="18"/>
        <v>196</v>
      </c>
      <c r="BB159" s="8">
        <v>1</v>
      </c>
      <c r="BC159" s="8">
        <f t="shared" si="19"/>
        <v>0.86212702902943361</v>
      </c>
      <c r="BD159" s="8">
        <f t="shared" si="20"/>
        <v>4.1016141003933519</v>
      </c>
      <c r="BF159" s="10">
        <f t="shared" si="22"/>
        <v>2.3984526112185685</v>
      </c>
      <c r="BG159" s="10">
        <v>41</v>
      </c>
      <c r="BH159" s="10">
        <v>370</v>
      </c>
      <c r="BI159" s="10">
        <v>517</v>
      </c>
      <c r="BJ159" s="10">
        <v>72</v>
      </c>
      <c r="BK159" s="12">
        <v>19</v>
      </c>
      <c r="BN159" s="4" t="s">
        <v>240</v>
      </c>
      <c r="BO159" s="4" t="s">
        <v>239</v>
      </c>
      <c r="BQ159" s="4" t="s">
        <v>208</v>
      </c>
    </row>
    <row r="160" spans="1:69" x14ac:dyDescent="0.25">
      <c r="A160" s="4">
        <v>158</v>
      </c>
      <c r="B160" s="7" t="s">
        <v>89</v>
      </c>
      <c r="C160" s="7">
        <v>1</v>
      </c>
      <c r="D160" s="7">
        <v>0</v>
      </c>
      <c r="E160" s="7">
        <v>0</v>
      </c>
      <c r="F160" s="7">
        <v>0</v>
      </c>
      <c r="G160" s="7">
        <v>1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3</v>
      </c>
      <c r="Y160" s="7">
        <v>0</v>
      </c>
      <c r="Z160" s="7" t="s">
        <v>237</v>
      </c>
      <c r="AK160" s="7" t="s">
        <v>81</v>
      </c>
      <c r="AM160" s="7">
        <v>1</v>
      </c>
      <c r="AN160" s="7">
        <v>0</v>
      </c>
      <c r="AU160" s="7">
        <v>6</v>
      </c>
      <c r="AY160" s="8">
        <f t="shared" si="16"/>
        <v>188</v>
      </c>
      <c r="AZ160" s="8">
        <f t="shared" si="17"/>
        <v>119</v>
      </c>
      <c r="BA160" s="8">
        <f t="shared" si="18"/>
        <v>196</v>
      </c>
      <c r="BB160" s="8">
        <v>1</v>
      </c>
      <c r="BC160" s="8">
        <f t="shared" si="19"/>
        <v>0.86212702902943361</v>
      </c>
      <c r="BD160" s="8">
        <f t="shared" si="20"/>
        <v>4.1016141003933519</v>
      </c>
      <c r="BF160" s="10">
        <f t="shared" si="22"/>
        <v>2.407766990291262</v>
      </c>
      <c r="BG160" s="10">
        <v>33</v>
      </c>
      <c r="BH160" s="10">
        <v>370</v>
      </c>
      <c r="BI160" s="10">
        <v>515</v>
      </c>
      <c r="BJ160" s="10">
        <v>119</v>
      </c>
      <c r="BK160" s="12">
        <v>20</v>
      </c>
      <c r="BN160" s="4" t="s">
        <v>241</v>
      </c>
      <c r="BO160" s="4" t="s">
        <v>239</v>
      </c>
      <c r="BQ160" s="4" t="s">
        <v>208</v>
      </c>
    </row>
    <row r="161" spans="1:69" x14ac:dyDescent="0.25">
      <c r="A161" s="4">
        <v>159</v>
      </c>
      <c r="B161" s="7" t="s">
        <v>148</v>
      </c>
      <c r="C161" s="7">
        <v>0</v>
      </c>
      <c r="D161" s="7">
        <v>0</v>
      </c>
      <c r="E161" s="7">
        <v>1</v>
      </c>
      <c r="F161" s="7">
        <v>0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3</v>
      </c>
      <c r="Y161" s="7">
        <v>0</v>
      </c>
      <c r="Z161" s="7" t="s">
        <v>242</v>
      </c>
      <c r="AM161" s="7">
        <v>1</v>
      </c>
      <c r="AN161" s="7">
        <v>0</v>
      </c>
      <c r="AY161" s="8">
        <f t="shared" si="16"/>
        <v>279</v>
      </c>
      <c r="AZ161" s="8">
        <f t="shared" si="17"/>
        <v>119</v>
      </c>
      <c r="BA161" s="8">
        <f t="shared" si="18"/>
        <v>196</v>
      </c>
      <c r="BB161" s="8">
        <v>1</v>
      </c>
      <c r="BC161" s="8">
        <f t="shared" si="19"/>
        <v>1.066433173929638</v>
      </c>
      <c r="BD161" s="8">
        <f t="shared" si="20"/>
        <v>3.3985786439414039</v>
      </c>
      <c r="BF161" s="10">
        <f t="shared" si="22"/>
        <v>2.3396226415094339</v>
      </c>
      <c r="BG161" s="10">
        <v>85</v>
      </c>
      <c r="BI161" s="10">
        <v>530</v>
      </c>
      <c r="BN161" s="4" t="s">
        <v>233</v>
      </c>
      <c r="BO161" s="4" t="s">
        <v>243</v>
      </c>
      <c r="BQ161" s="4" t="s">
        <v>208</v>
      </c>
    </row>
    <row r="162" spans="1:69" x14ac:dyDescent="0.25">
      <c r="A162" s="4">
        <v>160</v>
      </c>
      <c r="B162" s="7" t="s">
        <v>94</v>
      </c>
      <c r="C162" s="7">
        <v>0</v>
      </c>
      <c r="D162" s="7">
        <v>1</v>
      </c>
      <c r="E162" s="7">
        <v>0</v>
      </c>
      <c r="F162" s="7">
        <v>0</v>
      </c>
      <c r="G162" s="7">
        <v>1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3</v>
      </c>
      <c r="Z162" s="7" t="s">
        <v>244</v>
      </c>
      <c r="AK162" s="7" t="s">
        <v>132</v>
      </c>
      <c r="AM162" s="7">
        <v>1</v>
      </c>
      <c r="AN162" s="7">
        <v>0</v>
      </c>
      <c r="AO162" s="7">
        <v>3.2</v>
      </c>
      <c r="AU162" s="7">
        <v>10.5</v>
      </c>
      <c r="AX162" s="7">
        <v>1.5</v>
      </c>
      <c r="AY162" s="8">
        <f t="shared" si="16"/>
        <v>270</v>
      </c>
      <c r="AZ162" s="8">
        <f t="shared" si="17"/>
        <v>119</v>
      </c>
      <c r="BA162" s="8">
        <f t="shared" si="18"/>
        <v>220</v>
      </c>
      <c r="BB162" s="8">
        <v>1</v>
      </c>
      <c r="BC162" s="8">
        <f t="shared" si="19"/>
        <v>1.0222261164169515</v>
      </c>
      <c r="BD162" s="8">
        <f t="shared" si="20"/>
        <v>3.6180691814938042</v>
      </c>
      <c r="BF162" s="10">
        <f t="shared" si="22"/>
        <v>1.6644295302013423</v>
      </c>
      <c r="BG162" s="10">
        <v>27</v>
      </c>
      <c r="BI162" s="10">
        <v>745</v>
      </c>
      <c r="BK162" s="12">
        <v>39</v>
      </c>
      <c r="BN162" s="4" t="s">
        <v>233</v>
      </c>
      <c r="BO162" s="4" t="s">
        <v>245</v>
      </c>
      <c r="BQ162" s="4" t="s">
        <v>208</v>
      </c>
    </row>
    <row r="163" spans="1:69" x14ac:dyDescent="0.25">
      <c r="A163" s="4">
        <v>161</v>
      </c>
      <c r="B163" s="7" t="s">
        <v>89</v>
      </c>
      <c r="C163" s="7">
        <v>1</v>
      </c>
      <c r="D163" s="7">
        <v>0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3</v>
      </c>
      <c r="Y163" s="7">
        <v>0</v>
      </c>
      <c r="Z163" s="7" t="s">
        <v>246</v>
      </c>
      <c r="AK163" s="7" t="s">
        <v>81</v>
      </c>
      <c r="AM163" s="7">
        <v>1</v>
      </c>
      <c r="AN163" s="7">
        <v>0</v>
      </c>
      <c r="AO163" s="7">
        <v>2.9</v>
      </c>
      <c r="AY163" s="8">
        <f t="shared" si="16"/>
        <v>188</v>
      </c>
      <c r="AZ163" s="8">
        <f t="shared" si="17"/>
        <v>119</v>
      </c>
      <c r="BA163" s="8">
        <f t="shared" si="18"/>
        <v>196</v>
      </c>
      <c r="BB163" s="8">
        <v>1</v>
      </c>
      <c r="BC163" s="8">
        <f t="shared" si="19"/>
        <v>0.86212702902943361</v>
      </c>
      <c r="BD163" s="8">
        <f t="shared" si="20"/>
        <v>4.1016141003933519</v>
      </c>
      <c r="BF163" s="10">
        <f t="shared" si="22"/>
        <v>2.3846153846153846</v>
      </c>
      <c r="BG163" s="10">
        <v>79.2</v>
      </c>
      <c r="BI163" s="10">
        <v>520</v>
      </c>
      <c r="BK163" s="12">
        <v>16</v>
      </c>
      <c r="BN163" s="4" t="s">
        <v>233</v>
      </c>
      <c r="BO163" s="4" t="s">
        <v>247</v>
      </c>
      <c r="BQ163" s="4" t="s">
        <v>208</v>
      </c>
    </row>
    <row r="164" spans="1:69" x14ac:dyDescent="0.25">
      <c r="A164" s="4">
        <v>162</v>
      </c>
      <c r="B164" s="7" t="s">
        <v>134</v>
      </c>
      <c r="C164" s="7">
        <v>0</v>
      </c>
      <c r="D164" s="7">
        <v>1</v>
      </c>
      <c r="E164" s="7">
        <v>0</v>
      </c>
      <c r="F164" s="7">
        <v>0</v>
      </c>
      <c r="G164" s="7">
        <v>1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3</v>
      </c>
      <c r="Y164" s="7">
        <v>0</v>
      </c>
      <c r="Z164" s="7" t="s">
        <v>248</v>
      </c>
      <c r="AK164" s="7" t="s">
        <v>81</v>
      </c>
      <c r="AM164" s="7">
        <v>1</v>
      </c>
      <c r="AN164" s="7">
        <v>0</v>
      </c>
      <c r="AU164" s="7">
        <v>7.2</v>
      </c>
      <c r="AY164" s="8">
        <f t="shared" si="16"/>
        <v>270</v>
      </c>
      <c r="AZ164" s="8">
        <f t="shared" si="17"/>
        <v>119</v>
      </c>
      <c r="BA164" s="8">
        <f t="shared" si="18"/>
        <v>196</v>
      </c>
      <c r="BB164" s="8">
        <v>1</v>
      </c>
      <c r="BC164" s="8">
        <f t="shared" si="19"/>
        <v>1.0462270716867605</v>
      </c>
      <c r="BD164" s="8">
        <f t="shared" si="20"/>
        <v>3.4163885092248965</v>
      </c>
      <c r="BF164" s="10">
        <f t="shared" si="22"/>
        <v>2.3892100192678227</v>
      </c>
      <c r="BG164" s="10">
        <v>80</v>
      </c>
      <c r="BI164" s="10">
        <v>519</v>
      </c>
      <c r="BK164" s="12">
        <v>24</v>
      </c>
      <c r="BN164" s="4" t="s">
        <v>249</v>
      </c>
      <c r="BO164" s="4" t="s">
        <v>250</v>
      </c>
      <c r="BQ164" s="4" t="s">
        <v>208</v>
      </c>
    </row>
    <row r="165" spans="1:69" x14ac:dyDescent="0.25">
      <c r="A165" s="4">
        <v>163</v>
      </c>
      <c r="B165" s="7" t="s">
        <v>134</v>
      </c>
      <c r="C165" s="7">
        <v>0</v>
      </c>
      <c r="D165" s="7">
        <v>1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3</v>
      </c>
      <c r="Y165" s="7">
        <v>0</v>
      </c>
      <c r="Z165" s="7" t="s">
        <v>248</v>
      </c>
      <c r="AK165" s="7" t="s">
        <v>81</v>
      </c>
      <c r="AM165" s="7">
        <v>1</v>
      </c>
      <c r="AN165" s="7">
        <v>0</v>
      </c>
      <c r="AU165" s="7">
        <v>5.0999999999999996</v>
      </c>
      <c r="AY165" s="8">
        <f t="shared" si="16"/>
        <v>270</v>
      </c>
      <c r="AZ165" s="8">
        <f t="shared" si="17"/>
        <v>119</v>
      </c>
      <c r="BA165" s="8">
        <f t="shared" si="18"/>
        <v>196</v>
      </c>
      <c r="BB165" s="8">
        <v>1</v>
      </c>
      <c r="BC165" s="8">
        <f t="shared" si="19"/>
        <v>1.0462270716867605</v>
      </c>
      <c r="BD165" s="8">
        <f t="shared" si="20"/>
        <v>3.4163885092248965</v>
      </c>
      <c r="BF165" s="10">
        <f t="shared" si="22"/>
        <v>2.3892100192678227</v>
      </c>
      <c r="BG165" s="10">
        <v>85</v>
      </c>
      <c r="BI165" s="10">
        <v>519</v>
      </c>
      <c r="BK165" s="12">
        <v>23</v>
      </c>
      <c r="BN165" s="4" t="s">
        <v>251</v>
      </c>
      <c r="BO165" s="4" t="s">
        <v>250</v>
      </c>
      <c r="BQ165" s="4" t="s">
        <v>208</v>
      </c>
    </row>
    <row r="166" spans="1:69" x14ac:dyDescent="0.25">
      <c r="A166" s="4">
        <v>164</v>
      </c>
      <c r="B166" s="7" t="s">
        <v>134</v>
      </c>
      <c r="C166" s="7">
        <v>0</v>
      </c>
      <c r="D166" s="7">
        <v>1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3</v>
      </c>
      <c r="Y166" s="7">
        <v>0</v>
      </c>
      <c r="Z166" s="7" t="s">
        <v>248</v>
      </c>
      <c r="AK166" s="7" t="s">
        <v>81</v>
      </c>
      <c r="AM166" s="7">
        <v>1</v>
      </c>
      <c r="AN166" s="7">
        <v>0</v>
      </c>
      <c r="AU166" s="7">
        <v>4.5999999999999996</v>
      </c>
      <c r="AY166" s="8">
        <f t="shared" si="16"/>
        <v>270</v>
      </c>
      <c r="AZ166" s="8">
        <f t="shared" si="17"/>
        <v>119</v>
      </c>
      <c r="BA166" s="8">
        <f t="shared" si="18"/>
        <v>196</v>
      </c>
      <c r="BB166" s="8">
        <v>1</v>
      </c>
      <c r="BC166" s="8">
        <f t="shared" si="19"/>
        <v>1.0462270716867605</v>
      </c>
      <c r="BD166" s="8">
        <f t="shared" si="20"/>
        <v>3.4163885092248965</v>
      </c>
      <c r="BF166" s="10">
        <f t="shared" si="22"/>
        <v>2.3846153846153846</v>
      </c>
      <c r="BG166" s="10">
        <v>87</v>
      </c>
      <c r="BI166" s="10">
        <v>520</v>
      </c>
      <c r="BK166" s="12">
        <v>22</v>
      </c>
      <c r="BN166" s="4" t="s">
        <v>251</v>
      </c>
      <c r="BO166" s="4" t="s">
        <v>250</v>
      </c>
      <c r="BQ166" s="4" t="s">
        <v>208</v>
      </c>
    </row>
    <row r="167" spans="1:69" x14ac:dyDescent="0.25">
      <c r="A167" s="4">
        <v>165</v>
      </c>
      <c r="B167" s="7" t="s">
        <v>134</v>
      </c>
      <c r="C167" s="7">
        <v>0</v>
      </c>
      <c r="D167" s="7">
        <v>1</v>
      </c>
      <c r="E167" s="7">
        <v>0</v>
      </c>
      <c r="F167" s="7">
        <v>0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3</v>
      </c>
      <c r="Y167" s="7">
        <v>0</v>
      </c>
      <c r="Z167" s="7" t="s">
        <v>248</v>
      </c>
      <c r="AK167" s="7" t="s">
        <v>81</v>
      </c>
      <c r="AM167" s="7">
        <v>1</v>
      </c>
      <c r="AN167" s="7">
        <v>0</v>
      </c>
      <c r="AU167" s="7">
        <v>3.3</v>
      </c>
      <c r="AY167" s="8">
        <f t="shared" si="16"/>
        <v>270</v>
      </c>
      <c r="AZ167" s="8">
        <f t="shared" si="17"/>
        <v>119</v>
      </c>
      <c r="BA167" s="8">
        <f t="shared" si="18"/>
        <v>196</v>
      </c>
      <c r="BB167" s="8">
        <v>1</v>
      </c>
      <c r="BC167" s="8">
        <f t="shared" si="19"/>
        <v>1.0462270716867605</v>
      </c>
      <c r="BD167" s="8">
        <f t="shared" si="20"/>
        <v>3.4163885092248965</v>
      </c>
      <c r="BF167" s="10">
        <f t="shared" si="22"/>
        <v>2.3800383877159308</v>
      </c>
      <c r="BG167" s="10">
        <v>93</v>
      </c>
      <c r="BI167" s="10">
        <v>521</v>
      </c>
      <c r="BK167" s="12">
        <v>21</v>
      </c>
      <c r="BN167" s="4" t="s">
        <v>251</v>
      </c>
      <c r="BO167" s="4" t="s">
        <v>250</v>
      </c>
      <c r="BQ167" s="4" t="s">
        <v>208</v>
      </c>
    </row>
    <row r="168" spans="1:69" x14ac:dyDescent="0.25">
      <c r="A168" s="4">
        <v>166</v>
      </c>
      <c r="B168" s="7" t="s">
        <v>134</v>
      </c>
      <c r="C168" s="7">
        <v>0</v>
      </c>
      <c r="D168" s="7">
        <v>1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3</v>
      </c>
      <c r="Y168" s="7">
        <v>0</v>
      </c>
      <c r="Z168" s="7" t="s">
        <v>248</v>
      </c>
      <c r="AK168" s="7" t="s">
        <v>81</v>
      </c>
      <c r="AM168" s="7">
        <v>1</v>
      </c>
      <c r="AN168" s="7">
        <v>0</v>
      </c>
      <c r="AU168" s="7">
        <v>2.6</v>
      </c>
      <c r="AY168" s="8">
        <f t="shared" si="16"/>
        <v>270</v>
      </c>
      <c r="AZ168" s="8">
        <f t="shared" si="17"/>
        <v>119</v>
      </c>
      <c r="BA168" s="8">
        <f t="shared" si="18"/>
        <v>196</v>
      </c>
      <c r="BB168" s="8">
        <v>1</v>
      </c>
      <c r="BC168" s="8">
        <f t="shared" si="19"/>
        <v>1.0462270716867605</v>
      </c>
      <c r="BD168" s="8">
        <f t="shared" si="20"/>
        <v>3.4163885092248965</v>
      </c>
      <c r="BF168" s="10">
        <f t="shared" si="22"/>
        <v>2.3800383877159308</v>
      </c>
      <c r="BG168" s="10">
        <v>92</v>
      </c>
      <c r="BI168" s="10">
        <v>521</v>
      </c>
      <c r="BK168" s="12">
        <v>20</v>
      </c>
      <c r="BN168" s="4" t="s">
        <v>251</v>
      </c>
      <c r="BO168" s="4" t="s">
        <v>250</v>
      </c>
      <c r="BQ168" s="4" t="s">
        <v>208</v>
      </c>
    </row>
    <row r="169" spans="1:69" x14ac:dyDescent="0.25">
      <c r="A169" s="4">
        <v>167</v>
      </c>
      <c r="B169" s="7" t="s">
        <v>94</v>
      </c>
      <c r="C169" s="7">
        <v>0</v>
      </c>
      <c r="D169" s="7">
        <v>1</v>
      </c>
      <c r="E169" s="7">
        <v>0</v>
      </c>
      <c r="F169" s="7">
        <v>0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3</v>
      </c>
      <c r="Z169" s="7" t="s">
        <v>252</v>
      </c>
      <c r="AM169" s="7">
        <v>1</v>
      </c>
      <c r="AN169" s="7">
        <v>0</v>
      </c>
      <c r="AY169" s="8">
        <f t="shared" si="16"/>
        <v>270</v>
      </c>
      <c r="AZ169" s="8">
        <f t="shared" si="17"/>
        <v>119</v>
      </c>
      <c r="BA169" s="8">
        <f t="shared" si="18"/>
        <v>220</v>
      </c>
      <c r="BB169" s="8">
        <v>1</v>
      </c>
      <c r="BC169" s="8">
        <f t="shared" si="19"/>
        <v>1.0222261164169515</v>
      </c>
      <c r="BD169" s="8">
        <f t="shared" si="20"/>
        <v>3.6180691814938042</v>
      </c>
      <c r="BF169" s="10">
        <f t="shared" si="22"/>
        <v>1.5897435897435896</v>
      </c>
      <c r="BG169" s="10">
        <v>55</v>
      </c>
      <c r="BI169" s="10">
        <v>780</v>
      </c>
      <c r="BJ169" s="10">
        <v>94</v>
      </c>
      <c r="BK169" s="12">
        <v>42</v>
      </c>
      <c r="BN169" s="4" t="s">
        <v>233</v>
      </c>
      <c r="BO169" s="4" t="s">
        <v>253</v>
      </c>
      <c r="BQ169" s="4" t="s">
        <v>208</v>
      </c>
    </row>
    <row r="170" spans="1:69" x14ac:dyDescent="0.25">
      <c r="A170" s="4">
        <v>168</v>
      </c>
      <c r="B170" s="7" t="s">
        <v>254</v>
      </c>
      <c r="C170" s="7">
        <v>0</v>
      </c>
      <c r="D170" s="7">
        <v>1</v>
      </c>
      <c r="E170" s="7">
        <v>0</v>
      </c>
      <c r="F170" s="7">
        <v>0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1.5</v>
      </c>
      <c r="Y170" s="7">
        <v>1.5</v>
      </c>
      <c r="Z170" s="7" t="s">
        <v>252</v>
      </c>
      <c r="AM170" s="7">
        <v>1</v>
      </c>
      <c r="AN170" s="7">
        <v>0</v>
      </c>
      <c r="AY170" s="8">
        <f t="shared" si="16"/>
        <v>270</v>
      </c>
      <c r="AZ170" s="8">
        <f t="shared" si="17"/>
        <v>119</v>
      </c>
      <c r="BA170" s="8">
        <f t="shared" si="18"/>
        <v>208</v>
      </c>
      <c r="BB170" s="8">
        <v>1</v>
      </c>
      <c r="BC170" s="8">
        <f t="shared" si="19"/>
        <v>1.0337862095514925</v>
      </c>
      <c r="BD170" s="8">
        <f t="shared" si="20"/>
        <v>3.5172288453593503</v>
      </c>
      <c r="BF170" s="10">
        <f t="shared" si="22"/>
        <v>1.8787878787878789</v>
      </c>
      <c r="BG170" s="10">
        <v>67</v>
      </c>
      <c r="BI170" s="10">
        <v>660</v>
      </c>
      <c r="BJ170" s="10">
        <v>43</v>
      </c>
      <c r="BK170" s="12">
        <v>32</v>
      </c>
      <c r="BO170" s="4" t="s">
        <v>253</v>
      </c>
      <c r="BQ170" s="4" t="s">
        <v>208</v>
      </c>
    </row>
    <row r="171" spans="1:69" x14ac:dyDescent="0.25">
      <c r="A171" s="4">
        <v>169</v>
      </c>
      <c r="B171" s="7" t="s">
        <v>134</v>
      </c>
      <c r="C171" s="7">
        <v>0</v>
      </c>
      <c r="D171" s="7">
        <v>1</v>
      </c>
      <c r="E171" s="7">
        <v>0</v>
      </c>
      <c r="F171" s="7">
        <v>0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3</v>
      </c>
      <c r="Y171" s="7">
        <v>0</v>
      </c>
      <c r="Z171" s="7" t="s">
        <v>252</v>
      </c>
      <c r="AK171" s="7" t="s">
        <v>81</v>
      </c>
      <c r="AM171" s="7">
        <v>1</v>
      </c>
      <c r="AN171" s="7">
        <v>0</v>
      </c>
      <c r="AY171" s="8">
        <f t="shared" si="16"/>
        <v>270</v>
      </c>
      <c r="AZ171" s="8">
        <f t="shared" si="17"/>
        <v>119</v>
      </c>
      <c r="BA171" s="8">
        <f t="shared" si="18"/>
        <v>196</v>
      </c>
      <c r="BB171" s="8">
        <v>1</v>
      </c>
      <c r="BC171" s="8">
        <f t="shared" si="19"/>
        <v>1.0462270716867605</v>
      </c>
      <c r="BD171" s="8">
        <f t="shared" si="20"/>
        <v>3.4163885092248965</v>
      </c>
      <c r="BF171" s="10">
        <f t="shared" si="22"/>
        <v>2.2962962962962963</v>
      </c>
      <c r="BG171" s="10">
        <v>75</v>
      </c>
      <c r="BI171" s="10">
        <v>540</v>
      </c>
      <c r="BJ171" s="10">
        <v>16</v>
      </c>
      <c r="BK171" s="12">
        <v>25</v>
      </c>
      <c r="BO171" s="4" t="s">
        <v>253</v>
      </c>
      <c r="BQ171" s="4" t="s">
        <v>208</v>
      </c>
    </row>
    <row r="172" spans="1:69" x14ac:dyDescent="0.25">
      <c r="A172" s="4">
        <v>170</v>
      </c>
      <c r="B172" s="7" t="s">
        <v>255</v>
      </c>
      <c r="C172" s="7">
        <v>0</v>
      </c>
      <c r="D172" s="7">
        <v>1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1.5</v>
      </c>
      <c r="X172" s="7">
        <v>1.5</v>
      </c>
      <c r="Y172" s="7">
        <v>0</v>
      </c>
      <c r="Z172" s="7" t="s">
        <v>252</v>
      </c>
      <c r="AM172" s="7">
        <v>1</v>
      </c>
      <c r="AN172" s="7">
        <v>0</v>
      </c>
      <c r="AY172" s="8">
        <f t="shared" si="16"/>
        <v>270</v>
      </c>
      <c r="AZ172" s="8">
        <f t="shared" si="17"/>
        <v>119</v>
      </c>
      <c r="BA172" s="8">
        <f t="shared" si="18"/>
        <v>188.5</v>
      </c>
      <c r="BB172" s="8">
        <v>1</v>
      </c>
      <c r="BC172" s="8">
        <f t="shared" si="19"/>
        <v>1.0544956934717864</v>
      </c>
      <c r="BD172" s="8">
        <f t="shared" si="20"/>
        <v>3.3533632991408631</v>
      </c>
      <c r="BF172" s="10">
        <f t="shared" si="22"/>
        <v>2.5833333333333335</v>
      </c>
      <c r="BG172" s="10">
        <v>29</v>
      </c>
      <c r="BI172" s="10">
        <v>480</v>
      </c>
      <c r="BJ172" s="10">
        <v>14</v>
      </c>
      <c r="BK172" s="12">
        <v>18</v>
      </c>
      <c r="BO172" s="4" t="s">
        <v>253</v>
      </c>
      <c r="BQ172" s="4" t="s">
        <v>208</v>
      </c>
    </row>
    <row r="173" spans="1:69" x14ac:dyDescent="0.25">
      <c r="A173" s="4">
        <v>171</v>
      </c>
      <c r="B173" s="7" t="s">
        <v>141</v>
      </c>
      <c r="C173" s="7">
        <v>0</v>
      </c>
      <c r="D173" s="7">
        <v>1</v>
      </c>
      <c r="E173" s="7">
        <v>0</v>
      </c>
      <c r="F173" s="7">
        <v>0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3</v>
      </c>
      <c r="X173" s="7">
        <v>0</v>
      </c>
      <c r="Y173" s="7">
        <v>0</v>
      </c>
      <c r="Z173" s="7" t="s">
        <v>252</v>
      </c>
      <c r="AM173" s="7">
        <v>1</v>
      </c>
      <c r="AN173" s="7">
        <v>0</v>
      </c>
      <c r="AY173" s="8">
        <f t="shared" si="16"/>
        <v>270</v>
      </c>
      <c r="AZ173" s="8">
        <f t="shared" si="17"/>
        <v>119</v>
      </c>
      <c r="BA173" s="8">
        <f t="shared" si="18"/>
        <v>181</v>
      </c>
      <c r="BB173" s="8">
        <v>1</v>
      </c>
      <c r="BC173" s="8">
        <f t="shared" si="19"/>
        <v>1.0631777463460632</v>
      </c>
      <c r="BD173" s="8">
        <f t="shared" si="20"/>
        <v>3.2903380890568292</v>
      </c>
      <c r="BF173" s="10">
        <f t="shared" si="22"/>
        <v>3.1</v>
      </c>
      <c r="BG173" s="10">
        <v>5</v>
      </c>
      <c r="BI173" s="10">
        <v>400</v>
      </c>
      <c r="BJ173" s="10">
        <v>2</v>
      </c>
      <c r="BK173" s="12">
        <v>12</v>
      </c>
      <c r="BO173" s="4" t="s">
        <v>253</v>
      </c>
      <c r="BQ173" s="4" t="s">
        <v>208</v>
      </c>
    </row>
    <row r="174" spans="1:69" x14ac:dyDescent="0.25">
      <c r="A174" s="4">
        <v>172</v>
      </c>
      <c r="B174" s="7" t="s">
        <v>89</v>
      </c>
      <c r="C174" s="7">
        <v>1</v>
      </c>
      <c r="D174" s="7">
        <v>0</v>
      </c>
      <c r="E174" s="7">
        <v>0</v>
      </c>
      <c r="F174" s="7">
        <v>0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3</v>
      </c>
      <c r="Y174" s="7">
        <v>0</v>
      </c>
      <c r="Z174" s="7" t="s">
        <v>256</v>
      </c>
      <c r="AK174" s="7" t="s">
        <v>206</v>
      </c>
      <c r="AM174" s="7">
        <v>1</v>
      </c>
      <c r="AN174" s="7">
        <v>0</v>
      </c>
      <c r="AY174" s="8">
        <f t="shared" si="16"/>
        <v>188</v>
      </c>
      <c r="AZ174" s="8">
        <f t="shared" si="17"/>
        <v>119</v>
      </c>
      <c r="BA174" s="8">
        <f t="shared" si="18"/>
        <v>196</v>
      </c>
      <c r="BB174" s="8">
        <v>1</v>
      </c>
      <c r="BC174" s="8">
        <f t="shared" si="19"/>
        <v>0.86212702902943361</v>
      </c>
      <c r="BD174" s="8">
        <f t="shared" si="20"/>
        <v>4.1016141003933519</v>
      </c>
      <c r="BF174" s="10">
        <f t="shared" si="22"/>
        <v>2.4313725490196076</v>
      </c>
      <c r="BG174" s="10">
        <v>79</v>
      </c>
      <c r="BI174" s="10">
        <v>510</v>
      </c>
      <c r="BJ174" s="10">
        <v>11</v>
      </c>
      <c r="BK174" s="12">
        <v>27</v>
      </c>
      <c r="BN174" s="4" t="s">
        <v>233</v>
      </c>
      <c r="BO174" s="4" t="s">
        <v>257</v>
      </c>
      <c r="BQ174" s="4" t="s">
        <v>208</v>
      </c>
    </row>
    <row r="175" spans="1:69" x14ac:dyDescent="0.25">
      <c r="A175" s="4">
        <v>173</v>
      </c>
      <c r="B175" s="7" t="s">
        <v>148</v>
      </c>
      <c r="C175" s="7">
        <v>0</v>
      </c>
      <c r="D175" s="7">
        <v>0</v>
      </c>
      <c r="E175" s="7">
        <v>1</v>
      </c>
      <c r="F175" s="7">
        <v>0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3</v>
      </c>
      <c r="Y175" s="7">
        <v>0</v>
      </c>
      <c r="Z175" s="7" t="s">
        <v>256</v>
      </c>
      <c r="AK175" s="7" t="s">
        <v>81</v>
      </c>
      <c r="AM175" s="7">
        <v>1</v>
      </c>
      <c r="AN175" s="7">
        <v>0</v>
      </c>
      <c r="AY175" s="8">
        <f t="shared" si="16"/>
        <v>279</v>
      </c>
      <c r="AZ175" s="8">
        <f t="shared" si="17"/>
        <v>119</v>
      </c>
      <c r="BA175" s="8">
        <f t="shared" si="18"/>
        <v>196</v>
      </c>
      <c r="BB175" s="8">
        <v>1</v>
      </c>
      <c r="BC175" s="8">
        <f t="shared" si="19"/>
        <v>1.066433173929638</v>
      </c>
      <c r="BD175" s="8">
        <f t="shared" si="20"/>
        <v>3.3985786439414039</v>
      </c>
      <c r="BF175" s="10">
        <f t="shared" si="22"/>
        <v>2.2962962962962963</v>
      </c>
      <c r="BG175" s="10">
        <v>82</v>
      </c>
      <c r="BI175" s="10">
        <v>540</v>
      </c>
      <c r="BJ175" s="10">
        <v>18</v>
      </c>
      <c r="BK175" s="12">
        <v>34</v>
      </c>
      <c r="BN175" s="4" t="s">
        <v>233</v>
      </c>
      <c r="BO175" s="4" t="s">
        <v>257</v>
      </c>
      <c r="BQ175" s="4" t="s">
        <v>208</v>
      </c>
    </row>
    <row r="176" spans="1:69" x14ac:dyDescent="0.25">
      <c r="A176" s="4">
        <v>174</v>
      </c>
      <c r="B176" s="7" t="s">
        <v>148</v>
      </c>
      <c r="C176" s="7">
        <v>0</v>
      </c>
      <c r="D176" s="7">
        <v>0</v>
      </c>
      <c r="E176" s="7">
        <v>1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3</v>
      </c>
      <c r="Y176" s="7">
        <v>0</v>
      </c>
      <c r="Z176" s="7" t="s">
        <v>258</v>
      </c>
      <c r="AK176" s="7" t="s">
        <v>81</v>
      </c>
      <c r="AM176" s="7">
        <v>1</v>
      </c>
      <c r="AN176" s="7">
        <v>0</v>
      </c>
      <c r="AU176" s="7">
        <v>8.2799999999999994</v>
      </c>
      <c r="AX176" s="7">
        <v>1.5</v>
      </c>
      <c r="AY176" s="8">
        <f t="shared" si="16"/>
        <v>279</v>
      </c>
      <c r="AZ176" s="8">
        <f t="shared" si="17"/>
        <v>119</v>
      </c>
      <c r="BA176" s="8">
        <f t="shared" si="18"/>
        <v>196</v>
      </c>
      <c r="BB176" s="8">
        <v>1</v>
      </c>
      <c r="BC176" s="8">
        <f t="shared" si="19"/>
        <v>1.066433173929638</v>
      </c>
      <c r="BD176" s="8">
        <f t="shared" si="20"/>
        <v>3.3985786439414039</v>
      </c>
      <c r="BF176" s="10">
        <f t="shared" si="22"/>
        <v>2.2586520947176685</v>
      </c>
      <c r="BG176" s="10">
        <v>76</v>
      </c>
      <c r="BI176" s="10">
        <v>549</v>
      </c>
      <c r="BJ176" s="10">
        <v>13.2</v>
      </c>
      <c r="BK176" s="12">
        <v>20</v>
      </c>
      <c r="BN176" s="4" t="s">
        <v>233</v>
      </c>
      <c r="BO176" s="4" t="s">
        <v>259</v>
      </c>
      <c r="BQ176" s="4" t="s">
        <v>208</v>
      </c>
    </row>
    <row r="177" spans="1:69" x14ac:dyDescent="0.25">
      <c r="A177" s="4">
        <v>175</v>
      </c>
      <c r="B177" s="7" t="s">
        <v>89</v>
      </c>
      <c r="C177" s="7">
        <v>1</v>
      </c>
      <c r="D177" s="7">
        <v>0</v>
      </c>
      <c r="E177" s="7">
        <v>0</v>
      </c>
      <c r="F177" s="7">
        <v>0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3</v>
      </c>
      <c r="Y177" s="7">
        <v>0</v>
      </c>
      <c r="Z177" s="7" t="s">
        <v>230</v>
      </c>
      <c r="AK177" s="7" t="s">
        <v>206</v>
      </c>
      <c r="AM177" s="7">
        <v>1</v>
      </c>
      <c r="AN177" s="7">
        <v>1</v>
      </c>
      <c r="AU177" s="7">
        <v>20</v>
      </c>
      <c r="AX177" s="7">
        <v>3</v>
      </c>
      <c r="AY177" s="8">
        <f t="shared" si="16"/>
        <v>188</v>
      </c>
      <c r="AZ177" s="8">
        <f t="shared" si="17"/>
        <v>119</v>
      </c>
      <c r="BA177" s="8">
        <f t="shared" si="18"/>
        <v>196</v>
      </c>
      <c r="BB177" s="8">
        <v>1</v>
      </c>
      <c r="BC177" s="8">
        <f t="shared" si="19"/>
        <v>0.86212702902943361</v>
      </c>
      <c r="BD177" s="8">
        <f t="shared" si="20"/>
        <v>4.1016141003933519</v>
      </c>
      <c r="BF177" s="10">
        <f t="shared" si="22"/>
        <v>2.3664122137404582</v>
      </c>
      <c r="BG177" s="10">
        <v>12</v>
      </c>
      <c r="BI177" s="10">
        <v>524</v>
      </c>
      <c r="BJ177" s="10">
        <v>20.6</v>
      </c>
      <c r="BK177" s="12">
        <v>18</v>
      </c>
      <c r="BN177" s="4" t="s">
        <v>233</v>
      </c>
      <c r="BO177" s="4" t="s">
        <v>260</v>
      </c>
      <c r="BQ177" s="4" t="s">
        <v>208</v>
      </c>
    </row>
    <row r="178" spans="1:69" x14ac:dyDescent="0.25">
      <c r="A178" s="4">
        <v>176</v>
      </c>
      <c r="B178" s="7" t="s">
        <v>89</v>
      </c>
      <c r="C178" s="7">
        <v>1</v>
      </c>
      <c r="D178" s="7">
        <v>0</v>
      </c>
      <c r="E178" s="7">
        <v>0</v>
      </c>
      <c r="F178" s="7">
        <v>0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3</v>
      </c>
      <c r="Y178" s="7">
        <v>0</v>
      </c>
      <c r="Z178" s="7" t="s">
        <v>230</v>
      </c>
      <c r="AK178" s="7" t="s">
        <v>206</v>
      </c>
      <c r="AM178" s="7">
        <v>1</v>
      </c>
      <c r="AN178" s="7">
        <v>1</v>
      </c>
      <c r="AU178" s="7">
        <v>10</v>
      </c>
      <c r="AX178" s="7">
        <v>1</v>
      </c>
      <c r="AY178" s="8">
        <f t="shared" si="16"/>
        <v>188</v>
      </c>
      <c r="AZ178" s="8">
        <f t="shared" si="17"/>
        <v>119</v>
      </c>
      <c r="BA178" s="8">
        <f t="shared" si="18"/>
        <v>196</v>
      </c>
      <c r="BB178" s="8">
        <v>1</v>
      </c>
      <c r="BC178" s="8">
        <f t="shared" si="19"/>
        <v>0.86212702902943361</v>
      </c>
      <c r="BD178" s="8">
        <f t="shared" si="20"/>
        <v>4.1016141003933519</v>
      </c>
      <c r="BF178" s="10">
        <f t="shared" si="22"/>
        <v>2.3984526112185685</v>
      </c>
      <c r="BG178" s="10">
        <v>38</v>
      </c>
      <c r="BI178" s="10">
        <v>517</v>
      </c>
      <c r="BJ178" s="10">
        <v>16.399999999999999</v>
      </c>
      <c r="BK178" s="12">
        <v>16</v>
      </c>
      <c r="BO178" s="4" t="s">
        <v>260</v>
      </c>
      <c r="BQ178" s="4" t="s">
        <v>208</v>
      </c>
    </row>
    <row r="179" spans="1:69" x14ac:dyDescent="0.25">
      <c r="A179" s="4">
        <v>177</v>
      </c>
      <c r="B179" s="7" t="s">
        <v>89</v>
      </c>
      <c r="C179" s="7">
        <v>1</v>
      </c>
      <c r="D179" s="7">
        <v>0</v>
      </c>
      <c r="E179" s="7">
        <v>0</v>
      </c>
      <c r="F179" s="7">
        <v>0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3</v>
      </c>
      <c r="Y179" s="7">
        <v>0</v>
      </c>
      <c r="Z179" s="7" t="s">
        <v>230</v>
      </c>
      <c r="AK179" s="7" t="s">
        <v>206</v>
      </c>
      <c r="AM179" s="7">
        <v>1</v>
      </c>
      <c r="AN179" s="7">
        <v>1</v>
      </c>
      <c r="AU179" s="7">
        <v>5.0999999999999996</v>
      </c>
      <c r="AX179" s="7">
        <v>0.5</v>
      </c>
      <c r="AY179" s="8">
        <f t="shared" si="16"/>
        <v>188</v>
      </c>
      <c r="AZ179" s="8">
        <f t="shared" si="17"/>
        <v>119</v>
      </c>
      <c r="BA179" s="8">
        <f t="shared" si="18"/>
        <v>196</v>
      </c>
      <c r="BB179" s="8">
        <v>1</v>
      </c>
      <c r="BC179" s="8">
        <f t="shared" si="19"/>
        <v>0.86212702902943361</v>
      </c>
      <c r="BD179" s="8">
        <f t="shared" si="20"/>
        <v>4.1016141003933519</v>
      </c>
      <c r="BF179" s="10">
        <f t="shared" si="22"/>
        <v>2.5</v>
      </c>
      <c r="BG179" s="10">
        <v>77</v>
      </c>
      <c r="BI179" s="10">
        <v>496</v>
      </c>
      <c r="BJ179" s="10">
        <v>4.9000000000000004</v>
      </c>
      <c r="BK179" s="12">
        <v>16</v>
      </c>
      <c r="BO179" s="4" t="s">
        <v>260</v>
      </c>
      <c r="BQ179" s="4" t="s">
        <v>208</v>
      </c>
    </row>
    <row r="180" spans="1:69" x14ac:dyDescent="0.25">
      <c r="A180" s="4">
        <v>178</v>
      </c>
      <c r="B180" s="7" t="s">
        <v>89</v>
      </c>
      <c r="C180" s="7">
        <v>1</v>
      </c>
      <c r="D180" s="7">
        <v>0</v>
      </c>
      <c r="E180" s="7">
        <v>0</v>
      </c>
      <c r="F180" s="7">
        <v>0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3</v>
      </c>
      <c r="Y180" s="7">
        <v>0</v>
      </c>
      <c r="Z180" s="7" t="s">
        <v>230</v>
      </c>
      <c r="AK180" s="7" t="s">
        <v>206</v>
      </c>
      <c r="AM180" s="7">
        <v>1</v>
      </c>
      <c r="AN180" s="7">
        <v>1</v>
      </c>
      <c r="AU180" s="7">
        <v>4.0999999999999996</v>
      </c>
      <c r="AX180" s="7">
        <v>0.7</v>
      </c>
      <c r="AY180" s="8">
        <f t="shared" si="16"/>
        <v>188</v>
      </c>
      <c r="AZ180" s="8">
        <f t="shared" si="17"/>
        <v>119</v>
      </c>
      <c r="BA180" s="8">
        <f t="shared" si="18"/>
        <v>196</v>
      </c>
      <c r="BB180" s="8">
        <v>1</v>
      </c>
      <c r="BC180" s="8">
        <f t="shared" si="19"/>
        <v>0.86212702902943361</v>
      </c>
      <c r="BD180" s="8">
        <f t="shared" si="20"/>
        <v>4.1016141003933519</v>
      </c>
      <c r="BF180" s="10">
        <f t="shared" si="22"/>
        <v>2.5779625779625781</v>
      </c>
      <c r="BG180" s="10">
        <v>40</v>
      </c>
      <c r="BI180" s="10">
        <v>481</v>
      </c>
      <c r="BJ180" s="10">
        <v>2.8</v>
      </c>
      <c r="BK180" s="12">
        <v>18</v>
      </c>
      <c r="BO180" s="4" t="s">
        <v>260</v>
      </c>
      <c r="BQ180" s="4" t="s">
        <v>208</v>
      </c>
    </row>
    <row r="181" spans="1:69" x14ac:dyDescent="0.25">
      <c r="A181" s="4">
        <v>179</v>
      </c>
      <c r="B181" s="7" t="s">
        <v>89</v>
      </c>
      <c r="C181" s="7">
        <v>1</v>
      </c>
      <c r="D181" s="7">
        <v>0</v>
      </c>
      <c r="E181" s="7">
        <v>0</v>
      </c>
      <c r="F181" s="7">
        <v>0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3</v>
      </c>
      <c r="Y181" s="7">
        <v>0</v>
      </c>
      <c r="Z181" s="7" t="s">
        <v>230</v>
      </c>
      <c r="AK181" s="7" t="s">
        <v>206</v>
      </c>
      <c r="AM181" s="7">
        <v>1</v>
      </c>
      <c r="AN181" s="7">
        <v>1</v>
      </c>
      <c r="AU181" s="7">
        <v>3.4</v>
      </c>
      <c r="AX181" s="7">
        <v>0.5</v>
      </c>
      <c r="AY181" s="8">
        <f t="shared" si="16"/>
        <v>188</v>
      </c>
      <c r="AZ181" s="8">
        <f t="shared" si="17"/>
        <v>119</v>
      </c>
      <c r="BA181" s="8">
        <f t="shared" si="18"/>
        <v>196</v>
      </c>
      <c r="BB181" s="8">
        <v>1</v>
      </c>
      <c r="BC181" s="8">
        <f t="shared" si="19"/>
        <v>0.86212702902943361</v>
      </c>
      <c r="BD181" s="8">
        <f t="shared" si="20"/>
        <v>4.1016141003933519</v>
      </c>
      <c r="BF181" s="10">
        <f t="shared" si="22"/>
        <v>2.6215644820295982</v>
      </c>
      <c r="BG181" s="10">
        <v>30</v>
      </c>
      <c r="BI181" s="10">
        <v>473</v>
      </c>
      <c r="BJ181" s="10">
        <v>2.5</v>
      </c>
      <c r="BK181" s="12">
        <v>33</v>
      </c>
      <c r="BO181" s="4" t="s">
        <v>260</v>
      </c>
      <c r="BQ181" s="4" t="s">
        <v>208</v>
      </c>
    </row>
    <row r="182" spans="1:69" x14ac:dyDescent="0.25">
      <c r="A182" s="4">
        <v>180</v>
      </c>
      <c r="B182" s="7" t="s">
        <v>89</v>
      </c>
      <c r="C182" s="7">
        <v>1</v>
      </c>
      <c r="D182" s="7">
        <v>0</v>
      </c>
      <c r="E182" s="7">
        <v>0</v>
      </c>
      <c r="F182" s="7">
        <v>0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3</v>
      </c>
      <c r="Y182" s="7">
        <v>0</v>
      </c>
      <c r="Z182" s="7" t="s">
        <v>230</v>
      </c>
      <c r="AM182" s="7">
        <v>1</v>
      </c>
      <c r="AN182" s="7">
        <v>0</v>
      </c>
      <c r="AU182" s="7">
        <v>8</v>
      </c>
      <c r="AY182" s="8">
        <f t="shared" si="16"/>
        <v>188</v>
      </c>
      <c r="AZ182" s="8">
        <f t="shared" si="17"/>
        <v>119</v>
      </c>
      <c r="BA182" s="8">
        <f t="shared" si="18"/>
        <v>196</v>
      </c>
      <c r="BB182" s="8">
        <v>1</v>
      </c>
      <c r="BC182" s="8">
        <f t="shared" si="19"/>
        <v>0.86212702902943361</v>
      </c>
      <c r="BD182" s="8">
        <f t="shared" si="20"/>
        <v>4.1016141003933519</v>
      </c>
      <c r="BF182" s="10">
        <f t="shared" si="22"/>
        <v>2.4361493123772102</v>
      </c>
      <c r="BI182" s="10">
        <v>509</v>
      </c>
      <c r="BN182" s="4" t="s">
        <v>233</v>
      </c>
      <c r="BO182" s="4" t="s">
        <v>261</v>
      </c>
      <c r="BQ182" s="4" t="s">
        <v>208</v>
      </c>
    </row>
    <row r="183" spans="1:69" x14ac:dyDescent="0.25">
      <c r="A183" s="4">
        <v>181</v>
      </c>
      <c r="B183" s="7" t="s">
        <v>89</v>
      </c>
      <c r="C183" s="7">
        <v>1</v>
      </c>
      <c r="D183" s="7">
        <v>0</v>
      </c>
      <c r="E183" s="7">
        <v>0</v>
      </c>
      <c r="F183" s="7">
        <v>0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3</v>
      </c>
      <c r="Y183" s="7">
        <v>0</v>
      </c>
      <c r="Z183" s="7" t="s">
        <v>230</v>
      </c>
      <c r="AM183" s="7">
        <v>1</v>
      </c>
      <c r="AN183" s="7">
        <v>1</v>
      </c>
      <c r="AU183" s="7">
        <v>2.1</v>
      </c>
      <c r="AY183" s="8">
        <f t="shared" si="16"/>
        <v>188</v>
      </c>
      <c r="AZ183" s="8">
        <f t="shared" si="17"/>
        <v>119</v>
      </c>
      <c r="BA183" s="8">
        <f t="shared" si="18"/>
        <v>196</v>
      </c>
      <c r="BB183" s="8">
        <v>1</v>
      </c>
      <c r="BC183" s="8">
        <f t="shared" si="19"/>
        <v>0.86212702902943361</v>
      </c>
      <c r="BD183" s="8">
        <f t="shared" si="20"/>
        <v>4.1016141003933519</v>
      </c>
      <c r="BF183" s="10">
        <f t="shared" si="22"/>
        <v>2.7740492170022373</v>
      </c>
      <c r="BG183" s="10">
        <v>60</v>
      </c>
      <c r="BI183" s="10">
        <v>447</v>
      </c>
      <c r="BK183" s="12">
        <v>27</v>
      </c>
      <c r="BO183" s="4" t="s">
        <v>261</v>
      </c>
      <c r="BQ183" s="4" t="s">
        <v>208</v>
      </c>
    </row>
    <row r="184" spans="1:69" x14ac:dyDescent="0.25">
      <c r="A184" s="4">
        <v>182</v>
      </c>
      <c r="B184" s="7" t="s">
        <v>78</v>
      </c>
      <c r="C184" s="7">
        <v>1</v>
      </c>
      <c r="D184" s="7">
        <v>0</v>
      </c>
      <c r="E184" s="7">
        <v>0</v>
      </c>
      <c r="F184" s="7">
        <v>0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3</v>
      </c>
      <c r="Z184" s="7" t="s">
        <v>230</v>
      </c>
      <c r="AK184" s="7" t="s">
        <v>81</v>
      </c>
      <c r="AM184" s="7">
        <v>1</v>
      </c>
      <c r="AN184" s="7">
        <v>1</v>
      </c>
      <c r="AO184" s="7">
        <v>0.62</v>
      </c>
      <c r="AY184" s="8">
        <f t="shared" si="16"/>
        <v>188</v>
      </c>
      <c r="AZ184" s="8">
        <f t="shared" si="17"/>
        <v>119</v>
      </c>
      <c r="BA184" s="8">
        <f t="shared" si="18"/>
        <v>220</v>
      </c>
      <c r="BB184" s="8">
        <v>1</v>
      </c>
      <c r="BC184" s="8">
        <f t="shared" si="19"/>
        <v>0.85115970509819638</v>
      </c>
      <c r="BD184" s="8">
        <f t="shared" si="20"/>
        <v>4.3032947726622597</v>
      </c>
      <c r="BF184" s="10">
        <f t="shared" si="22"/>
        <v>1.7971014492753623</v>
      </c>
      <c r="BH184" s="10">
        <v>650</v>
      </c>
      <c r="BI184" s="10">
        <v>690</v>
      </c>
      <c r="BJ184" s="10">
        <v>22.8</v>
      </c>
      <c r="BK184" s="12">
        <v>45</v>
      </c>
      <c r="BN184" s="4" t="s">
        <v>233</v>
      </c>
      <c r="BO184" s="4" t="s">
        <v>262</v>
      </c>
      <c r="BQ184" s="4" t="s">
        <v>208</v>
      </c>
    </row>
    <row r="185" spans="1:69" x14ac:dyDescent="0.25">
      <c r="A185" s="4">
        <v>183</v>
      </c>
      <c r="B185" s="7" t="s">
        <v>214</v>
      </c>
      <c r="C185" s="7">
        <v>1</v>
      </c>
      <c r="D185" s="7">
        <v>0</v>
      </c>
      <c r="E185" s="7">
        <v>0</v>
      </c>
      <c r="F185" s="7">
        <v>0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3</v>
      </c>
      <c r="X185" s="7">
        <v>0</v>
      </c>
      <c r="Y185" s="7">
        <v>0</v>
      </c>
      <c r="Z185" s="7" t="s">
        <v>230</v>
      </c>
      <c r="AK185" s="7" t="s">
        <v>132</v>
      </c>
      <c r="AL185" s="7" t="s">
        <v>263</v>
      </c>
      <c r="AM185" s="7">
        <v>1</v>
      </c>
      <c r="AN185" s="7">
        <v>0</v>
      </c>
      <c r="AU185" s="7">
        <v>15</v>
      </c>
      <c r="AV185" s="7" t="s">
        <v>81</v>
      </c>
      <c r="AY185" s="8">
        <f t="shared" si="16"/>
        <v>188</v>
      </c>
      <c r="AZ185" s="8">
        <f t="shared" si="17"/>
        <v>119</v>
      </c>
      <c r="BA185" s="8">
        <f t="shared" si="18"/>
        <v>181</v>
      </c>
      <c r="BB185" s="8">
        <v>1</v>
      </c>
      <c r="BC185" s="8">
        <f t="shared" si="19"/>
        <v>0.86987270155586993</v>
      </c>
      <c r="BD185" s="8">
        <f t="shared" si="20"/>
        <v>3.9755636802252847</v>
      </c>
      <c r="BF185" s="10">
        <f t="shared" si="22"/>
        <v>3.0317848410757948</v>
      </c>
      <c r="BI185" s="10">
        <v>409</v>
      </c>
      <c r="BK185" s="12">
        <v>18</v>
      </c>
      <c r="BN185" s="4" t="s">
        <v>233</v>
      </c>
      <c r="BO185" s="4" t="s">
        <v>264</v>
      </c>
      <c r="BQ185" s="4" t="s">
        <v>208</v>
      </c>
    </row>
    <row r="186" spans="1:69" x14ac:dyDescent="0.25">
      <c r="A186" s="4">
        <v>184</v>
      </c>
      <c r="B186" s="26" t="s">
        <v>214</v>
      </c>
      <c r="C186" s="7">
        <v>1</v>
      </c>
      <c r="D186" s="7">
        <v>0</v>
      </c>
      <c r="E186" s="7">
        <v>0</v>
      </c>
      <c r="F186" s="7">
        <v>0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3</v>
      </c>
      <c r="X186" s="7">
        <v>0</v>
      </c>
      <c r="Y186" s="7">
        <v>0</v>
      </c>
      <c r="Z186" s="7" t="s">
        <v>230</v>
      </c>
      <c r="AK186" s="7" t="s">
        <v>132</v>
      </c>
      <c r="AL186" s="7" t="s">
        <v>263</v>
      </c>
      <c r="AM186" s="7">
        <v>1</v>
      </c>
      <c r="AN186" s="7">
        <v>1</v>
      </c>
      <c r="AU186" s="7">
        <v>20</v>
      </c>
      <c r="AY186" s="8">
        <f t="shared" si="16"/>
        <v>188</v>
      </c>
      <c r="AZ186" s="8">
        <f t="shared" si="17"/>
        <v>119</v>
      </c>
      <c r="BA186" s="8">
        <f t="shared" si="18"/>
        <v>181</v>
      </c>
      <c r="BB186" s="8">
        <v>1</v>
      </c>
      <c r="BC186" s="8">
        <f t="shared" si="19"/>
        <v>0.86987270155586993</v>
      </c>
      <c r="BD186" s="8">
        <f t="shared" si="20"/>
        <v>3.9755636802252847</v>
      </c>
      <c r="BF186" s="10">
        <f t="shared" si="22"/>
        <v>2.9523809523809526</v>
      </c>
      <c r="BI186" s="10">
        <v>420</v>
      </c>
      <c r="BK186" s="12">
        <v>20</v>
      </c>
      <c r="BO186" s="4" t="s">
        <v>264</v>
      </c>
      <c r="BQ186" s="4" t="s">
        <v>208</v>
      </c>
    </row>
    <row r="187" spans="1:69" x14ac:dyDescent="0.25">
      <c r="A187" s="4">
        <v>185</v>
      </c>
      <c r="B187" s="7" t="s">
        <v>89</v>
      </c>
      <c r="C187" s="7">
        <v>1</v>
      </c>
      <c r="D187" s="7">
        <v>0</v>
      </c>
      <c r="E187" s="7">
        <v>0</v>
      </c>
      <c r="F187" s="7">
        <v>0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3</v>
      </c>
      <c r="Y187" s="7">
        <v>0</v>
      </c>
      <c r="Z187" s="7" t="s">
        <v>135</v>
      </c>
      <c r="AK187" s="7" t="s">
        <v>206</v>
      </c>
      <c r="AM187" s="7">
        <v>1</v>
      </c>
      <c r="AN187" s="7">
        <v>1</v>
      </c>
      <c r="AU187" s="7">
        <v>2.5</v>
      </c>
      <c r="AY187" s="8">
        <f t="shared" si="16"/>
        <v>188</v>
      </c>
      <c r="AZ187" s="8">
        <f t="shared" si="17"/>
        <v>119</v>
      </c>
      <c r="BA187" s="8">
        <f t="shared" si="18"/>
        <v>196</v>
      </c>
      <c r="BB187" s="8">
        <v>1</v>
      </c>
      <c r="BC187" s="8">
        <f t="shared" si="19"/>
        <v>0.86212702902943361</v>
      </c>
      <c r="BD187" s="8">
        <f t="shared" si="20"/>
        <v>4.1016141003933519</v>
      </c>
      <c r="BF187" s="10">
        <v>2.85</v>
      </c>
      <c r="BG187" s="10">
        <v>46</v>
      </c>
      <c r="BJ187" s="10">
        <v>4</v>
      </c>
      <c r="BL187" s="10">
        <v>100</v>
      </c>
      <c r="BN187" s="4" t="s">
        <v>233</v>
      </c>
      <c r="BO187" s="4" t="s">
        <v>265</v>
      </c>
      <c r="BQ187" s="4" t="s">
        <v>208</v>
      </c>
    </row>
    <row r="188" spans="1:69" x14ac:dyDescent="0.25">
      <c r="A188" s="4">
        <v>186</v>
      </c>
      <c r="B188" s="7" t="s">
        <v>89</v>
      </c>
      <c r="C188" s="7">
        <v>1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3</v>
      </c>
      <c r="Y188" s="7">
        <v>0</v>
      </c>
      <c r="Z188" s="7" t="s">
        <v>135</v>
      </c>
      <c r="AK188" s="7" t="s">
        <v>206</v>
      </c>
      <c r="AM188" s="7">
        <v>1</v>
      </c>
      <c r="AN188" s="7">
        <v>1</v>
      </c>
      <c r="AU188" s="7">
        <v>3.2</v>
      </c>
      <c r="AY188" s="8">
        <f t="shared" si="16"/>
        <v>188</v>
      </c>
      <c r="AZ188" s="8">
        <f t="shared" si="17"/>
        <v>119</v>
      </c>
      <c r="BA188" s="8">
        <f t="shared" si="18"/>
        <v>196</v>
      </c>
      <c r="BB188" s="8">
        <v>1</v>
      </c>
      <c r="BC188" s="8">
        <f t="shared" si="19"/>
        <v>0.86212702902943361</v>
      </c>
      <c r="BD188" s="8">
        <f t="shared" si="20"/>
        <v>4.1016141003933519</v>
      </c>
      <c r="BF188" s="10">
        <v>2.75</v>
      </c>
      <c r="BG188" s="10">
        <v>50.5</v>
      </c>
      <c r="BJ188" s="10">
        <v>3</v>
      </c>
      <c r="BL188" s="10">
        <v>110</v>
      </c>
      <c r="BO188" s="4" t="s">
        <v>265</v>
      </c>
      <c r="BQ188" s="4" t="s">
        <v>208</v>
      </c>
    </row>
    <row r="189" spans="1:69" x14ac:dyDescent="0.25">
      <c r="A189" s="4">
        <v>187</v>
      </c>
      <c r="B189" s="7" t="s">
        <v>89</v>
      </c>
      <c r="C189" s="7">
        <v>1</v>
      </c>
      <c r="D189" s="7">
        <v>0</v>
      </c>
      <c r="E189" s="7">
        <v>0</v>
      </c>
      <c r="F189" s="7">
        <v>0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3</v>
      </c>
      <c r="Y189" s="7">
        <v>0</v>
      </c>
      <c r="Z189" s="7" t="s">
        <v>135</v>
      </c>
      <c r="AK189" s="7" t="s">
        <v>206</v>
      </c>
      <c r="AM189" s="7">
        <v>1</v>
      </c>
      <c r="AN189" s="7">
        <v>1</v>
      </c>
      <c r="AU189" s="7">
        <v>4.0999999999999996</v>
      </c>
      <c r="AY189" s="8">
        <f t="shared" si="16"/>
        <v>188</v>
      </c>
      <c r="AZ189" s="8">
        <f t="shared" si="17"/>
        <v>119</v>
      </c>
      <c r="BA189" s="8">
        <f t="shared" si="18"/>
        <v>196</v>
      </c>
      <c r="BB189" s="8">
        <v>1</v>
      </c>
      <c r="BC189" s="8">
        <f t="shared" si="19"/>
        <v>0.86212702902943361</v>
      </c>
      <c r="BD189" s="8">
        <f t="shared" si="20"/>
        <v>4.1016141003933519</v>
      </c>
      <c r="BF189" s="10">
        <v>2.58</v>
      </c>
      <c r="BG189" s="10">
        <v>56</v>
      </c>
      <c r="BJ189" s="10">
        <v>3</v>
      </c>
      <c r="BL189" s="10">
        <v>170</v>
      </c>
      <c r="BO189" s="4" t="s">
        <v>265</v>
      </c>
      <c r="BQ189" s="4" t="s">
        <v>208</v>
      </c>
    </row>
    <row r="190" spans="1:69" x14ac:dyDescent="0.25">
      <c r="A190" s="4">
        <v>188</v>
      </c>
      <c r="B190" s="7" t="s">
        <v>89</v>
      </c>
      <c r="C190" s="7">
        <v>1</v>
      </c>
      <c r="D190" s="7">
        <v>0</v>
      </c>
      <c r="E190" s="7">
        <v>0</v>
      </c>
      <c r="F190" s="7">
        <v>0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3</v>
      </c>
      <c r="Y190" s="7">
        <v>0</v>
      </c>
      <c r="Z190" s="7" t="s">
        <v>135</v>
      </c>
      <c r="AK190" s="7" t="s">
        <v>206</v>
      </c>
      <c r="AM190" s="7">
        <v>1</v>
      </c>
      <c r="AN190" s="7">
        <v>1</v>
      </c>
      <c r="AU190" s="7">
        <v>5.3</v>
      </c>
      <c r="AY190" s="8">
        <f t="shared" si="16"/>
        <v>188</v>
      </c>
      <c r="AZ190" s="8">
        <f t="shared" si="17"/>
        <v>119</v>
      </c>
      <c r="BA190" s="8">
        <f t="shared" si="18"/>
        <v>196</v>
      </c>
      <c r="BB190" s="8">
        <v>1</v>
      </c>
      <c r="BC190" s="8">
        <f t="shared" si="19"/>
        <v>0.86212702902943361</v>
      </c>
      <c r="BD190" s="8">
        <f t="shared" si="20"/>
        <v>4.1016141003933519</v>
      </c>
      <c r="BF190" s="10">
        <v>2.5</v>
      </c>
      <c r="BG190" s="10">
        <v>62</v>
      </c>
      <c r="BJ190" s="10">
        <v>30</v>
      </c>
      <c r="BL190" s="10">
        <v>190</v>
      </c>
      <c r="BO190" s="4" t="s">
        <v>265</v>
      </c>
      <c r="BQ190" s="4" t="s">
        <v>208</v>
      </c>
    </row>
    <row r="191" spans="1:69" x14ac:dyDescent="0.25">
      <c r="A191" s="4">
        <v>189</v>
      </c>
      <c r="B191" s="7" t="s">
        <v>89</v>
      </c>
      <c r="C191" s="7">
        <v>1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3</v>
      </c>
      <c r="Y191" s="7">
        <v>0</v>
      </c>
      <c r="Z191" s="7" t="s">
        <v>135</v>
      </c>
      <c r="AK191" s="7" t="s">
        <v>206</v>
      </c>
      <c r="AM191" s="7">
        <v>1</v>
      </c>
      <c r="AN191" s="7">
        <v>1</v>
      </c>
      <c r="AU191" s="7">
        <v>6.5</v>
      </c>
      <c r="AY191" s="8">
        <f t="shared" si="16"/>
        <v>188</v>
      </c>
      <c r="AZ191" s="8">
        <f t="shared" si="17"/>
        <v>119</v>
      </c>
      <c r="BA191" s="8">
        <f t="shared" si="18"/>
        <v>196</v>
      </c>
      <c r="BB191" s="8">
        <v>1</v>
      </c>
      <c r="BC191" s="8">
        <f t="shared" si="19"/>
        <v>0.86212702902943361</v>
      </c>
      <c r="BD191" s="8">
        <f t="shared" si="20"/>
        <v>4.1016141003933519</v>
      </c>
      <c r="BF191" s="10">
        <v>2.36</v>
      </c>
      <c r="BG191" s="10">
        <v>54</v>
      </c>
      <c r="BJ191" s="10">
        <v>38</v>
      </c>
      <c r="BL191" s="10">
        <v>60</v>
      </c>
      <c r="BO191" s="4" t="s">
        <v>265</v>
      </c>
      <c r="BQ191" s="4" t="s">
        <v>208</v>
      </c>
    </row>
    <row r="192" spans="1:69" x14ac:dyDescent="0.25">
      <c r="A192" s="4">
        <v>190</v>
      </c>
      <c r="B192" s="7" t="s">
        <v>89</v>
      </c>
      <c r="C192" s="7">
        <v>1</v>
      </c>
      <c r="D192" s="7">
        <v>0</v>
      </c>
      <c r="E192" s="7">
        <v>0</v>
      </c>
      <c r="F192" s="7">
        <v>0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3</v>
      </c>
      <c r="Y192" s="7">
        <v>0</v>
      </c>
      <c r="Z192" s="7" t="s">
        <v>135</v>
      </c>
      <c r="AK192" s="7" t="s">
        <v>206</v>
      </c>
      <c r="AM192" s="7">
        <v>1</v>
      </c>
      <c r="AN192" s="7">
        <v>1</v>
      </c>
      <c r="AU192" s="7">
        <v>14</v>
      </c>
      <c r="AY192" s="8">
        <f t="shared" si="16"/>
        <v>188</v>
      </c>
      <c r="AZ192" s="8">
        <f t="shared" si="17"/>
        <v>119</v>
      </c>
      <c r="BA192" s="8">
        <f t="shared" si="18"/>
        <v>196</v>
      </c>
      <c r="BB192" s="8">
        <v>1</v>
      </c>
      <c r="BC192" s="8">
        <f t="shared" si="19"/>
        <v>0.86212702902943361</v>
      </c>
      <c r="BD192" s="8">
        <f t="shared" si="20"/>
        <v>4.1016141003933519</v>
      </c>
      <c r="BF192" s="10">
        <v>2.34</v>
      </c>
      <c r="BG192" s="10">
        <v>50</v>
      </c>
      <c r="BJ192" s="10">
        <v>60</v>
      </c>
      <c r="BL192" s="10">
        <v>50</v>
      </c>
      <c r="BO192" s="4" t="s">
        <v>265</v>
      </c>
      <c r="BQ192" s="4" t="s">
        <v>208</v>
      </c>
    </row>
    <row r="193" spans="1:71" x14ac:dyDescent="0.25">
      <c r="A193" s="4">
        <v>191</v>
      </c>
      <c r="B193" s="7" t="s">
        <v>89</v>
      </c>
      <c r="C193" s="7">
        <v>1</v>
      </c>
      <c r="D193" s="7">
        <v>0</v>
      </c>
      <c r="E193" s="7">
        <v>0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3</v>
      </c>
      <c r="Y193" s="7">
        <v>0</v>
      </c>
      <c r="Z193" s="7" t="s">
        <v>135</v>
      </c>
      <c r="AK193" s="7" t="s">
        <v>206</v>
      </c>
      <c r="AM193" s="7">
        <v>1</v>
      </c>
      <c r="AN193" s="7">
        <v>1</v>
      </c>
      <c r="AU193" s="7">
        <v>32</v>
      </c>
      <c r="AY193" s="8">
        <f t="shared" si="16"/>
        <v>188</v>
      </c>
      <c r="AZ193" s="8">
        <f t="shared" si="17"/>
        <v>119</v>
      </c>
      <c r="BA193" s="8">
        <f t="shared" si="18"/>
        <v>196</v>
      </c>
      <c r="BB193" s="8">
        <v>1</v>
      </c>
      <c r="BC193" s="8">
        <f t="shared" si="19"/>
        <v>0.86212702902943361</v>
      </c>
      <c r="BD193" s="8">
        <f t="shared" si="20"/>
        <v>4.1016141003933519</v>
      </c>
      <c r="BF193" s="10">
        <v>2.33</v>
      </c>
      <c r="BG193" s="10">
        <v>47</v>
      </c>
      <c r="BJ193" s="10">
        <v>81</v>
      </c>
      <c r="BL193" s="10">
        <v>40</v>
      </c>
      <c r="BO193" s="4" t="s">
        <v>265</v>
      </c>
      <c r="BQ193" s="4" t="s">
        <v>208</v>
      </c>
    </row>
    <row r="194" spans="1:71" x14ac:dyDescent="0.25">
      <c r="A194" s="4">
        <v>192</v>
      </c>
      <c r="B194" s="7" t="s">
        <v>89</v>
      </c>
      <c r="C194" s="7">
        <v>1</v>
      </c>
      <c r="D194" s="7">
        <v>0</v>
      </c>
      <c r="E194" s="7">
        <v>0</v>
      </c>
      <c r="F194" s="7">
        <v>0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3</v>
      </c>
      <c r="Y194" s="7">
        <v>0</v>
      </c>
      <c r="Z194" s="7" t="s">
        <v>266</v>
      </c>
      <c r="AK194" s="7" t="s">
        <v>206</v>
      </c>
      <c r="AM194" s="7">
        <v>1</v>
      </c>
      <c r="AN194" s="7">
        <v>1</v>
      </c>
      <c r="AU194" s="7">
        <v>12</v>
      </c>
      <c r="AY194" s="8">
        <f t="shared" si="16"/>
        <v>188</v>
      </c>
      <c r="AZ194" s="8">
        <f t="shared" si="17"/>
        <v>119</v>
      </c>
      <c r="BA194" s="8">
        <f t="shared" si="18"/>
        <v>196</v>
      </c>
      <c r="BB194" s="8">
        <v>1</v>
      </c>
      <c r="BC194" s="8">
        <f t="shared" si="19"/>
        <v>0.86212702902943361</v>
      </c>
      <c r="BD194" s="8">
        <f t="shared" si="20"/>
        <v>4.1016141003933519</v>
      </c>
      <c r="BF194" s="10">
        <f t="shared" ref="BF194:BF225" si="23">1240/BI194</f>
        <v>2.3984526112185685</v>
      </c>
      <c r="BG194" s="10">
        <v>10</v>
      </c>
      <c r="BI194" s="10">
        <v>517</v>
      </c>
      <c r="BK194" s="12">
        <v>18</v>
      </c>
      <c r="BN194" s="4" t="s">
        <v>233</v>
      </c>
      <c r="BO194" s="4" t="s">
        <v>267</v>
      </c>
      <c r="BQ194" s="4" t="s">
        <v>208</v>
      </c>
    </row>
    <row r="195" spans="1:71" x14ac:dyDescent="0.25">
      <c r="A195" s="4">
        <v>193</v>
      </c>
      <c r="B195" s="7" t="s">
        <v>78</v>
      </c>
      <c r="C195" s="7">
        <v>1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3</v>
      </c>
      <c r="AM195" s="7">
        <v>1</v>
      </c>
      <c r="AN195" s="7">
        <v>1</v>
      </c>
      <c r="AY195" s="8">
        <f t="shared" ref="AY195:AY257" si="24">(C195*188+D195*270+E195*279+F195*172)/(C195+D195+E195+F195)</f>
        <v>188</v>
      </c>
      <c r="AZ195" s="8">
        <f t="shared" ref="AZ195:AZ257" si="25">(G195*119+H195*95+I195*103+J195*118+K195*102+L195*80+M195*76+N195*138+O195*77+P195*115+Q195*83+R195*117+S195*74+T195*75.5+U195*103.2+V195*90)/(SUM(G195,H195,I195,J195,K195,L195,M195,N195,O195,P195,Q195,R195,S195,T195,U195,V195))</f>
        <v>119</v>
      </c>
      <c r="BA195" s="8">
        <f t="shared" ref="BA195:BA257" si="26">(W195*181+X195*196+Y195*220)/(W195+X195+Y195)</f>
        <v>220</v>
      </c>
      <c r="BB195" s="8">
        <v>1</v>
      </c>
      <c r="BC195" s="8">
        <f t="shared" ref="BC195:BC257" si="27">(AY195+BA195)/(1.414*(AZ195+BA195))</f>
        <v>0.85115970509819638</v>
      </c>
      <c r="BD195" s="8">
        <f t="shared" ref="BD195:BD257" si="28">(BA195/AZ195) - BB195*(BB195-((AY195/AZ195)/LN(AY195/AZ195)))</f>
        <v>4.3032947726622597</v>
      </c>
      <c r="BF195" s="10">
        <f t="shared" si="23"/>
        <v>1.8235294117647058</v>
      </c>
      <c r="BG195" s="10">
        <v>47</v>
      </c>
      <c r="BI195" s="10">
        <v>680</v>
      </c>
      <c r="BK195" s="12">
        <v>20</v>
      </c>
      <c r="BO195" s="4" t="s">
        <v>267</v>
      </c>
    </row>
    <row r="196" spans="1:71" x14ac:dyDescent="0.25">
      <c r="A196" s="4">
        <v>194</v>
      </c>
      <c r="B196" s="7" t="s">
        <v>89</v>
      </c>
      <c r="C196" s="7">
        <v>1</v>
      </c>
      <c r="D196" s="7">
        <v>0</v>
      </c>
      <c r="E196" s="7">
        <v>0</v>
      </c>
      <c r="F196" s="7">
        <v>0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3</v>
      </c>
      <c r="Y196" s="7">
        <v>0</v>
      </c>
      <c r="Z196" s="7" t="s">
        <v>268</v>
      </c>
      <c r="AK196" s="7" t="s">
        <v>81</v>
      </c>
      <c r="AM196" s="7">
        <v>1</v>
      </c>
      <c r="AN196" s="7">
        <v>1</v>
      </c>
      <c r="AO196" s="7">
        <v>0.59</v>
      </c>
      <c r="AU196" s="7">
        <v>12</v>
      </c>
      <c r="AY196" s="8">
        <f t="shared" si="24"/>
        <v>188</v>
      </c>
      <c r="AZ196" s="8">
        <f t="shared" si="25"/>
        <v>119</v>
      </c>
      <c r="BA196" s="8">
        <f t="shared" si="26"/>
        <v>196</v>
      </c>
      <c r="BB196" s="8">
        <v>1</v>
      </c>
      <c r="BC196" s="8">
        <f t="shared" si="27"/>
        <v>0.86212702902943361</v>
      </c>
      <c r="BD196" s="8">
        <f t="shared" si="28"/>
        <v>4.1016141003933519</v>
      </c>
      <c r="BF196" s="10">
        <f t="shared" si="23"/>
        <v>2.3846153846153846</v>
      </c>
      <c r="BG196" s="10">
        <v>75</v>
      </c>
      <c r="BI196" s="10">
        <v>520</v>
      </c>
      <c r="BJ196" s="10">
        <v>13.6</v>
      </c>
      <c r="BK196" s="12">
        <v>12</v>
      </c>
      <c r="BL196" s="10">
        <v>70</v>
      </c>
      <c r="BN196" s="4" t="s">
        <v>233</v>
      </c>
      <c r="BO196" s="4" t="s">
        <v>269</v>
      </c>
      <c r="BQ196" s="4" t="s">
        <v>208</v>
      </c>
    </row>
    <row r="197" spans="1:71" x14ac:dyDescent="0.25">
      <c r="A197" s="4">
        <v>195</v>
      </c>
      <c r="B197" s="7" t="s">
        <v>214</v>
      </c>
      <c r="C197" s="7">
        <v>1</v>
      </c>
      <c r="D197" s="7">
        <v>0</v>
      </c>
      <c r="E197" s="7">
        <v>0</v>
      </c>
      <c r="F197" s="7">
        <v>0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3</v>
      </c>
      <c r="X197" s="7">
        <v>0</v>
      </c>
      <c r="Y197" s="7">
        <v>0</v>
      </c>
      <c r="Z197" s="7" t="s">
        <v>268</v>
      </c>
      <c r="AK197" s="7" t="s">
        <v>81</v>
      </c>
      <c r="AM197" s="7">
        <v>1</v>
      </c>
      <c r="AN197" s="7">
        <v>1</v>
      </c>
      <c r="AO197" s="7">
        <v>0.56000000000000005</v>
      </c>
      <c r="AU197" s="7">
        <v>9</v>
      </c>
      <c r="AY197" s="8">
        <f t="shared" si="24"/>
        <v>188</v>
      </c>
      <c r="AZ197" s="8">
        <f t="shared" si="25"/>
        <v>119</v>
      </c>
      <c r="BA197" s="8">
        <f t="shared" si="26"/>
        <v>181</v>
      </c>
      <c r="BB197" s="8">
        <v>1</v>
      </c>
      <c r="BC197" s="8">
        <f t="shared" si="27"/>
        <v>0.86987270155586993</v>
      </c>
      <c r="BD197" s="8">
        <f t="shared" si="28"/>
        <v>3.9755636802252847</v>
      </c>
      <c r="BF197" s="10">
        <f t="shared" si="23"/>
        <v>3.024390243902439</v>
      </c>
      <c r="BG197" s="10">
        <v>12</v>
      </c>
      <c r="BI197" s="10">
        <v>410</v>
      </c>
      <c r="BJ197" s="10">
        <v>4.3</v>
      </c>
      <c r="BK197" s="12">
        <v>9</v>
      </c>
      <c r="BL197" s="10">
        <v>103</v>
      </c>
      <c r="BN197" s="4" t="s">
        <v>233</v>
      </c>
      <c r="BO197" s="59" t="s">
        <v>269</v>
      </c>
      <c r="BQ197" s="4" t="s">
        <v>208</v>
      </c>
    </row>
    <row r="198" spans="1:71" x14ac:dyDescent="0.25">
      <c r="A198" s="4">
        <v>196</v>
      </c>
      <c r="B198" s="7" t="s">
        <v>89</v>
      </c>
      <c r="C198" s="7">
        <v>1</v>
      </c>
      <c r="D198" s="7">
        <v>0</v>
      </c>
      <c r="E198" s="7">
        <v>0</v>
      </c>
      <c r="F198" s="7">
        <v>0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3</v>
      </c>
      <c r="Y198" s="7">
        <v>0</v>
      </c>
      <c r="Z198" s="7" t="s">
        <v>270</v>
      </c>
      <c r="AJ198" s="26" t="s">
        <v>271</v>
      </c>
      <c r="AK198" s="7" t="s">
        <v>224</v>
      </c>
      <c r="AM198" s="7">
        <v>1</v>
      </c>
      <c r="AN198" s="7">
        <v>1</v>
      </c>
      <c r="AO198" s="7">
        <v>5.84</v>
      </c>
      <c r="AQ198" s="7">
        <v>5.88</v>
      </c>
      <c r="AY198" s="8">
        <f t="shared" si="24"/>
        <v>188</v>
      </c>
      <c r="AZ198" s="8">
        <f t="shared" si="25"/>
        <v>119</v>
      </c>
      <c r="BA198" s="8">
        <f t="shared" si="26"/>
        <v>196</v>
      </c>
      <c r="BB198" s="8">
        <v>1</v>
      </c>
      <c r="BC198" s="8">
        <f t="shared" si="27"/>
        <v>0.86212702902943361</v>
      </c>
      <c r="BD198" s="8">
        <f t="shared" si="28"/>
        <v>4.1016141003933519</v>
      </c>
      <c r="BF198" s="10">
        <f t="shared" si="23"/>
        <v>2.3574144486692017</v>
      </c>
      <c r="BG198" s="10">
        <v>29</v>
      </c>
      <c r="BI198" s="10">
        <v>526</v>
      </c>
      <c r="BJ198" s="10">
        <v>50</v>
      </c>
      <c r="BK198" s="12">
        <v>18</v>
      </c>
      <c r="BN198" s="4" t="s">
        <v>233</v>
      </c>
      <c r="BO198" s="4" t="s">
        <v>272</v>
      </c>
      <c r="BQ198" s="4" t="s">
        <v>208</v>
      </c>
    </row>
    <row r="199" spans="1:71" x14ac:dyDescent="0.25">
      <c r="A199" s="4">
        <v>197</v>
      </c>
      <c r="B199" s="7" t="s">
        <v>134</v>
      </c>
      <c r="C199" s="7">
        <v>0</v>
      </c>
      <c r="D199" s="7">
        <v>1</v>
      </c>
      <c r="E199" s="7">
        <v>0</v>
      </c>
      <c r="F199" s="7">
        <v>0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3</v>
      </c>
      <c r="Y199" s="7">
        <v>0</v>
      </c>
      <c r="Z199" s="7" t="s">
        <v>135</v>
      </c>
      <c r="AK199" s="7" t="s">
        <v>81</v>
      </c>
      <c r="AL199" s="7" t="s">
        <v>273</v>
      </c>
      <c r="AM199" s="7">
        <v>1</v>
      </c>
      <c r="AN199" s="7">
        <v>0</v>
      </c>
      <c r="AU199" s="7">
        <v>8</v>
      </c>
      <c r="AY199" s="8">
        <f t="shared" si="24"/>
        <v>270</v>
      </c>
      <c r="AZ199" s="8">
        <f t="shared" si="25"/>
        <v>119</v>
      </c>
      <c r="BA199" s="8">
        <f t="shared" si="26"/>
        <v>196</v>
      </c>
      <c r="BB199" s="8">
        <v>1</v>
      </c>
      <c r="BC199" s="8">
        <f t="shared" si="27"/>
        <v>1.0462270716867605</v>
      </c>
      <c r="BD199" s="8">
        <f t="shared" si="28"/>
        <v>3.4163885092248965</v>
      </c>
      <c r="BF199" s="10">
        <f t="shared" si="23"/>
        <v>2.3984526112185685</v>
      </c>
      <c r="BI199" s="10">
        <v>517</v>
      </c>
      <c r="BK199" s="12">
        <v>27</v>
      </c>
      <c r="BN199" s="4" t="s">
        <v>233</v>
      </c>
      <c r="BO199" s="4" t="s">
        <v>274</v>
      </c>
      <c r="BQ199" s="4" t="s">
        <v>208</v>
      </c>
    </row>
    <row r="200" spans="1:71" x14ac:dyDescent="0.25">
      <c r="A200" s="4">
        <v>198</v>
      </c>
      <c r="B200" s="7" t="s">
        <v>89</v>
      </c>
      <c r="C200" s="7">
        <v>1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3</v>
      </c>
      <c r="Y200" s="7">
        <v>0</v>
      </c>
      <c r="Z200" s="7" t="s">
        <v>270</v>
      </c>
      <c r="AK200" s="7" t="s">
        <v>81</v>
      </c>
      <c r="AM200" s="7">
        <v>1</v>
      </c>
      <c r="AN200" s="7">
        <v>0</v>
      </c>
      <c r="AY200" s="8">
        <f t="shared" si="24"/>
        <v>188</v>
      </c>
      <c r="AZ200" s="8">
        <f t="shared" si="25"/>
        <v>119</v>
      </c>
      <c r="BA200" s="8">
        <f t="shared" si="26"/>
        <v>196</v>
      </c>
      <c r="BB200" s="8">
        <v>1</v>
      </c>
      <c r="BC200" s="8">
        <f t="shared" si="27"/>
        <v>0.86212702902943361</v>
      </c>
      <c r="BD200" s="8">
        <f t="shared" si="28"/>
        <v>4.1016141003933519</v>
      </c>
      <c r="BF200" s="10">
        <f t="shared" si="23"/>
        <v>2.678185745140389</v>
      </c>
      <c r="BG200" s="10">
        <v>96</v>
      </c>
      <c r="BI200" s="10">
        <v>463</v>
      </c>
      <c r="BK200" s="12">
        <v>12</v>
      </c>
      <c r="BN200" s="4" t="s">
        <v>233</v>
      </c>
      <c r="BO200" s="53" t="s">
        <v>275</v>
      </c>
      <c r="BQ200" s="4" t="s">
        <v>208</v>
      </c>
    </row>
    <row r="201" spans="1:71" x14ac:dyDescent="0.25">
      <c r="A201" s="4">
        <v>199</v>
      </c>
      <c r="B201" s="7" t="s">
        <v>89</v>
      </c>
      <c r="C201" s="7">
        <v>1</v>
      </c>
      <c r="D201" s="7">
        <v>0</v>
      </c>
      <c r="E201" s="7">
        <v>0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3</v>
      </c>
      <c r="Y201" s="7">
        <v>0</v>
      </c>
      <c r="AK201" s="7" t="s">
        <v>81</v>
      </c>
      <c r="AM201" s="7">
        <v>1</v>
      </c>
      <c r="AN201" s="7">
        <v>0</v>
      </c>
      <c r="AY201" s="8">
        <f t="shared" si="24"/>
        <v>188</v>
      </c>
      <c r="AZ201" s="8">
        <f t="shared" si="25"/>
        <v>119</v>
      </c>
      <c r="BA201" s="8">
        <f t="shared" si="26"/>
        <v>196</v>
      </c>
      <c r="BB201" s="8">
        <v>1</v>
      </c>
      <c r="BC201" s="8">
        <f t="shared" si="27"/>
        <v>0.86212702902943361</v>
      </c>
      <c r="BD201" s="8">
        <f t="shared" si="28"/>
        <v>4.1016141003933519</v>
      </c>
      <c r="BF201" s="10">
        <f t="shared" si="23"/>
        <v>2.4031007751937983</v>
      </c>
      <c r="BI201" s="10">
        <v>516</v>
      </c>
      <c r="BK201" s="12">
        <v>23</v>
      </c>
      <c r="BO201" s="4" t="s">
        <v>276</v>
      </c>
      <c r="BQ201" s="4" t="s">
        <v>208</v>
      </c>
      <c r="BS201" s="4">
        <v>0.12</v>
      </c>
    </row>
    <row r="202" spans="1:71" x14ac:dyDescent="0.25">
      <c r="A202" s="4">
        <v>200</v>
      </c>
      <c r="B202" s="7" t="s">
        <v>214</v>
      </c>
      <c r="C202" s="7">
        <v>1</v>
      </c>
      <c r="D202" s="7">
        <v>0</v>
      </c>
      <c r="E202" s="7">
        <v>0</v>
      </c>
      <c r="F202" s="7">
        <v>0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3</v>
      </c>
      <c r="X202" s="7">
        <v>0</v>
      </c>
      <c r="Y202" s="7">
        <v>0</v>
      </c>
      <c r="Z202" s="7" t="s">
        <v>79</v>
      </c>
      <c r="AK202" s="7" t="s">
        <v>81</v>
      </c>
      <c r="AM202" s="7">
        <v>1</v>
      </c>
      <c r="AN202" s="7">
        <v>0</v>
      </c>
      <c r="AY202" s="8">
        <f t="shared" si="24"/>
        <v>188</v>
      </c>
      <c r="AZ202" s="8">
        <f t="shared" si="25"/>
        <v>119</v>
      </c>
      <c r="BA202" s="8">
        <f t="shared" si="26"/>
        <v>181</v>
      </c>
      <c r="BB202" s="8">
        <v>1</v>
      </c>
      <c r="BC202" s="8">
        <f t="shared" si="27"/>
        <v>0.86987270155586993</v>
      </c>
      <c r="BD202" s="8">
        <f t="shared" si="28"/>
        <v>3.9755636802252847</v>
      </c>
      <c r="BF202" s="10">
        <f t="shared" si="23"/>
        <v>3.0693069306930694</v>
      </c>
      <c r="BI202" s="10">
        <v>404</v>
      </c>
      <c r="BK202" s="12">
        <v>14</v>
      </c>
      <c r="BN202" s="4" t="s">
        <v>233</v>
      </c>
      <c r="BO202" s="4" t="s">
        <v>277</v>
      </c>
      <c r="BQ202" s="4" t="s">
        <v>208</v>
      </c>
      <c r="BS202" s="4">
        <v>0.61</v>
      </c>
    </row>
    <row r="203" spans="1:71" x14ac:dyDescent="0.25">
      <c r="A203" s="4">
        <v>201</v>
      </c>
      <c r="B203" s="7" t="s">
        <v>89</v>
      </c>
      <c r="C203" s="7">
        <v>1</v>
      </c>
      <c r="D203" s="7">
        <v>0</v>
      </c>
      <c r="E203" s="7">
        <v>0</v>
      </c>
      <c r="F203" s="7">
        <v>0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3</v>
      </c>
      <c r="Y203" s="7">
        <v>0</v>
      </c>
      <c r="Z203" s="7" t="s">
        <v>79</v>
      </c>
      <c r="AK203" s="7" t="s">
        <v>81</v>
      </c>
      <c r="AM203" s="7">
        <v>1</v>
      </c>
      <c r="AN203" s="7">
        <v>0</v>
      </c>
      <c r="AY203" s="8">
        <f t="shared" si="24"/>
        <v>188</v>
      </c>
      <c r="AZ203" s="8">
        <f t="shared" si="25"/>
        <v>119</v>
      </c>
      <c r="BA203" s="8">
        <f t="shared" si="26"/>
        <v>196</v>
      </c>
      <c r="BB203" s="8">
        <v>1</v>
      </c>
      <c r="BC203" s="8">
        <f t="shared" si="27"/>
        <v>0.86212702902943361</v>
      </c>
      <c r="BD203" s="8">
        <f t="shared" si="28"/>
        <v>4.1016141003933519</v>
      </c>
      <c r="BF203" s="10">
        <f t="shared" si="23"/>
        <v>2.4031007751937983</v>
      </c>
      <c r="BI203" s="10">
        <v>516</v>
      </c>
      <c r="BK203" s="12">
        <v>20</v>
      </c>
      <c r="BO203" s="4" t="s">
        <v>277</v>
      </c>
      <c r="BQ203" s="4" t="s">
        <v>208</v>
      </c>
    </row>
    <row r="204" spans="1:71" x14ac:dyDescent="0.25">
      <c r="A204" s="4">
        <v>202</v>
      </c>
      <c r="B204" s="7" t="s">
        <v>78</v>
      </c>
      <c r="C204" s="7">
        <v>1</v>
      </c>
      <c r="D204" s="7">
        <v>0</v>
      </c>
      <c r="E204" s="7">
        <v>0</v>
      </c>
      <c r="F204" s="7">
        <v>0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3</v>
      </c>
      <c r="Z204" s="7" t="s">
        <v>79</v>
      </c>
      <c r="AK204" s="7" t="s">
        <v>81</v>
      </c>
      <c r="AM204" s="7">
        <v>1</v>
      </c>
      <c r="AN204" s="7">
        <v>0</v>
      </c>
      <c r="AY204" s="8">
        <f t="shared" si="24"/>
        <v>188</v>
      </c>
      <c r="AZ204" s="8">
        <f t="shared" si="25"/>
        <v>119</v>
      </c>
      <c r="BA204" s="8">
        <f t="shared" si="26"/>
        <v>220</v>
      </c>
      <c r="BB204" s="8">
        <v>1</v>
      </c>
      <c r="BC204" s="8">
        <f t="shared" si="27"/>
        <v>0.85115970509819638</v>
      </c>
      <c r="BD204" s="8">
        <f t="shared" si="28"/>
        <v>4.3032947726622597</v>
      </c>
      <c r="BF204" s="10">
        <f t="shared" si="23"/>
        <v>1.8023255813953489</v>
      </c>
      <c r="BI204" s="10">
        <v>688</v>
      </c>
      <c r="BK204" s="12">
        <v>36</v>
      </c>
      <c r="BO204" s="4" t="s">
        <v>277</v>
      </c>
      <c r="BQ204" s="4" t="s">
        <v>208</v>
      </c>
    </row>
    <row r="205" spans="1:71" x14ac:dyDescent="0.25">
      <c r="A205" s="4">
        <v>203</v>
      </c>
      <c r="B205" s="7" t="s">
        <v>89</v>
      </c>
      <c r="C205" s="7">
        <v>1</v>
      </c>
      <c r="D205" s="7">
        <v>0</v>
      </c>
      <c r="E205" s="7">
        <v>0</v>
      </c>
      <c r="F205" s="7">
        <v>0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3</v>
      </c>
      <c r="Y205" s="7">
        <v>0</v>
      </c>
      <c r="AK205" s="7" t="s">
        <v>81</v>
      </c>
      <c r="AM205" s="7">
        <v>1</v>
      </c>
      <c r="AN205" s="7">
        <v>0</v>
      </c>
      <c r="AY205" s="8">
        <f t="shared" si="24"/>
        <v>188</v>
      </c>
      <c r="AZ205" s="8">
        <f t="shared" si="25"/>
        <v>119</v>
      </c>
      <c r="BA205" s="8">
        <f t="shared" si="26"/>
        <v>196</v>
      </c>
      <c r="BB205" s="8">
        <v>1</v>
      </c>
      <c r="BC205" s="8">
        <f t="shared" si="27"/>
        <v>0.86212702902943361</v>
      </c>
      <c r="BD205" s="8">
        <f t="shared" si="28"/>
        <v>4.1016141003933519</v>
      </c>
      <c r="BF205" s="10">
        <f t="shared" si="23"/>
        <v>2.4031007751937983</v>
      </c>
      <c r="BI205" s="10">
        <v>516</v>
      </c>
      <c r="BK205" s="12">
        <v>20</v>
      </c>
      <c r="BO205" s="4" t="s">
        <v>276</v>
      </c>
      <c r="BQ205" s="4" t="s">
        <v>208</v>
      </c>
      <c r="BS205" s="4">
        <v>0.4</v>
      </c>
    </row>
    <row r="206" spans="1:71" x14ac:dyDescent="0.25">
      <c r="A206" s="4">
        <v>204</v>
      </c>
      <c r="B206" s="7" t="s">
        <v>78</v>
      </c>
      <c r="C206" s="7">
        <v>1</v>
      </c>
      <c r="D206" s="7">
        <v>0</v>
      </c>
      <c r="E206" s="7">
        <v>0</v>
      </c>
      <c r="F206" s="7">
        <v>0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3</v>
      </c>
      <c r="AK206" s="7" t="s">
        <v>81</v>
      </c>
      <c r="AM206" s="7">
        <v>1</v>
      </c>
      <c r="AN206" s="7">
        <v>0</v>
      </c>
      <c r="AY206" s="8">
        <f t="shared" si="24"/>
        <v>188</v>
      </c>
      <c r="AZ206" s="8">
        <f t="shared" si="25"/>
        <v>119</v>
      </c>
      <c r="BA206" s="8">
        <f t="shared" si="26"/>
        <v>220</v>
      </c>
      <c r="BB206" s="8">
        <v>1</v>
      </c>
      <c r="BC206" s="8">
        <f t="shared" si="27"/>
        <v>0.85115970509819638</v>
      </c>
      <c r="BD206" s="8">
        <f t="shared" si="28"/>
        <v>4.3032947726622597</v>
      </c>
      <c r="BF206" s="10">
        <f t="shared" si="23"/>
        <v>1.8023255813953489</v>
      </c>
      <c r="BI206" s="10">
        <v>688</v>
      </c>
      <c r="BK206" s="12">
        <v>36</v>
      </c>
      <c r="BO206" s="4" t="s">
        <v>276</v>
      </c>
      <c r="BQ206" s="4" t="s">
        <v>208</v>
      </c>
      <c r="BS206" s="4">
        <v>7.25</v>
      </c>
    </row>
    <row r="207" spans="1:71" x14ac:dyDescent="0.25">
      <c r="A207" s="4">
        <v>205</v>
      </c>
      <c r="B207" s="7" t="s">
        <v>89</v>
      </c>
      <c r="C207" s="7">
        <v>1</v>
      </c>
      <c r="D207" s="7">
        <v>0</v>
      </c>
      <c r="E207" s="7">
        <v>0</v>
      </c>
      <c r="F207" s="7">
        <v>0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3</v>
      </c>
      <c r="Y207" s="7">
        <v>0</v>
      </c>
      <c r="AK207" s="7" t="s">
        <v>81</v>
      </c>
      <c r="AM207" s="7">
        <v>1</v>
      </c>
      <c r="AN207" s="7">
        <v>0</v>
      </c>
      <c r="AY207" s="8">
        <f t="shared" si="24"/>
        <v>188</v>
      </c>
      <c r="AZ207" s="8">
        <f t="shared" si="25"/>
        <v>119</v>
      </c>
      <c r="BA207" s="8">
        <f t="shared" si="26"/>
        <v>196</v>
      </c>
      <c r="BB207" s="8">
        <v>1</v>
      </c>
      <c r="BC207" s="8">
        <f t="shared" si="27"/>
        <v>0.86212702902943361</v>
      </c>
      <c r="BD207" s="8">
        <f t="shared" si="28"/>
        <v>4.1016141003933519</v>
      </c>
      <c r="BF207" s="10">
        <f t="shared" si="23"/>
        <v>2.4313725490196076</v>
      </c>
      <c r="BI207" s="10">
        <v>510</v>
      </c>
      <c r="BK207" s="12">
        <v>25</v>
      </c>
      <c r="BO207" s="4" t="s">
        <v>276</v>
      </c>
      <c r="BQ207" s="4" t="s">
        <v>208</v>
      </c>
      <c r="BS207" s="4">
        <v>0.32500000000000001</v>
      </c>
    </row>
    <row r="208" spans="1:71" x14ac:dyDescent="0.25">
      <c r="A208" s="4">
        <v>206</v>
      </c>
      <c r="B208" s="7" t="s">
        <v>278</v>
      </c>
      <c r="C208" s="7">
        <v>1</v>
      </c>
      <c r="D208" s="7">
        <v>0</v>
      </c>
      <c r="E208" s="7">
        <v>0</v>
      </c>
      <c r="F208" s="7">
        <v>0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</v>
      </c>
      <c r="X208" s="7">
        <v>2</v>
      </c>
      <c r="Y208" s="7">
        <v>0</v>
      </c>
      <c r="AM208" s="7">
        <v>1</v>
      </c>
      <c r="AN208" s="7">
        <v>0</v>
      </c>
      <c r="AY208" s="8">
        <f t="shared" si="24"/>
        <v>188</v>
      </c>
      <c r="AZ208" s="8">
        <f t="shared" si="25"/>
        <v>119</v>
      </c>
      <c r="BA208" s="8">
        <f t="shared" si="26"/>
        <v>191</v>
      </c>
      <c r="BB208" s="8">
        <v>1</v>
      </c>
      <c r="BC208" s="8">
        <f t="shared" si="27"/>
        <v>0.86462563307021956</v>
      </c>
      <c r="BD208" s="8">
        <f t="shared" si="28"/>
        <v>4.059597293670663</v>
      </c>
      <c r="BF208" s="10">
        <f t="shared" si="23"/>
        <v>2.5619834710743801</v>
      </c>
      <c r="BI208" s="10">
        <v>484</v>
      </c>
      <c r="BK208" s="12">
        <v>20</v>
      </c>
      <c r="BN208" s="4" t="s">
        <v>233</v>
      </c>
      <c r="BO208" s="4" t="s">
        <v>279</v>
      </c>
      <c r="BQ208" s="4" t="s">
        <v>208</v>
      </c>
      <c r="BS208" s="4">
        <v>4.3999999999999997E-2</v>
      </c>
    </row>
    <row r="209" spans="1:71" x14ac:dyDescent="0.25">
      <c r="A209" s="4">
        <v>207</v>
      </c>
      <c r="B209" s="7" t="s">
        <v>89</v>
      </c>
      <c r="C209" s="7">
        <v>1</v>
      </c>
      <c r="D209" s="7">
        <v>0</v>
      </c>
      <c r="E209" s="7">
        <v>0</v>
      </c>
      <c r="F209" s="7">
        <v>0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3</v>
      </c>
      <c r="Y209" s="7">
        <v>0</v>
      </c>
      <c r="AK209" s="7" t="s">
        <v>81</v>
      </c>
      <c r="AM209" s="7">
        <v>1</v>
      </c>
      <c r="AN209" s="7">
        <v>0</v>
      </c>
      <c r="AY209" s="8">
        <f t="shared" si="24"/>
        <v>188</v>
      </c>
      <c r="AZ209" s="8">
        <f t="shared" si="25"/>
        <v>119</v>
      </c>
      <c r="BA209" s="8">
        <f t="shared" si="26"/>
        <v>196</v>
      </c>
      <c r="BB209" s="8">
        <v>1</v>
      </c>
      <c r="BC209" s="8">
        <f t="shared" si="27"/>
        <v>0.86212702902943361</v>
      </c>
      <c r="BD209" s="8">
        <f t="shared" si="28"/>
        <v>4.1016141003933519</v>
      </c>
      <c r="BF209" s="10">
        <f t="shared" si="23"/>
        <v>2.4313725490196076</v>
      </c>
      <c r="BI209" s="10">
        <v>510</v>
      </c>
      <c r="BK209" s="12">
        <v>20</v>
      </c>
      <c r="BO209" s="4" t="s">
        <v>276</v>
      </c>
      <c r="BQ209" s="4" t="s">
        <v>208</v>
      </c>
      <c r="BS209" s="4">
        <v>2.09</v>
      </c>
    </row>
    <row r="210" spans="1:71" x14ac:dyDescent="0.25">
      <c r="A210" s="4">
        <v>208</v>
      </c>
      <c r="B210" s="7" t="s">
        <v>78</v>
      </c>
      <c r="C210" s="7">
        <v>1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3</v>
      </c>
      <c r="AK210" s="7" t="s">
        <v>81</v>
      </c>
      <c r="AM210" s="7">
        <v>1</v>
      </c>
      <c r="AN210" s="7">
        <v>0</v>
      </c>
      <c r="AY210" s="8">
        <f t="shared" si="24"/>
        <v>188</v>
      </c>
      <c r="AZ210" s="8">
        <f t="shared" si="25"/>
        <v>119</v>
      </c>
      <c r="BA210" s="8">
        <f t="shared" si="26"/>
        <v>220</v>
      </c>
      <c r="BB210" s="8">
        <v>1</v>
      </c>
      <c r="BC210" s="8">
        <f t="shared" si="27"/>
        <v>0.85115970509819638</v>
      </c>
      <c r="BD210" s="8">
        <f t="shared" si="28"/>
        <v>4.3032947726622597</v>
      </c>
      <c r="BF210" s="10">
        <f t="shared" si="23"/>
        <v>1.8787878787878789</v>
      </c>
      <c r="BI210" s="10">
        <v>660</v>
      </c>
      <c r="BK210" s="12">
        <v>35</v>
      </c>
      <c r="BO210" s="4" t="s">
        <v>276</v>
      </c>
      <c r="BQ210" s="4" t="s">
        <v>208</v>
      </c>
      <c r="BS210" s="4">
        <v>0.25</v>
      </c>
    </row>
    <row r="211" spans="1:71" x14ac:dyDescent="0.25">
      <c r="A211" s="4">
        <v>209</v>
      </c>
      <c r="B211" s="7" t="s">
        <v>89</v>
      </c>
      <c r="C211" s="7">
        <v>1</v>
      </c>
      <c r="D211" s="7">
        <v>0</v>
      </c>
      <c r="E211" s="7">
        <v>0</v>
      </c>
      <c r="F211" s="7">
        <v>0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3</v>
      </c>
      <c r="Y211" s="7">
        <v>0</v>
      </c>
      <c r="Z211" s="7" t="s">
        <v>135</v>
      </c>
      <c r="AK211" s="7" t="s">
        <v>81</v>
      </c>
      <c r="AM211" s="7">
        <v>1</v>
      </c>
      <c r="AN211" s="7">
        <v>0</v>
      </c>
      <c r="AO211" s="7">
        <v>0.55000000000000004</v>
      </c>
      <c r="AY211" s="8">
        <f t="shared" si="24"/>
        <v>188</v>
      </c>
      <c r="AZ211" s="8">
        <f t="shared" si="25"/>
        <v>119</v>
      </c>
      <c r="BA211" s="8">
        <f t="shared" si="26"/>
        <v>196</v>
      </c>
      <c r="BB211" s="8">
        <v>1</v>
      </c>
      <c r="BC211" s="8">
        <f t="shared" si="27"/>
        <v>0.86212702902943361</v>
      </c>
      <c r="BD211" s="8">
        <f t="shared" si="28"/>
        <v>4.1016141003933519</v>
      </c>
      <c r="BF211" s="10">
        <f t="shared" si="23"/>
        <v>2.4313725490196076</v>
      </c>
      <c r="BI211" s="10">
        <v>510</v>
      </c>
      <c r="BK211" s="12">
        <v>20</v>
      </c>
      <c r="BN211" s="4" t="s">
        <v>233</v>
      </c>
      <c r="BO211" s="28" t="s">
        <v>280</v>
      </c>
      <c r="BQ211" s="4" t="s">
        <v>208</v>
      </c>
      <c r="BS211" s="4">
        <v>0.06</v>
      </c>
    </row>
    <row r="212" spans="1:71" x14ac:dyDescent="0.25">
      <c r="A212" s="4">
        <v>210</v>
      </c>
      <c r="B212" s="7" t="s">
        <v>89</v>
      </c>
      <c r="C212" s="7">
        <v>1</v>
      </c>
      <c r="D212" s="7">
        <v>0</v>
      </c>
      <c r="E212" s="7">
        <v>0</v>
      </c>
      <c r="F212" s="7">
        <v>0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3</v>
      </c>
      <c r="Y212" s="7">
        <v>0</v>
      </c>
      <c r="Z212" s="7" t="s">
        <v>79</v>
      </c>
      <c r="AK212" s="7" t="s">
        <v>81</v>
      </c>
      <c r="AM212" s="7">
        <v>1</v>
      </c>
      <c r="AN212" s="7">
        <v>0</v>
      </c>
      <c r="AU212" s="7">
        <v>10</v>
      </c>
      <c r="AY212" s="8">
        <f t="shared" si="24"/>
        <v>188</v>
      </c>
      <c r="AZ212" s="8">
        <f t="shared" si="25"/>
        <v>119</v>
      </c>
      <c r="BA212" s="8">
        <f t="shared" si="26"/>
        <v>196</v>
      </c>
      <c r="BB212" s="8">
        <v>1</v>
      </c>
      <c r="BC212" s="8">
        <f t="shared" si="27"/>
        <v>0.86212702902943361</v>
      </c>
      <c r="BD212" s="8">
        <f t="shared" si="28"/>
        <v>4.1016141003933519</v>
      </c>
      <c r="BF212" s="10">
        <f t="shared" si="23"/>
        <v>2.4031007751937983</v>
      </c>
      <c r="BH212" s="10">
        <v>365</v>
      </c>
      <c r="BI212" s="10">
        <v>516</v>
      </c>
      <c r="BK212" s="12">
        <v>18</v>
      </c>
      <c r="BN212" s="4" t="s">
        <v>233</v>
      </c>
      <c r="BO212" s="4" t="s">
        <v>281</v>
      </c>
      <c r="BQ212" s="4" t="s">
        <v>208</v>
      </c>
      <c r="BS212" s="4">
        <v>0.06</v>
      </c>
    </row>
    <row r="213" spans="1:71" x14ac:dyDescent="0.25">
      <c r="A213" s="4">
        <v>211</v>
      </c>
      <c r="B213" s="7" t="s">
        <v>89</v>
      </c>
      <c r="C213" s="7">
        <v>1</v>
      </c>
      <c r="D213" s="7">
        <v>0</v>
      </c>
      <c r="E213" s="7">
        <v>0</v>
      </c>
      <c r="F213" s="7">
        <v>0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3</v>
      </c>
      <c r="Y213" s="7">
        <v>0</v>
      </c>
      <c r="Z213" s="7" t="s">
        <v>282</v>
      </c>
      <c r="AK213" s="7" t="s">
        <v>81</v>
      </c>
      <c r="AM213" s="7">
        <v>1</v>
      </c>
      <c r="AN213" s="7">
        <v>0</v>
      </c>
      <c r="AU213" s="7">
        <v>9.3000000000000007</v>
      </c>
      <c r="AY213" s="8">
        <f t="shared" si="24"/>
        <v>188</v>
      </c>
      <c r="AZ213" s="8">
        <f t="shared" si="25"/>
        <v>119</v>
      </c>
      <c r="BA213" s="8">
        <f t="shared" si="26"/>
        <v>196</v>
      </c>
      <c r="BB213" s="8">
        <v>1</v>
      </c>
      <c r="BC213" s="8">
        <f t="shared" si="27"/>
        <v>0.86212702902943361</v>
      </c>
      <c r="BD213" s="8">
        <f t="shared" si="28"/>
        <v>4.1016141003933519</v>
      </c>
      <c r="BF213" s="10">
        <f t="shared" si="23"/>
        <v>2.4031007751937983</v>
      </c>
      <c r="BI213" s="10">
        <v>516</v>
      </c>
      <c r="BK213" s="12">
        <v>21</v>
      </c>
      <c r="BN213" s="4" t="s">
        <v>233</v>
      </c>
      <c r="BO213" s="4" t="s">
        <v>283</v>
      </c>
      <c r="BQ213" s="4" t="s">
        <v>208</v>
      </c>
      <c r="BS213" s="4">
        <v>0.11</v>
      </c>
    </row>
    <row r="214" spans="1:71" x14ac:dyDescent="0.25">
      <c r="A214" s="4">
        <v>212</v>
      </c>
      <c r="B214" s="7" t="s">
        <v>89</v>
      </c>
      <c r="C214" s="7">
        <v>1</v>
      </c>
      <c r="D214" s="7">
        <v>0</v>
      </c>
      <c r="E214" s="7">
        <v>0</v>
      </c>
      <c r="F214" s="7">
        <v>0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3</v>
      </c>
      <c r="Y214" s="7">
        <v>0</v>
      </c>
      <c r="AK214" s="7" t="s">
        <v>81</v>
      </c>
      <c r="AM214" s="7">
        <v>1</v>
      </c>
      <c r="AN214" s="7">
        <v>0</v>
      </c>
      <c r="AU214" s="7">
        <v>10</v>
      </c>
      <c r="AY214" s="8">
        <f t="shared" si="24"/>
        <v>188</v>
      </c>
      <c r="AZ214" s="8">
        <f t="shared" si="25"/>
        <v>119</v>
      </c>
      <c r="BA214" s="8">
        <f t="shared" si="26"/>
        <v>196</v>
      </c>
      <c r="BB214" s="8">
        <v>1</v>
      </c>
      <c r="BC214" s="8">
        <f t="shared" si="27"/>
        <v>0.86212702902943361</v>
      </c>
      <c r="BD214" s="8">
        <f t="shared" si="28"/>
        <v>4.1016141003933519</v>
      </c>
      <c r="BF214" s="10">
        <f t="shared" si="23"/>
        <v>2.361904761904762</v>
      </c>
      <c r="BI214" s="10">
        <v>525</v>
      </c>
      <c r="BJ214" s="10">
        <v>1.66</v>
      </c>
      <c r="BK214" s="12">
        <v>12</v>
      </c>
      <c r="BN214" s="4" t="s">
        <v>233</v>
      </c>
      <c r="BO214" s="4" t="s">
        <v>284</v>
      </c>
      <c r="BQ214" s="4" t="s">
        <v>208</v>
      </c>
      <c r="BS214" s="4">
        <v>0.3</v>
      </c>
    </row>
    <row r="215" spans="1:71" x14ac:dyDescent="0.25">
      <c r="A215" s="4">
        <v>213</v>
      </c>
      <c r="B215" s="7" t="s">
        <v>89</v>
      </c>
      <c r="C215" s="7">
        <v>1</v>
      </c>
      <c r="D215" s="7">
        <v>0</v>
      </c>
      <c r="E215" s="7">
        <v>0</v>
      </c>
      <c r="F215" s="7">
        <v>0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3</v>
      </c>
      <c r="Y215" s="7">
        <v>0</v>
      </c>
      <c r="Z215" s="7" t="s">
        <v>285</v>
      </c>
      <c r="AK215" s="7" t="s">
        <v>81</v>
      </c>
      <c r="AM215" s="7">
        <v>1</v>
      </c>
      <c r="AN215" s="7">
        <v>0</v>
      </c>
      <c r="AU215" s="7">
        <v>9</v>
      </c>
      <c r="AY215" s="8">
        <f t="shared" si="24"/>
        <v>188</v>
      </c>
      <c r="AZ215" s="8">
        <f t="shared" si="25"/>
        <v>119</v>
      </c>
      <c r="BA215" s="8">
        <f t="shared" si="26"/>
        <v>196</v>
      </c>
      <c r="BB215" s="8">
        <v>1</v>
      </c>
      <c r="BC215" s="8">
        <f t="shared" si="27"/>
        <v>0.86212702902943361</v>
      </c>
      <c r="BD215" s="8">
        <f t="shared" si="28"/>
        <v>4.1016141003933519</v>
      </c>
      <c r="BF215" s="10">
        <f t="shared" si="23"/>
        <v>2.3984526112185685</v>
      </c>
      <c r="BH215" s="10">
        <v>370</v>
      </c>
      <c r="BI215" s="10">
        <v>517</v>
      </c>
      <c r="BJ215" s="10">
        <v>434</v>
      </c>
      <c r="BK215" s="12">
        <v>18</v>
      </c>
      <c r="BN215" s="4" t="s">
        <v>233</v>
      </c>
      <c r="BO215" s="4" t="s">
        <v>286</v>
      </c>
      <c r="BQ215" s="4" t="s">
        <v>208</v>
      </c>
      <c r="BS215" s="4">
        <v>0.35</v>
      </c>
    </row>
    <row r="216" spans="1:71" x14ac:dyDescent="0.25">
      <c r="A216" s="4">
        <v>214</v>
      </c>
      <c r="B216" s="7" t="s">
        <v>89</v>
      </c>
      <c r="C216" s="7">
        <v>1</v>
      </c>
      <c r="D216" s="7">
        <v>0</v>
      </c>
      <c r="E216" s="7">
        <v>0</v>
      </c>
      <c r="F216" s="7">
        <v>0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3</v>
      </c>
      <c r="Y216" s="7">
        <v>0</v>
      </c>
      <c r="AK216" s="7" t="s">
        <v>81</v>
      </c>
      <c r="AM216" s="7">
        <v>1</v>
      </c>
      <c r="AN216" s="7">
        <v>0</v>
      </c>
      <c r="AU216" s="7">
        <v>10</v>
      </c>
      <c r="AY216" s="8">
        <f t="shared" si="24"/>
        <v>188</v>
      </c>
      <c r="AZ216" s="8">
        <f t="shared" si="25"/>
        <v>119</v>
      </c>
      <c r="BA216" s="8">
        <f t="shared" si="26"/>
        <v>196</v>
      </c>
      <c r="BB216" s="8">
        <v>1</v>
      </c>
      <c r="BC216" s="8">
        <f t="shared" si="27"/>
        <v>0.86212702902943361</v>
      </c>
      <c r="BD216" s="8">
        <f t="shared" si="28"/>
        <v>4.1016141003933519</v>
      </c>
      <c r="BF216" s="10">
        <f t="shared" si="23"/>
        <v>2.3938223938223939</v>
      </c>
      <c r="BI216" s="10">
        <v>518</v>
      </c>
      <c r="BK216" s="12">
        <v>18</v>
      </c>
      <c r="BN216" s="4" t="s">
        <v>233</v>
      </c>
      <c r="BO216" s="4" t="s">
        <v>287</v>
      </c>
      <c r="BQ216" s="4" t="s">
        <v>208</v>
      </c>
      <c r="BS216" s="4">
        <v>0.35</v>
      </c>
    </row>
    <row r="217" spans="1:71" x14ac:dyDescent="0.25">
      <c r="A217" s="4">
        <v>215</v>
      </c>
      <c r="B217" s="7" t="s">
        <v>89</v>
      </c>
      <c r="C217" s="7">
        <v>1</v>
      </c>
      <c r="D217" s="7">
        <v>0</v>
      </c>
      <c r="E217" s="7">
        <v>0</v>
      </c>
      <c r="F217" s="7">
        <v>0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3</v>
      </c>
      <c r="Y217" s="7">
        <v>0</v>
      </c>
      <c r="Z217" s="7" t="s">
        <v>79</v>
      </c>
      <c r="AK217" s="7" t="s">
        <v>81</v>
      </c>
      <c r="AM217" s="7">
        <v>1</v>
      </c>
      <c r="AN217" s="7">
        <v>0</v>
      </c>
      <c r="AU217" s="7">
        <v>10</v>
      </c>
      <c r="AY217" s="8">
        <f t="shared" si="24"/>
        <v>188</v>
      </c>
      <c r="AZ217" s="8">
        <f t="shared" si="25"/>
        <v>119</v>
      </c>
      <c r="BA217" s="8">
        <f t="shared" si="26"/>
        <v>196</v>
      </c>
      <c r="BB217" s="8">
        <v>1</v>
      </c>
      <c r="BC217" s="8">
        <f t="shared" si="27"/>
        <v>0.86212702902943361</v>
      </c>
      <c r="BD217" s="8">
        <f t="shared" si="28"/>
        <v>4.1016141003933519</v>
      </c>
      <c r="BF217" s="10">
        <f t="shared" si="23"/>
        <v>2.3984526112185685</v>
      </c>
      <c r="BG217" s="10">
        <v>8.1999999999999993</v>
      </c>
      <c r="BH217" s="10">
        <v>365</v>
      </c>
      <c r="BI217" s="10">
        <v>517</v>
      </c>
      <c r="BK217" s="12">
        <v>20</v>
      </c>
      <c r="BN217" s="4" t="s">
        <v>233</v>
      </c>
      <c r="BO217" s="4" t="s">
        <v>288</v>
      </c>
      <c r="BQ217" s="4" t="s">
        <v>208</v>
      </c>
      <c r="BS217" s="4">
        <v>0.57999999999999996</v>
      </c>
    </row>
    <row r="218" spans="1:71" x14ac:dyDescent="0.25">
      <c r="A218" s="4">
        <v>216</v>
      </c>
      <c r="B218" s="7" t="s">
        <v>89</v>
      </c>
      <c r="C218" s="7">
        <v>1</v>
      </c>
      <c r="D218" s="7">
        <v>0</v>
      </c>
      <c r="E218" s="7">
        <v>0</v>
      </c>
      <c r="F218" s="7">
        <v>0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3</v>
      </c>
      <c r="Y218" s="7">
        <v>0</v>
      </c>
      <c r="AK218" s="7" t="s">
        <v>81</v>
      </c>
      <c r="AM218" s="7">
        <v>1</v>
      </c>
      <c r="AN218" s="7">
        <v>0</v>
      </c>
      <c r="AO218" s="7">
        <v>0.3</v>
      </c>
      <c r="AU218" s="7">
        <v>11</v>
      </c>
      <c r="AY218" s="8">
        <f t="shared" si="24"/>
        <v>188</v>
      </c>
      <c r="AZ218" s="8">
        <f t="shared" si="25"/>
        <v>119</v>
      </c>
      <c r="BA218" s="8">
        <f t="shared" si="26"/>
        <v>196</v>
      </c>
      <c r="BB218" s="8">
        <v>1</v>
      </c>
      <c r="BC218" s="8">
        <f t="shared" si="27"/>
        <v>0.86212702902943361</v>
      </c>
      <c r="BD218" s="8">
        <f t="shared" si="28"/>
        <v>4.1016141003933519</v>
      </c>
      <c r="BF218" s="10">
        <f t="shared" si="23"/>
        <v>2.4124513618677041</v>
      </c>
      <c r="BI218" s="10">
        <v>514</v>
      </c>
      <c r="BK218" s="12">
        <v>24</v>
      </c>
      <c r="BN218" s="4" t="s">
        <v>233</v>
      </c>
      <c r="BO218" s="4" t="s">
        <v>289</v>
      </c>
      <c r="BQ218" s="4" t="s">
        <v>208</v>
      </c>
      <c r="BS218" s="4">
        <v>1.194</v>
      </c>
    </row>
    <row r="219" spans="1:71" x14ac:dyDescent="0.25">
      <c r="A219" s="4">
        <v>217</v>
      </c>
      <c r="B219" s="7" t="s">
        <v>290</v>
      </c>
      <c r="C219" s="7">
        <v>1</v>
      </c>
      <c r="D219" s="7">
        <v>0</v>
      </c>
      <c r="E219" s="7">
        <v>0</v>
      </c>
      <c r="F219" s="7">
        <v>0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2.1</v>
      </c>
      <c r="X219" s="7">
        <v>0.9</v>
      </c>
      <c r="Y219" s="7">
        <v>0</v>
      </c>
      <c r="AK219" s="7" t="s">
        <v>81</v>
      </c>
      <c r="AM219" s="7">
        <v>1</v>
      </c>
      <c r="AN219" s="7">
        <v>0</v>
      </c>
      <c r="AO219" s="7">
        <v>0.25</v>
      </c>
      <c r="AU219" s="7">
        <v>12</v>
      </c>
      <c r="AY219" s="8">
        <f t="shared" si="24"/>
        <v>188</v>
      </c>
      <c r="AZ219" s="8">
        <f t="shared" si="25"/>
        <v>119</v>
      </c>
      <c r="BA219" s="8">
        <f t="shared" si="26"/>
        <v>185.5</v>
      </c>
      <c r="BB219" s="8">
        <v>1</v>
      </c>
      <c r="BC219" s="8">
        <f t="shared" si="27"/>
        <v>0.86746887215111379</v>
      </c>
      <c r="BD219" s="8">
        <f t="shared" si="28"/>
        <v>4.0133788062757052</v>
      </c>
      <c r="BF219" s="10">
        <f t="shared" si="23"/>
        <v>2.8117913832199548</v>
      </c>
      <c r="BI219" s="10">
        <v>441</v>
      </c>
      <c r="BK219" s="12">
        <v>16</v>
      </c>
      <c r="BO219" s="4" t="s">
        <v>289</v>
      </c>
      <c r="BQ219" s="4" t="s">
        <v>208</v>
      </c>
    </row>
    <row r="220" spans="1:71" x14ac:dyDescent="0.25">
      <c r="A220" s="4">
        <v>218</v>
      </c>
      <c r="B220" s="7" t="s">
        <v>291</v>
      </c>
      <c r="C220" s="7">
        <v>1</v>
      </c>
      <c r="D220" s="7">
        <v>0</v>
      </c>
      <c r="E220" s="7">
        <v>0</v>
      </c>
      <c r="F220" s="7">
        <v>0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0.9</v>
      </c>
      <c r="Y220" s="7">
        <v>2.1</v>
      </c>
      <c r="AK220" s="7" t="s">
        <v>81</v>
      </c>
      <c r="AM220" s="7">
        <v>1</v>
      </c>
      <c r="AN220" s="7">
        <v>0</v>
      </c>
      <c r="AO220" s="7">
        <v>0.36</v>
      </c>
      <c r="AU220" s="7">
        <v>11</v>
      </c>
      <c r="AY220" s="8">
        <f t="shared" si="24"/>
        <v>188</v>
      </c>
      <c r="AZ220" s="8">
        <f t="shared" si="25"/>
        <v>119</v>
      </c>
      <c r="BA220" s="8">
        <f t="shared" si="26"/>
        <v>212.79999999999998</v>
      </c>
      <c r="BB220" s="8">
        <v>1</v>
      </c>
      <c r="BC220" s="8">
        <f t="shared" si="27"/>
        <v>0.85428331001532087</v>
      </c>
      <c r="BD220" s="8">
        <f t="shared" si="28"/>
        <v>4.2427905709815867</v>
      </c>
      <c r="BF220" s="10">
        <f t="shared" si="23"/>
        <v>1.8731117824773413</v>
      </c>
      <c r="BI220" s="10">
        <v>662</v>
      </c>
      <c r="BK220" s="12">
        <v>45</v>
      </c>
      <c r="BO220" s="4" t="s">
        <v>289</v>
      </c>
      <c r="BQ220" s="4" t="s">
        <v>208</v>
      </c>
    </row>
    <row r="221" spans="1:71" x14ac:dyDescent="0.25">
      <c r="A221" s="4">
        <v>219</v>
      </c>
      <c r="B221" s="7" t="s">
        <v>89</v>
      </c>
      <c r="C221" s="7">
        <v>1</v>
      </c>
      <c r="D221" s="7">
        <v>0</v>
      </c>
      <c r="E221" s="7">
        <v>0</v>
      </c>
      <c r="F221" s="7">
        <v>0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3</v>
      </c>
      <c r="Y221" s="7">
        <v>0</v>
      </c>
      <c r="AM221" s="7">
        <v>1</v>
      </c>
      <c r="AN221" s="7">
        <v>0</v>
      </c>
      <c r="AU221" s="7">
        <v>11</v>
      </c>
      <c r="AX221" s="7">
        <v>0.7</v>
      </c>
      <c r="AY221" s="8">
        <f t="shared" si="24"/>
        <v>188</v>
      </c>
      <c r="AZ221" s="8">
        <f t="shared" si="25"/>
        <v>119</v>
      </c>
      <c r="BA221" s="8">
        <f t="shared" si="26"/>
        <v>196</v>
      </c>
      <c r="BB221" s="8">
        <v>1</v>
      </c>
      <c r="BC221" s="8">
        <f t="shared" si="27"/>
        <v>0.86212702902943361</v>
      </c>
      <c r="BD221" s="8">
        <f t="shared" si="28"/>
        <v>4.1016141003933519</v>
      </c>
      <c r="BF221" s="10">
        <f t="shared" si="23"/>
        <v>2.3846153846153846</v>
      </c>
      <c r="BI221" s="10">
        <v>520</v>
      </c>
      <c r="BJ221" s="10">
        <v>19</v>
      </c>
      <c r="BK221" s="12">
        <v>20</v>
      </c>
      <c r="BN221" s="4" t="s">
        <v>233</v>
      </c>
      <c r="BO221" s="4" t="s">
        <v>292</v>
      </c>
      <c r="BQ221" s="4" t="s">
        <v>208</v>
      </c>
      <c r="BS221" s="4">
        <v>1.3</v>
      </c>
    </row>
    <row r="222" spans="1:71" x14ac:dyDescent="0.25">
      <c r="A222" s="4">
        <v>220</v>
      </c>
      <c r="B222" s="7" t="s">
        <v>89</v>
      </c>
      <c r="C222" s="7">
        <v>1</v>
      </c>
      <c r="D222" s="7">
        <v>0</v>
      </c>
      <c r="E222" s="7">
        <v>0</v>
      </c>
      <c r="F222" s="7">
        <v>0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3</v>
      </c>
      <c r="Y222" s="7">
        <v>0</v>
      </c>
      <c r="AK222" s="7" t="s">
        <v>81</v>
      </c>
      <c r="AM222" s="7">
        <v>1</v>
      </c>
      <c r="AN222" s="7">
        <v>0</v>
      </c>
      <c r="AY222" s="8">
        <f t="shared" si="24"/>
        <v>188</v>
      </c>
      <c r="AZ222" s="8">
        <f t="shared" si="25"/>
        <v>119</v>
      </c>
      <c r="BA222" s="8">
        <f t="shared" si="26"/>
        <v>196</v>
      </c>
      <c r="BB222" s="8">
        <v>1</v>
      </c>
      <c r="BC222" s="8">
        <f t="shared" si="27"/>
        <v>0.86212702902943361</v>
      </c>
      <c r="BD222" s="8">
        <f t="shared" si="28"/>
        <v>4.1016141003933519</v>
      </c>
      <c r="BF222" s="10">
        <f t="shared" si="23"/>
        <v>2.421875</v>
      </c>
      <c r="BI222" s="10">
        <v>512</v>
      </c>
      <c r="BK222" s="12">
        <v>20</v>
      </c>
      <c r="BN222" s="4" t="s">
        <v>233</v>
      </c>
      <c r="BO222" s="4" t="s">
        <v>293</v>
      </c>
      <c r="BQ222" s="4" t="s">
        <v>208</v>
      </c>
      <c r="BS222" s="4">
        <v>1.49</v>
      </c>
    </row>
    <row r="223" spans="1:71" x14ac:dyDescent="0.25">
      <c r="A223" s="4">
        <v>221</v>
      </c>
      <c r="B223" s="7" t="s">
        <v>89</v>
      </c>
      <c r="C223" s="7">
        <v>1</v>
      </c>
      <c r="D223" s="7">
        <v>0</v>
      </c>
      <c r="E223" s="7">
        <v>0</v>
      </c>
      <c r="F223" s="7">
        <v>0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3</v>
      </c>
      <c r="Y223" s="7">
        <v>0</v>
      </c>
      <c r="AK223" s="7" t="s">
        <v>81</v>
      </c>
      <c r="AM223" s="7">
        <v>1</v>
      </c>
      <c r="AN223" s="7">
        <v>0</v>
      </c>
      <c r="AY223" s="8">
        <f t="shared" si="24"/>
        <v>188</v>
      </c>
      <c r="AZ223" s="8">
        <f t="shared" si="25"/>
        <v>119</v>
      </c>
      <c r="BA223" s="8">
        <f t="shared" si="26"/>
        <v>196</v>
      </c>
      <c r="BB223" s="8">
        <v>1</v>
      </c>
      <c r="BC223" s="8">
        <f t="shared" si="27"/>
        <v>0.86212702902943361</v>
      </c>
      <c r="BD223" s="8">
        <f t="shared" si="28"/>
        <v>4.1016141003933519</v>
      </c>
      <c r="BF223" s="10">
        <f t="shared" si="23"/>
        <v>2.4171539961013644</v>
      </c>
      <c r="BG223" s="10">
        <v>70</v>
      </c>
      <c r="BI223" s="10">
        <v>513</v>
      </c>
      <c r="BK223" s="12">
        <v>18</v>
      </c>
      <c r="BN223" s="4" t="s">
        <v>233</v>
      </c>
      <c r="BO223" s="4" t="s">
        <v>294</v>
      </c>
      <c r="BQ223" s="4" t="s">
        <v>208</v>
      </c>
      <c r="BS223" s="4">
        <v>2.1</v>
      </c>
    </row>
    <row r="224" spans="1:71" x14ac:dyDescent="0.25">
      <c r="A224" s="4">
        <v>222</v>
      </c>
      <c r="B224" s="7" t="s">
        <v>89</v>
      </c>
      <c r="C224" s="7">
        <v>1</v>
      </c>
      <c r="D224" s="7">
        <v>0</v>
      </c>
      <c r="E224" s="7">
        <v>0</v>
      </c>
      <c r="F224" s="7">
        <v>0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3</v>
      </c>
      <c r="Y224" s="7">
        <v>0</v>
      </c>
      <c r="AK224" s="7" t="s">
        <v>81</v>
      </c>
      <c r="AM224" s="7">
        <v>1</v>
      </c>
      <c r="AN224" s="7">
        <v>0</v>
      </c>
      <c r="AU224" s="7">
        <v>13</v>
      </c>
      <c r="AX224" s="7">
        <v>1</v>
      </c>
      <c r="AY224" s="8">
        <f t="shared" si="24"/>
        <v>188</v>
      </c>
      <c r="AZ224" s="8">
        <f t="shared" si="25"/>
        <v>119</v>
      </c>
      <c r="BA224" s="8">
        <f t="shared" si="26"/>
        <v>196</v>
      </c>
      <c r="BB224" s="8">
        <v>1</v>
      </c>
      <c r="BC224" s="8">
        <f t="shared" si="27"/>
        <v>0.86212702902943361</v>
      </c>
      <c r="BD224" s="8">
        <f t="shared" si="28"/>
        <v>4.1016141003933519</v>
      </c>
      <c r="BF224" s="10">
        <f t="shared" si="23"/>
        <v>2.421875</v>
      </c>
      <c r="BG224" s="10">
        <v>41</v>
      </c>
      <c r="BI224" s="10">
        <v>512</v>
      </c>
      <c r="BK224" s="12">
        <v>19</v>
      </c>
      <c r="BN224" s="4" t="s">
        <v>233</v>
      </c>
      <c r="BO224" s="4" t="s">
        <v>295</v>
      </c>
      <c r="BQ224" s="4" t="s">
        <v>208</v>
      </c>
      <c r="BS224" s="4">
        <v>4.4000000000000004</v>
      </c>
    </row>
    <row r="225" spans="1:71" x14ac:dyDescent="0.25">
      <c r="A225" s="4">
        <v>223</v>
      </c>
      <c r="B225" s="7" t="s">
        <v>89</v>
      </c>
      <c r="C225" s="7">
        <v>1</v>
      </c>
      <c r="D225" s="7">
        <v>0</v>
      </c>
      <c r="E225" s="7">
        <v>0</v>
      </c>
      <c r="F225" s="7">
        <v>0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3</v>
      </c>
      <c r="Y225" s="7">
        <v>0</v>
      </c>
      <c r="Z225" s="7" t="s">
        <v>135</v>
      </c>
      <c r="AK225" s="7" t="s">
        <v>81</v>
      </c>
      <c r="AM225" s="7">
        <v>1</v>
      </c>
      <c r="AN225" s="7">
        <v>0</v>
      </c>
      <c r="AU225" s="7">
        <v>10</v>
      </c>
      <c r="AY225" s="8">
        <f t="shared" si="24"/>
        <v>188</v>
      </c>
      <c r="AZ225" s="8">
        <f t="shared" si="25"/>
        <v>119</v>
      </c>
      <c r="BA225" s="8">
        <f t="shared" si="26"/>
        <v>196</v>
      </c>
      <c r="BB225" s="8">
        <v>1</v>
      </c>
      <c r="BC225" s="8">
        <f t="shared" si="27"/>
        <v>0.86212702902943361</v>
      </c>
      <c r="BD225" s="8">
        <f t="shared" si="28"/>
        <v>4.1016141003933519</v>
      </c>
      <c r="BF225" s="10">
        <f t="shared" si="23"/>
        <v>2.3859919184144696</v>
      </c>
      <c r="BI225" s="10">
        <v>519.70000000000005</v>
      </c>
      <c r="BK225" s="12">
        <v>17.3</v>
      </c>
      <c r="BN225" s="4" t="s">
        <v>233</v>
      </c>
      <c r="BO225" s="4" t="s">
        <v>296</v>
      </c>
      <c r="BQ225" s="4" t="s">
        <v>208</v>
      </c>
      <c r="BS225" s="4">
        <v>5.71</v>
      </c>
    </row>
    <row r="226" spans="1:71" x14ac:dyDescent="0.25">
      <c r="A226" s="4">
        <v>224</v>
      </c>
      <c r="B226" s="7" t="s">
        <v>89</v>
      </c>
      <c r="C226" s="7">
        <v>1</v>
      </c>
      <c r="D226" s="7">
        <v>0</v>
      </c>
      <c r="E226" s="7">
        <v>0</v>
      </c>
      <c r="F226" s="7">
        <v>0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3</v>
      </c>
      <c r="Y226" s="7">
        <v>0</v>
      </c>
      <c r="AK226" s="7" t="s">
        <v>81</v>
      </c>
      <c r="AM226" s="7">
        <v>1</v>
      </c>
      <c r="AN226" s="7">
        <v>0</v>
      </c>
      <c r="AU226" s="7">
        <v>8.1</v>
      </c>
      <c r="AY226" s="8">
        <f t="shared" si="24"/>
        <v>188</v>
      </c>
      <c r="AZ226" s="8">
        <f t="shared" si="25"/>
        <v>119</v>
      </c>
      <c r="BA226" s="8">
        <f t="shared" si="26"/>
        <v>196</v>
      </c>
      <c r="BB226" s="8">
        <v>1</v>
      </c>
      <c r="BC226" s="8">
        <f t="shared" si="27"/>
        <v>0.86212702902943361</v>
      </c>
      <c r="BD226" s="8">
        <f t="shared" si="28"/>
        <v>4.1016141003933519</v>
      </c>
      <c r="BF226" s="10">
        <f t="shared" ref="BF226:BF258" si="29">1240/BI226</f>
        <v>2.421875</v>
      </c>
      <c r="BI226" s="10">
        <v>512</v>
      </c>
      <c r="BJ226" s="10">
        <v>5.4</v>
      </c>
      <c r="BK226" s="12">
        <v>20</v>
      </c>
      <c r="BN226" s="4" t="s">
        <v>233</v>
      </c>
      <c r="BO226" s="4" t="s">
        <v>297</v>
      </c>
      <c r="BQ226" s="4" t="s">
        <v>208</v>
      </c>
      <c r="BS226" s="4">
        <v>6.27</v>
      </c>
    </row>
    <row r="227" spans="1:71" x14ac:dyDescent="0.25">
      <c r="A227" s="4">
        <v>225</v>
      </c>
      <c r="B227" s="7" t="s">
        <v>89</v>
      </c>
      <c r="C227" s="7">
        <v>1</v>
      </c>
      <c r="D227" s="7">
        <v>0</v>
      </c>
      <c r="E227" s="7">
        <v>0</v>
      </c>
      <c r="F227" s="7">
        <v>0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3</v>
      </c>
      <c r="Y227" s="7">
        <v>0</v>
      </c>
      <c r="Z227" s="7" t="s">
        <v>282</v>
      </c>
      <c r="AK227" s="7" t="s">
        <v>81</v>
      </c>
      <c r="AM227" s="7">
        <v>1</v>
      </c>
      <c r="AN227" s="7">
        <v>0</v>
      </c>
      <c r="AO227" s="7">
        <v>0.57999999999999996</v>
      </c>
      <c r="AU227" s="7">
        <v>11</v>
      </c>
      <c r="AY227" s="8">
        <f t="shared" si="24"/>
        <v>188</v>
      </c>
      <c r="AZ227" s="8">
        <f t="shared" si="25"/>
        <v>119</v>
      </c>
      <c r="BA227" s="8">
        <f t="shared" si="26"/>
        <v>196</v>
      </c>
      <c r="BB227" s="8">
        <v>1</v>
      </c>
      <c r="BC227" s="8">
        <f t="shared" si="27"/>
        <v>0.86212702902943361</v>
      </c>
      <c r="BD227" s="8">
        <f t="shared" si="28"/>
        <v>4.1016141003933519</v>
      </c>
      <c r="BF227" s="10">
        <f t="shared" si="29"/>
        <v>2.4031007751937983</v>
      </c>
      <c r="BI227" s="10">
        <v>516</v>
      </c>
      <c r="BK227" s="12">
        <v>19</v>
      </c>
      <c r="BN227" s="4" t="s">
        <v>233</v>
      </c>
      <c r="BO227" s="4" t="s">
        <v>298</v>
      </c>
      <c r="BQ227" s="4" t="s">
        <v>208</v>
      </c>
      <c r="BS227" s="4">
        <v>6.5</v>
      </c>
    </row>
    <row r="228" spans="1:71" x14ac:dyDescent="0.25">
      <c r="A228" s="4">
        <v>226</v>
      </c>
      <c r="B228" s="7" t="s">
        <v>89</v>
      </c>
      <c r="C228" s="7">
        <v>1</v>
      </c>
      <c r="D228" s="7">
        <v>0</v>
      </c>
      <c r="E228" s="7">
        <v>0</v>
      </c>
      <c r="F228" s="7">
        <v>0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3</v>
      </c>
      <c r="Y228" s="7">
        <v>0</v>
      </c>
      <c r="Z228" s="7" t="s">
        <v>282</v>
      </c>
      <c r="AK228" s="7" t="s">
        <v>81</v>
      </c>
      <c r="AM228" s="7">
        <v>1</v>
      </c>
      <c r="AN228" s="7">
        <v>0</v>
      </c>
      <c r="AY228" s="8">
        <f t="shared" si="24"/>
        <v>188</v>
      </c>
      <c r="AZ228" s="8">
        <f t="shared" si="25"/>
        <v>119</v>
      </c>
      <c r="BA228" s="8">
        <f t="shared" si="26"/>
        <v>196</v>
      </c>
      <c r="BB228" s="8">
        <v>1</v>
      </c>
      <c r="BC228" s="8">
        <f t="shared" si="27"/>
        <v>0.86212702902943361</v>
      </c>
      <c r="BD228" s="8">
        <f t="shared" si="28"/>
        <v>4.1016141003933519</v>
      </c>
      <c r="BF228" s="10">
        <f t="shared" si="29"/>
        <v>2.4409448818897639</v>
      </c>
      <c r="BI228" s="10">
        <v>508</v>
      </c>
      <c r="BK228" s="12">
        <v>21</v>
      </c>
      <c r="BN228" s="4" t="s">
        <v>233</v>
      </c>
      <c r="BO228" s="4" t="s">
        <v>299</v>
      </c>
      <c r="BQ228" s="4" t="s">
        <v>208</v>
      </c>
      <c r="BS228" s="4">
        <v>8.08</v>
      </c>
    </row>
    <row r="229" spans="1:71" x14ac:dyDescent="0.25">
      <c r="A229" s="4">
        <v>227</v>
      </c>
      <c r="B229" s="7" t="s">
        <v>89</v>
      </c>
      <c r="C229" s="7">
        <v>1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3</v>
      </c>
      <c r="Y229" s="7">
        <v>0</v>
      </c>
      <c r="Z229" s="7" t="s">
        <v>282</v>
      </c>
      <c r="AK229" s="7" t="s">
        <v>81</v>
      </c>
      <c r="AM229" s="7">
        <v>1</v>
      </c>
      <c r="AN229" s="7">
        <v>0</v>
      </c>
      <c r="AU229" s="7">
        <v>10</v>
      </c>
      <c r="AY229" s="8">
        <f t="shared" si="24"/>
        <v>188</v>
      </c>
      <c r="AZ229" s="8">
        <f t="shared" si="25"/>
        <v>119</v>
      </c>
      <c r="BA229" s="8">
        <f t="shared" si="26"/>
        <v>196</v>
      </c>
      <c r="BB229" s="8">
        <v>1</v>
      </c>
      <c r="BC229" s="8">
        <f t="shared" si="27"/>
        <v>0.86212702902943361</v>
      </c>
      <c r="BD229" s="8">
        <f t="shared" si="28"/>
        <v>4.1016141003933519</v>
      </c>
      <c r="BF229" s="10">
        <f t="shared" si="29"/>
        <v>2.421875</v>
      </c>
      <c r="BG229" s="10">
        <v>42</v>
      </c>
      <c r="BI229" s="10">
        <v>512</v>
      </c>
      <c r="BJ229" s="10">
        <v>14</v>
      </c>
      <c r="BK229" s="12">
        <v>19</v>
      </c>
      <c r="BN229" s="4" t="s">
        <v>233</v>
      </c>
      <c r="BO229" s="4" t="s">
        <v>300</v>
      </c>
      <c r="BQ229" s="4" t="s">
        <v>208</v>
      </c>
      <c r="BS229" s="4">
        <v>8.73</v>
      </c>
    </row>
    <row r="230" spans="1:71" x14ac:dyDescent="0.25">
      <c r="A230" s="4">
        <v>228</v>
      </c>
      <c r="B230" s="7" t="s">
        <v>89</v>
      </c>
      <c r="C230" s="7">
        <v>1</v>
      </c>
      <c r="D230" s="7">
        <v>0</v>
      </c>
      <c r="E230" s="7">
        <v>0</v>
      </c>
      <c r="F230" s="7">
        <v>0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3</v>
      </c>
      <c r="Y230" s="7">
        <v>0</v>
      </c>
      <c r="Z230" s="7" t="s">
        <v>282</v>
      </c>
      <c r="AK230" s="7" t="s">
        <v>81</v>
      </c>
      <c r="AM230" s="7">
        <v>1</v>
      </c>
      <c r="AN230" s="7">
        <v>0</v>
      </c>
      <c r="AO230" s="7">
        <v>0.57999999999999996</v>
      </c>
      <c r="AU230" s="7">
        <v>10</v>
      </c>
      <c r="AY230" s="8">
        <f t="shared" si="24"/>
        <v>188</v>
      </c>
      <c r="AZ230" s="8">
        <f t="shared" si="25"/>
        <v>119</v>
      </c>
      <c r="BA230" s="8">
        <f t="shared" si="26"/>
        <v>196</v>
      </c>
      <c r="BB230" s="8">
        <v>1</v>
      </c>
      <c r="BC230" s="8">
        <f t="shared" si="27"/>
        <v>0.86212702902943361</v>
      </c>
      <c r="BD230" s="8">
        <f t="shared" si="28"/>
        <v>4.1016141003933519</v>
      </c>
      <c r="BF230" s="10">
        <f t="shared" si="29"/>
        <v>2.407766990291262</v>
      </c>
      <c r="BG230" s="10">
        <v>93</v>
      </c>
      <c r="BI230" s="10">
        <v>515</v>
      </c>
      <c r="BJ230" s="10">
        <v>37.799999999999997</v>
      </c>
      <c r="BK230" s="12">
        <v>18</v>
      </c>
      <c r="BN230" s="4" t="s">
        <v>233</v>
      </c>
      <c r="BO230" s="4" t="s">
        <v>301</v>
      </c>
      <c r="BQ230" s="4" t="s">
        <v>208</v>
      </c>
      <c r="BS230" s="4">
        <v>11.6</v>
      </c>
    </row>
    <row r="231" spans="1:71" x14ac:dyDescent="0.25">
      <c r="A231" s="4">
        <v>229</v>
      </c>
      <c r="B231" s="7" t="s">
        <v>89</v>
      </c>
      <c r="C231" s="7">
        <v>1</v>
      </c>
      <c r="D231" s="7">
        <v>0</v>
      </c>
      <c r="E231" s="7">
        <v>0</v>
      </c>
      <c r="F231" s="7">
        <v>0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3</v>
      </c>
      <c r="Y231" s="7">
        <v>0</v>
      </c>
      <c r="AK231" s="7" t="s">
        <v>81</v>
      </c>
      <c r="AM231" s="7">
        <v>1</v>
      </c>
      <c r="AN231" s="7">
        <v>0</v>
      </c>
      <c r="AU231" s="7">
        <v>8</v>
      </c>
      <c r="AX231" s="7">
        <v>1.5</v>
      </c>
      <c r="AY231" s="8">
        <f t="shared" si="24"/>
        <v>188</v>
      </c>
      <c r="AZ231" s="8">
        <f t="shared" si="25"/>
        <v>119</v>
      </c>
      <c r="BA231" s="8">
        <f t="shared" si="26"/>
        <v>196</v>
      </c>
      <c r="BB231" s="8">
        <v>1</v>
      </c>
      <c r="BC231" s="8">
        <f t="shared" si="27"/>
        <v>0.86212702902943361</v>
      </c>
      <c r="BD231" s="8">
        <f t="shared" si="28"/>
        <v>4.1016141003933519</v>
      </c>
      <c r="BF231" s="10">
        <f t="shared" si="29"/>
        <v>2.3938223938223939</v>
      </c>
      <c r="BG231" s="10">
        <v>46</v>
      </c>
      <c r="BI231" s="10">
        <v>518</v>
      </c>
      <c r="BJ231" s="10">
        <v>10.8</v>
      </c>
      <c r="BK231" s="12">
        <v>18</v>
      </c>
      <c r="BN231" s="4" t="s">
        <v>233</v>
      </c>
      <c r="BO231" s="4" t="s">
        <v>302</v>
      </c>
      <c r="BQ231" s="4" t="s">
        <v>208</v>
      </c>
      <c r="BS231" s="4">
        <v>10.7</v>
      </c>
    </row>
    <row r="232" spans="1:71" x14ac:dyDescent="0.25">
      <c r="A232" s="4">
        <v>230</v>
      </c>
      <c r="B232" s="7" t="s">
        <v>89</v>
      </c>
      <c r="C232" s="7">
        <v>1</v>
      </c>
      <c r="D232" s="7">
        <v>0</v>
      </c>
      <c r="E232" s="7">
        <v>0</v>
      </c>
      <c r="F232" s="7">
        <v>0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3</v>
      </c>
      <c r="Y232" s="7">
        <v>0</v>
      </c>
      <c r="AJ232" s="7" t="s">
        <v>303</v>
      </c>
      <c r="AK232" s="7" t="s">
        <v>81</v>
      </c>
      <c r="AM232" s="7">
        <v>1</v>
      </c>
      <c r="AN232" s="7">
        <v>0</v>
      </c>
      <c r="AU232" s="7">
        <v>8</v>
      </c>
      <c r="AX232" s="7">
        <v>1.5</v>
      </c>
      <c r="AY232" s="8">
        <f t="shared" si="24"/>
        <v>188</v>
      </c>
      <c r="AZ232" s="8">
        <f t="shared" si="25"/>
        <v>119</v>
      </c>
      <c r="BA232" s="8">
        <f t="shared" si="26"/>
        <v>196</v>
      </c>
      <c r="BB232" s="8">
        <v>1</v>
      </c>
      <c r="BC232" s="8">
        <f t="shared" si="27"/>
        <v>0.86212702902943361</v>
      </c>
      <c r="BD232" s="8">
        <f t="shared" si="28"/>
        <v>4.1016141003933519</v>
      </c>
      <c r="BF232" s="10">
        <f t="shared" si="29"/>
        <v>2.3938223938223939</v>
      </c>
      <c r="BG232" s="10">
        <v>79</v>
      </c>
      <c r="BI232" s="10">
        <v>518</v>
      </c>
      <c r="BJ232" s="10">
        <v>18.7</v>
      </c>
      <c r="BK232" s="12">
        <v>19</v>
      </c>
      <c r="BO232" s="4" t="s">
        <v>302</v>
      </c>
      <c r="BQ232" s="4" t="s">
        <v>208</v>
      </c>
      <c r="BS232" s="4">
        <v>16.48</v>
      </c>
    </row>
    <row r="233" spans="1:71" x14ac:dyDescent="0.25">
      <c r="A233" s="4">
        <v>231</v>
      </c>
      <c r="B233" s="7" t="s">
        <v>89</v>
      </c>
      <c r="C233" s="7">
        <v>1</v>
      </c>
      <c r="D233" s="7">
        <v>0</v>
      </c>
      <c r="E233" s="7">
        <v>0</v>
      </c>
      <c r="F233" s="7">
        <v>0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3</v>
      </c>
      <c r="Y233" s="7">
        <v>0</v>
      </c>
      <c r="AJ233" s="7" t="s">
        <v>304</v>
      </c>
      <c r="AK233" s="7" t="s">
        <v>81</v>
      </c>
      <c r="AM233" s="7">
        <v>1</v>
      </c>
      <c r="AN233" s="7">
        <v>0</v>
      </c>
      <c r="AY233" s="8">
        <f t="shared" si="24"/>
        <v>188</v>
      </c>
      <c r="AZ233" s="8">
        <f t="shared" si="25"/>
        <v>119</v>
      </c>
      <c r="BA233" s="8">
        <f t="shared" si="26"/>
        <v>196</v>
      </c>
      <c r="BB233" s="8">
        <v>1</v>
      </c>
      <c r="BC233" s="8">
        <f t="shared" si="27"/>
        <v>0.86212702902943361</v>
      </c>
      <c r="BD233" s="8">
        <f t="shared" si="28"/>
        <v>4.1016141003933519</v>
      </c>
      <c r="BF233" s="10">
        <f t="shared" si="29"/>
        <v>2.3938223938223939</v>
      </c>
      <c r="BG233" s="10">
        <v>79</v>
      </c>
      <c r="BI233" s="10">
        <v>518</v>
      </c>
      <c r="BO233" s="4" t="s">
        <v>302</v>
      </c>
      <c r="BQ233" s="4" t="s">
        <v>208</v>
      </c>
      <c r="BS233" s="4">
        <v>15.6</v>
      </c>
    </row>
    <row r="234" spans="1:71" x14ac:dyDescent="0.25">
      <c r="A234" s="4">
        <v>232</v>
      </c>
      <c r="B234" s="7" t="s">
        <v>89</v>
      </c>
      <c r="C234" s="7">
        <v>1</v>
      </c>
      <c r="D234" s="7">
        <v>0</v>
      </c>
      <c r="E234" s="7">
        <v>0</v>
      </c>
      <c r="F234" s="7">
        <v>0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3</v>
      </c>
      <c r="Y234" s="7">
        <v>0</v>
      </c>
      <c r="AJ234" s="7" t="s">
        <v>305</v>
      </c>
      <c r="AM234" s="7">
        <v>1</v>
      </c>
      <c r="AN234" s="7">
        <v>0</v>
      </c>
      <c r="AY234" s="8">
        <f t="shared" si="24"/>
        <v>188</v>
      </c>
      <c r="AZ234" s="8">
        <f t="shared" si="25"/>
        <v>119</v>
      </c>
      <c r="BA234" s="8">
        <f t="shared" si="26"/>
        <v>196</v>
      </c>
      <c r="BB234" s="8">
        <v>1</v>
      </c>
      <c r="BC234" s="8">
        <f t="shared" si="27"/>
        <v>0.86212702902943361</v>
      </c>
      <c r="BD234" s="8">
        <f t="shared" si="28"/>
        <v>4.1016141003933519</v>
      </c>
      <c r="BF234" s="10">
        <f t="shared" si="29"/>
        <v>2.3938223938223939</v>
      </c>
      <c r="BG234" s="10">
        <v>74</v>
      </c>
      <c r="BI234" s="10">
        <v>518</v>
      </c>
      <c r="BO234" s="4" t="s">
        <v>302</v>
      </c>
      <c r="BQ234" s="4" t="s">
        <v>208</v>
      </c>
      <c r="BS234" s="4">
        <v>14.1</v>
      </c>
    </row>
    <row r="235" spans="1:71" x14ac:dyDescent="0.25">
      <c r="A235" s="4">
        <v>233</v>
      </c>
      <c r="B235" s="7" t="s">
        <v>89</v>
      </c>
      <c r="C235" s="7">
        <v>1</v>
      </c>
      <c r="D235" s="7">
        <v>0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3</v>
      </c>
      <c r="Y235" s="7">
        <v>0</v>
      </c>
      <c r="AJ235" s="7" t="s">
        <v>306</v>
      </c>
      <c r="AM235" s="7">
        <v>1</v>
      </c>
      <c r="AN235" s="7">
        <v>0</v>
      </c>
      <c r="AY235" s="8">
        <f t="shared" si="24"/>
        <v>188</v>
      </c>
      <c r="AZ235" s="8">
        <f t="shared" si="25"/>
        <v>119</v>
      </c>
      <c r="BA235" s="8">
        <f t="shared" si="26"/>
        <v>196</v>
      </c>
      <c r="BB235" s="8">
        <v>1</v>
      </c>
      <c r="BC235" s="8">
        <f t="shared" si="27"/>
        <v>0.86212702902943361</v>
      </c>
      <c r="BD235" s="8">
        <f t="shared" si="28"/>
        <v>4.1016141003933519</v>
      </c>
      <c r="BF235" s="10">
        <f t="shared" si="29"/>
        <v>2.3938223938223939</v>
      </c>
      <c r="BG235" s="10">
        <v>77</v>
      </c>
      <c r="BI235" s="10">
        <v>518</v>
      </c>
      <c r="BO235" s="4" t="s">
        <v>302</v>
      </c>
      <c r="BQ235" s="4" t="s">
        <v>208</v>
      </c>
      <c r="BS235" s="4">
        <v>16.2</v>
      </c>
    </row>
    <row r="236" spans="1:71" x14ac:dyDescent="0.25">
      <c r="A236" s="4">
        <v>234</v>
      </c>
      <c r="B236" s="7" t="s">
        <v>89</v>
      </c>
      <c r="C236" s="21">
        <v>1</v>
      </c>
      <c r="D236" s="7">
        <v>0</v>
      </c>
      <c r="E236" s="7">
        <v>0</v>
      </c>
      <c r="F236" s="7">
        <v>0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3</v>
      </c>
      <c r="Y236" s="7">
        <v>0</v>
      </c>
      <c r="AJ236" s="7" t="s">
        <v>307</v>
      </c>
      <c r="AK236" s="7" t="s">
        <v>81</v>
      </c>
      <c r="AM236" s="7">
        <v>1</v>
      </c>
      <c r="AN236" s="7">
        <v>0</v>
      </c>
      <c r="AY236" s="8">
        <f t="shared" si="24"/>
        <v>188</v>
      </c>
      <c r="AZ236" s="8">
        <f t="shared" si="25"/>
        <v>119</v>
      </c>
      <c r="BA236" s="8">
        <f t="shared" si="26"/>
        <v>196</v>
      </c>
      <c r="BB236" s="8">
        <v>1</v>
      </c>
      <c r="BC236" s="8">
        <f t="shared" si="27"/>
        <v>0.86212702902943361</v>
      </c>
      <c r="BD236" s="8">
        <f t="shared" si="28"/>
        <v>4.1016141003933519</v>
      </c>
      <c r="BF236" s="10">
        <f t="shared" si="29"/>
        <v>2.4031007751937983</v>
      </c>
      <c r="BG236" s="10">
        <v>93</v>
      </c>
      <c r="BI236" s="10">
        <v>516</v>
      </c>
      <c r="BJ236" s="10">
        <v>11.03</v>
      </c>
      <c r="BK236" s="12">
        <v>19</v>
      </c>
      <c r="BN236" s="4" t="s">
        <v>233</v>
      </c>
      <c r="BO236" s="4" t="s">
        <v>308</v>
      </c>
      <c r="BQ236" s="4" t="s">
        <v>208</v>
      </c>
      <c r="BS236" s="4">
        <v>2.23</v>
      </c>
    </row>
    <row r="237" spans="1:71" x14ac:dyDescent="0.25">
      <c r="A237" s="4">
        <v>235</v>
      </c>
      <c r="B237" s="20" t="s">
        <v>78</v>
      </c>
      <c r="C237" s="23">
        <v>1</v>
      </c>
      <c r="D237" s="24">
        <v>0</v>
      </c>
      <c r="E237" s="7">
        <v>0</v>
      </c>
      <c r="F237" s="7">
        <v>0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3</v>
      </c>
      <c r="AM237" s="7">
        <v>1</v>
      </c>
      <c r="AN237" s="7">
        <v>0</v>
      </c>
      <c r="AY237" s="8">
        <f t="shared" si="24"/>
        <v>188</v>
      </c>
      <c r="AZ237" s="8">
        <f t="shared" si="25"/>
        <v>119</v>
      </c>
      <c r="BA237" s="8">
        <f t="shared" si="26"/>
        <v>220</v>
      </c>
      <c r="BB237" s="8">
        <v>1</v>
      </c>
      <c r="BC237" s="8">
        <f t="shared" si="27"/>
        <v>0.85115970509819638</v>
      </c>
      <c r="BD237" s="8">
        <f t="shared" si="28"/>
        <v>4.3032947726622597</v>
      </c>
      <c r="BF237" s="10">
        <f t="shared" si="29"/>
        <v>1.7867435158501441</v>
      </c>
      <c r="BG237" s="10">
        <v>95</v>
      </c>
      <c r="BI237" s="10">
        <v>694</v>
      </c>
      <c r="BK237" s="12">
        <v>32</v>
      </c>
      <c r="BO237" s="4" t="s">
        <v>308</v>
      </c>
      <c r="BQ237" s="4" t="s">
        <v>208</v>
      </c>
    </row>
    <row r="238" spans="1:71" x14ac:dyDescent="0.25">
      <c r="A238" s="4">
        <v>236</v>
      </c>
      <c r="B238" s="20" t="s">
        <v>78</v>
      </c>
      <c r="C238" s="23">
        <v>1</v>
      </c>
      <c r="D238" s="24">
        <v>0</v>
      </c>
      <c r="E238" s="7">
        <v>0</v>
      </c>
      <c r="F238" s="7">
        <v>0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3</v>
      </c>
      <c r="AK238" s="7" t="s">
        <v>81</v>
      </c>
      <c r="AM238" s="7">
        <v>1</v>
      </c>
      <c r="AN238" s="7">
        <v>0</v>
      </c>
      <c r="AY238" s="8">
        <f t="shared" si="24"/>
        <v>188</v>
      </c>
      <c r="AZ238" s="8">
        <f t="shared" si="25"/>
        <v>119</v>
      </c>
      <c r="BA238" s="8">
        <f t="shared" si="26"/>
        <v>220</v>
      </c>
      <c r="BB238" s="8">
        <v>1</v>
      </c>
      <c r="BC238" s="8">
        <f t="shared" si="27"/>
        <v>0.85115970509819638</v>
      </c>
      <c r="BD238" s="8">
        <f t="shared" si="28"/>
        <v>4.3032947726622597</v>
      </c>
      <c r="BF238" s="10">
        <f t="shared" si="29"/>
        <v>1.7971014492753623</v>
      </c>
      <c r="BI238" s="10">
        <v>690</v>
      </c>
      <c r="BK238" s="12">
        <v>32</v>
      </c>
      <c r="BO238" s="4" t="s">
        <v>276</v>
      </c>
      <c r="BQ238" s="4" t="s">
        <v>208</v>
      </c>
      <c r="BS238" s="4">
        <v>14.08</v>
      </c>
    </row>
    <row r="239" spans="1:71" x14ac:dyDescent="0.25">
      <c r="A239" s="4">
        <v>237</v>
      </c>
      <c r="B239" s="7" t="s">
        <v>78</v>
      </c>
      <c r="C239" s="22">
        <v>1</v>
      </c>
      <c r="D239" s="7">
        <v>0</v>
      </c>
      <c r="E239" s="7">
        <v>0</v>
      </c>
      <c r="F239" s="7">
        <v>0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3</v>
      </c>
      <c r="AM239" s="7">
        <v>1</v>
      </c>
      <c r="AN239" s="7">
        <v>0</v>
      </c>
      <c r="AU239" s="7">
        <v>12</v>
      </c>
      <c r="AX239" s="7">
        <v>3.9</v>
      </c>
      <c r="AY239" s="8">
        <f t="shared" si="24"/>
        <v>188</v>
      </c>
      <c r="AZ239" s="8">
        <f t="shared" si="25"/>
        <v>119</v>
      </c>
      <c r="BA239" s="8">
        <f t="shared" si="26"/>
        <v>220</v>
      </c>
      <c r="BB239" s="8">
        <v>1</v>
      </c>
      <c r="BC239" s="8">
        <f t="shared" si="27"/>
        <v>0.85115970509819638</v>
      </c>
      <c r="BD239" s="8">
        <f t="shared" si="28"/>
        <v>4.3032947726622597</v>
      </c>
      <c r="BF239" s="10">
        <f t="shared" si="29"/>
        <v>1.7841726618705036</v>
      </c>
      <c r="BH239" s="10">
        <v>405</v>
      </c>
      <c r="BI239" s="10">
        <v>695</v>
      </c>
      <c r="BK239" s="12">
        <v>30</v>
      </c>
      <c r="BN239" s="4" t="s">
        <v>233</v>
      </c>
      <c r="BO239" s="4" t="s">
        <v>309</v>
      </c>
      <c r="BQ239" s="4" t="s">
        <v>208</v>
      </c>
      <c r="BS239" s="4">
        <v>0.04</v>
      </c>
    </row>
    <row r="240" spans="1:71" x14ac:dyDescent="0.25">
      <c r="A240" s="4">
        <v>238</v>
      </c>
      <c r="B240" s="7" t="s">
        <v>78</v>
      </c>
      <c r="C240" s="7">
        <v>1</v>
      </c>
      <c r="D240" s="7">
        <v>0</v>
      </c>
      <c r="E240" s="7">
        <v>0</v>
      </c>
      <c r="F240" s="7">
        <v>0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3</v>
      </c>
      <c r="Z240" s="7" t="s">
        <v>79</v>
      </c>
      <c r="AJ240" s="7" t="s">
        <v>310</v>
      </c>
      <c r="AK240" s="7" t="s">
        <v>81</v>
      </c>
      <c r="AM240" s="7">
        <v>1</v>
      </c>
      <c r="AN240" s="7">
        <v>0</v>
      </c>
      <c r="AO240" s="7">
        <v>0.31</v>
      </c>
      <c r="AU240" s="7">
        <v>13.6</v>
      </c>
      <c r="AX240" s="7">
        <v>2.9</v>
      </c>
      <c r="AY240" s="8">
        <f t="shared" si="24"/>
        <v>188</v>
      </c>
      <c r="AZ240" s="8">
        <f t="shared" si="25"/>
        <v>119</v>
      </c>
      <c r="BA240" s="8">
        <f t="shared" si="26"/>
        <v>220</v>
      </c>
      <c r="BB240" s="8">
        <v>1</v>
      </c>
      <c r="BC240" s="8">
        <f t="shared" si="27"/>
        <v>0.85115970509819638</v>
      </c>
      <c r="BD240" s="8">
        <f t="shared" si="28"/>
        <v>4.3032947726622597</v>
      </c>
      <c r="BF240" s="10">
        <f t="shared" si="29"/>
        <v>1.8023255813953489</v>
      </c>
      <c r="BG240" s="10">
        <v>80</v>
      </c>
      <c r="BI240" s="10">
        <v>688</v>
      </c>
      <c r="BJ240" s="10">
        <v>10.5</v>
      </c>
      <c r="BK240" s="12">
        <v>33</v>
      </c>
      <c r="BN240" s="4" t="s">
        <v>233</v>
      </c>
      <c r="BO240" s="4" t="s">
        <v>311</v>
      </c>
      <c r="BQ240" s="4" t="s">
        <v>208</v>
      </c>
      <c r="BS240" s="4">
        <v>5.0199999999999996</v>
      </c>
    </row>
    <row r="241" spans="1:71" x14ac:dyDescent="0.25">
      <c r="A241" s="4">
        <v>239</v>
      </c>
      <c r="B241" s="7" t="s">
        <v>78</v>
      </c>
      <c r="C241" s="7">
        <v>1</v>
      </c>
      <c r="D241" s="7">
        <v>0</v>
      </c>
      <c r="E241" s="7">
        <v>0</v>
      </c>
      <c r="F241" s="7">
        <v>0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26">
        <v>3</v>
      </c>
      <c r="Z241" s="26" t="s">
        <v>79</v>
      </c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 t="s">
        <v>81</v>
      </c>
      <c r="AL241" s="26"/>
      <c r="AM241" s="26">
        <v>1</v>
      </c>
      <c r="AN241" s="26">
        <v>0</v>
      </c>
      <c r="AO241" s="26"/>
      <c r="AU241" s="7">
        <v>13</v>
      </c>
      <c r="AY241" s="8">
        <f t="shared" si="24"/>
        <v>188</v>
      </c>
      <c r="AZ241" s="8">
        <f t="shared" si="25"/>
        <v>119</v>
      </c>
      <c r="BA241" s="8">
        <f t="shared" si="26"/>
        <v>220</v>
      </c>
      <c r="BB241" s="8">
        <v>1</v>
      </c>
      <c r="BC241" s="8">
        <f t="shared" si="27"/>
        <v>0.85115970509819638</v>
      </c>
      <c r="BD241" s="8">
        <f t="shared" si="28"/>
        <v>4.3032947726622597</v>
      </c>
      <c r="BF241" s="10">
        <f t="shared" si="29"/>
        <v>1.7919075144508672</v>
      </c>
      <c r="BI241" s="10">
        <v>692</v>
      </c>
      <c r="BK241" s="12">
        <v>37</v>
      </c>
      <c r="BN241" s="4" t="s">
        <v>233</v>
      </c>
      <c r="BO241" s="4" t="s">
        <v>312</v>
      </c>
      <c r="BQ241" s="4" t="s">
        <v>208</v>
      </c>
      <c r="BS241" s="4">
        <v>8.1999999999999993</v>
      </c>
    </row>
    <row r="242" spans="1:71" x14ac:dyDescent="0.25">
      <c r="A242" s="4">
        <v>240</v>
      </c>
      <c r="B242" s="7" t="s">
        <v>78</v>
      </c>
      <c r="C242" s="7">
        <v>1</v>
      </c>
      <c r="D242" s="7">
        <v>0</v>
      </c>
      <c r="E242" s="7">
        <v>0</v>
      </c>
      <c r="F242" s="7">
        <v>0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26">
        <v>3</v>
      </c>
      <c r="Z242" s="26" t="s">
        <v>79</v>
      </c>
      <c r="AA242" s="26"/>
      <c r="AB242" s="26"/>
      <c r="AC242" s="26"/>
      <c r="AD242" s="26"/>
      <c r="AE242" s="26"/>
      <c r="AF242" s="26"/>
      <c r="AG242" s="26"/>
      <c r="AH242" s="26"/>
      <c r="AI242" s="26"/>
      <c r="AJ242" s="26" t="s">
        <v>313</v>
      </c>
      <c r="AK242" s="26" t="s">
        <v>81</v>
      </c>
      <c r="AL242" s="26"/>
      <c r="AM242" s="26">
        <v>1</v>
      </c>
      <c r="AN242" s="26">
        <v>0</v>
      </c>
      <c r="AO242" s="26"/>
      <c r="AU242" s="7">
        <v>11</v>
      </c>
      <c r="AX242" s="7">
        <v>1</v>
      </c>
      <c r="AY242" s="8">
        <f t="shared" si="24"/>
        <v>188</v>
      </c>
      <c r="AZ242" s="8">
        <f t="shared" si="25"/>
        <v>119</v>
      </c>
      <c r="BA242" s="8">
        <f t="shared" si="26"/>
        <v>220</v>
      </c>
      <c r="BB242" s="8">
        <v>1</v>
      </c>
      <c r="BC242" s="8">
        <f t="shared" si="27"/>
        <v>0.85115970509819638</v>
      </c>
      <c r="BD242" s="8">
        <f t="shared" si="28"/>
        <v>4.3032947726622597</v>
      </c>
      <c r="BF242" s="10">
        <f t="shared" si="29"/>
        <v>1.7971014492753623</v>
      </c>
      <c r="BG242" s="10">
        <v>60</v>
      </c>
      <c r="BH242" s="10">
        <v>365</v>
      </c>
      <c r="BI242" s="10">
        <v>690</v>
      </c>
      <c r="BJ242" s="10">
        <v>4.8</v>
      </c>
      <c r="BK242" s="12">
        <v>36</v>
      </c>
      <c r="BN242" s="4" t="s">
        <v>233</v>
      </c>
      <c r="BO242" s="4" t="s">
        <v>314</v>
      </c>
      <c r="BQ242" s="4" t="s">
        <v>208</v>
      </c>
      <c r="BS242" s="4">
        <v>11.2</v>
      </c>
    </row>
    <row r="243" spans="1:71" x14ac:dyDescent="0.25">
      <c r="A243" s="4">
        <v>241</v>
      </c>
      <c r="B243" s="7" t="s">
        <v>78</v>
      </c>
      <c r="C243" s="7">
        <v>1</v>
      </c>
      <c r="D243" s="7">
        <v>0</v>
      </c>
      <c r="E243" s="7">
        <v>0</v>
      </c>
      <c r="F243" s="7">
        <v>0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26">
        <v>3</v>
      </c>
      <c r="Z243" s="26" t="s">
        <v>79</v>
      </c>
      <c r="AA243" s="26"/>
      <c r="AB243" s="26"/>
      <c r="AC243" s="26"/>
      <c r="AD243" s="26"/>
      <c r="AE243" s="26"/>
      <c r="AF243" s="26"/>
      <c r="AG243" s="26"/>
      <c r="AH243" s="26"/>
      <c r="AI243" s="26"/>
      <c r="AJ243" s="26" t="s">
        <v>315</v>
      </c>
      <c r="AK243" s="26" t="s">
        <v>81</v>
      </c>
      <c r="AL243" s="26"/>
      <c r="AM243" s="26">
        <v>1</v>
      </c>
      <c r="AN243" s="26">
        <v>0</v>
      </c>
      <c r="AO243" s="26">
        <v>0.62</v>
      </c>
      <c r="AY243" s="8">
        <f t="shared" si="24"/>
        <v>188</v>
      </c>
      <c r="AZ243" s="8">
        <f t="shared" si="25"/>
        <v>119</v>
      </c>
      <c r="BA243" s="8">
        <f t="shared" si="26"/>
        <v>220</v>
      </c>
      <c r="BB243" s="8">
        <v>1</v>
      </c>
      <c r="BC243" s="8">
        <f t="shared" si="27"/>
        <v>0.85115970509819638</v>
      </c>
      <c r="BD243" s="8">
        <f t="shared" si="28"/>
        <v>4.3032947726622597</v>
      </c>
      <c r="BF243" s="10">
        <f t="shared" si="29"/>
        <v>1.7841726618705036</v>
      </c>
      <c r="BG243" s="10">
        <v>65</v>
      </c>
      <c r="BH243" s="10">
        <v>365</v>
      </c>
      <c r="BI243" s="10">
        <v>695</v>
      </c>
      <c r="BJ243" s="10">
        <v>16.899999999999999</v>
      </c>
      <c r="BK243" s="12">
        <v>37</v>
      </c>
      <c r="BN243" s="4" t="s">
        <v>233</v>
      </c>
      <c r="BO243" s="4" t="s">
        <v>316</v>
      </c>
      <c r="BQ243" s="4" t="s">
        <v>208</v>
      </c>
      <c r="BS243" s="4">
        <v>11.8</v>
      </c>
    </row>
    <row r="244" spans="1:71" x14ac:dyDescent="0.25">
      <c r="A244" s="4">
        <v>242</v>
      </c>
      <c r="B244" s="7" t="s">
        <v>78</v>
      </c>
      <c r="C244" s="7">
        <v>1</v>
      </c>
      <c r="D244" s="7">
        <v>0</v>
      </c>
      <c r="E244" s="7">
        <v>0</v>
      </c>
      <c r="F244" s="7">
        <v>0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26">
        <v>3</v>
      </c>
      <c r="Z244" s="26" t="s">
        <v>79</v>
      </c>
      <c r="AA244" s="26"/>
      <c r="AB244" s="26"/>
      <c r="AC244" s="26"/>
      <c r="AD244" s="26"/>
      <c r="AE244" s="26"/>
      <c r="AF244" s="26"/>
      <c r="AG244" s="26"/>
      <c r="AH244" s="26"/>
      <c r="AI244" s="26"/>
      <c r="AJ244" s="26" t="s">
        <v>58</v>
      </c>
      <c r="AK244" s="26" t="s">
        <v>81</v>
      </c>
      <c r="AL244" s="26"/>
      <c r="AM244" s="26">
        <v>1</v>
      </c>
      <c r="AN244" s="26">
        <v>0</v>
      </c>
      <c r="AO244" s="26"/>
      <c r="AU244" s="7">
        <v>12.4</v>
      </c>
      <c r="AY244" s="8">
        <f t="shared" si="24"/>
        <v>188</v>
      </c>
      <c r="AZ244" s="8">
        <f t="shared" si="25"/>
        <v>119</v>
      </c>
      <c r="BA244" s="8">
        <f t="shared" si="26"/>
        <v>220</v>
      </c>
      <c r="BB244" s="8">
        <v>1</v>
      </c>
      <c r="BC244" s="8">
        <f t="shared" si="27"/>
        <v>0.85115970509819638</v>
      </c>
      <c r="BD244" s="8">
        <f t="shared" si="28"/>
        <v>4.3032947726622597</v>
      </c>
      <c r="BF244" s="10">
        <f t="shared" si="29"/>
        <v>1.7945007235890014</v>
      </c>
      <c r="BG244" s="10">
        <v>65</v>
      </c>
      <c r="BH244" s="10">
        <v>379</v>
      </c>
      <c r="BI244" s="10">
        <v>691</v>
      </c>
      <c r="BJ244" s="10">
        <v>49.1</v>
      </c>
      <c r="BK244" s="12">
        <v>35</v>
      </c>
      <c r="BN244" s="4" t="s">
        <v>233</v>
      </c>
      <c r="BO244" s="4" t="s">
        <v>317</v>
      </c>
      <c r="BQ244" s="4" t="s">
        <v>208</v>
      </c>
      <c r="BS244" s="4">
        <v>13.5</v>
      </c>
    </row>
    <row r="245" spans="1:71" x14ac:dyDescent="0.25">
      <c r="A245" s="4">
        <v>243</v>
      </c>
      <c r="B245" s="7" t="s">
        <v>318</v>
      </c>
      <c r="C245" s="7">
        <v>0.1</v>
      </c>
      <c r="D245" s="7">
        <v>0.9</v>
      </c>
      <c r="E245" s="7">
        <v>0</v>
      </c>
      <c r="F245" s="7">
        <v>0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3</v>
      </c>
      <c r="Y245" s="26">
        <v>0</v>
      </c>
      <c r="Z245" s="26" t="s">
        <v>248</v>
      </c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 t="s">
        <v>81</v>
      </c>
      <c r="AL245" s="26"/>
      <c r="AM245" s="26">
        <v>1</v>
      </c>
      <c r="AN245" s="26">
        <v>0</v>
      </c>
      <c r="AO245" s="26"/>
      <c r="AU245" s="7">
        <v>10</v>
      </c>
      <c r="AX245" s="7">
        <v>2</v>
      </c>
      <c r="AY245" s="8">
        <f t="shared" si="24"/>
        <v>261.8</v>
      </c>
      <c r="AZ245" s="8">
        <f t="shared" si="25"/>
        <v>119</v>
      </c>
      <c r="BA245" s="8">
        <f t="shared" si="26"/>
        <v>196</v>
      </c>
      <c r="BB245" s="8">
        <v>1</v>
      </c>
      <c r="BC245" s="8">
        <f t="shared" si="27"/>
        <v>1.0278170674210279</v>
      </c>
      <c r="BD245" s="8">
        <f t="shared" si="28"/>
        <v>3.4373175116892787</v>
      </c>
      <c r="BF245" s="10">
        <f t="shared" si="29"/>
        <v>2.3709369024856595</v>
      </c>
      <c r="BG245" s="10">
        <v>80</v>
      </c>
      <c r="BI245" s="10">
        <v>523</v>
      </c>
      <c r="BK245" s="12">
        <v>25</v>
      </c>
      <c r="BN245" s="4" t="s">
        <v>233</v>
      </c>
      <c r="BO245" s="4" t="s">
        <v>319</v>
      </c>
      <c r="BQ245" s="4" t="s">
        <v>208</v>
      </c>
      <c r="BS245" s="4">
        <v>1.3</v>
      </c>
    </row>
    <row r="246" spans="1:71" x14ac:dyDescent="0.25">
      <c r="A246" s="4">
        <v>244</v>
      </c>
      <c r="B246" s="7" t="s">
        <v>134</v>
      </c>
      <c r="C246" s="7">
        <v>0</v>
      </c>
      <c r="D246" s="7">
        <v>1</v>
      </c>
      <c r="E246" s="7">
        <v>0</v>
      </c>
      <c r="F246" s="7">
        <v>0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3</v>
      </c>
      <c r="Y246" s="26">
        <v>0</v>
      </c>
      <c r="Z246" s="26" t="s">
        <v>248</v>
      </c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 t="s">
        <v>81</v>
      </c>
      <c r="AL246" s="26"/>
      <c r="AM246" s="26">
        <v>1</v>
      </c>
      <c r="AN246" s="26">
        <v>0</v>
      </c>
      <c r="AO246" s="26">
        <v>2.14</v>
      </c>
      <c r="AU246" s="7">
        <v>7.2</v>
      </c>
      <c r="AX246" s="7">
        <v>1.7</v>
      </c>
      <c r="AY246" s="8">
        <f t="shared" si="24"/>
        <v>270</v>
      </c>
      <c r="AZ246" s="8">
        <f t="shared" si="25"/>
        <v>119</v>
      </c>
      <c r="BA246" s="8">
        <f t="shared" si="26"/>
        <v>196</v>
      </c>
      <c r="BB246" s="8">
        <v>1</v>
      </c>
      <c r="BC246" s="8">
        <f t="shared" si="27"/>
        <v>1.0462270716867605</v>
      </c>
      <c r="BD246" s="8">
        <f t="shared" si="28"/>
        <v>3.4163885092248965</v>
      </c>
      <c r="BF246" s="10">
        <f t="shared" si="29"/>
        <v>2.3664122137404582</v>
      </c>
      <c r="BG246" s="10">
        <v>81</v>
      </c>
      <c r="BH246" s="10">
        <v>365</v>
      </c>
      <c r="BI246" s="10">
        <v>524</v>
      </c>
      <c r="BK246" s="12">
        <v>24</v>
      </c>
      <c r="BN246" s="4" t="s">
        <v>233</v>
      </c>
      <c r="BO246" s="4" t="s">
        <v>250</v>
      </c>
      <c r="BQ246" s="4" t="s">
        <v>208</v>
      </c>
      <c r="BS246" s="4">
        <v>1.1000000000000001</v>
      </c>
    </row>
    <row r="247" spans="1:71" x14ac:dyDescent="0.25">
      <c r="A247" s="4">
        <v>245</v>
      </c>
      <c r="B247" s="7" t="s">
        <v>134</v>
      </c>
      <c r="C247" s="7">
        <v>0</v>
      </c>
      <c r="D247" s="7">
        <v>1</v>
      </c>
      <c r="E247" s="7">
        <v>0</v>
      </c>
      <c r="F247" s="7">
        <v>0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3</v>
      </c>
      <c r="Y247" s="26">
        <v>0</v>
      </c>
      <c r="Z247" s="26" t="s">
        <v>248</v>
      </c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>
        <v>1</v>
      </c>
      <c r="AN247" s="26">
        <v>0</v>
      </c>
      <c r="AO247" s="26"/>
      <c r="AY247" s="8">
        <f t="shared" si="24"/>
        <v>270</v>
      </c>
      <c r="AZ247" s="8">
        <f t="shared" si="25"/>
        <v>119</v>
      </c>
      <c r="BA247" s="8">
        <f t="shared" si="26"/>
        <v>196</v>
      </c>
      <c r="BB247" s="8">
        <v>1</v>
      </c>
      <c r="BC247" s="8">
        <f t="shared" si="27"/>
        <v>1.0462270716867605</v>
      </c>
      <c r="BD247" s="8">
        <f t="shared" si="28"/>
        <v>3.4163885092248965</v>
      </c>
      <c r="BF247" s="10">
        <f t="shared" si="29"/>
        <v>2.3664122137404582</v>
      </c>
      <c r="BG247" s="10">
        <v>78</v>
      </c>
      <c r="BH247" s="10">
        <v>450</v>
      </c>
      <c r="BI247" s="10">
        <v>524</v>
      </c>
      <c r="BK247" s="12">
        <v>24</v>
      </c>
      <c r="BN247" s="4" t="s">
        <v>233</v>
      </c>
      <c r="BO247" s="4" t="s">
        <v>320</v>
      </c>
      <c r="BQ247" s="4" t="s">
        <v>208</v>
      </c>
      <c r="BS247" s="4">
        <v>2.6</v>
      </c>
    </row>
    <row r="248" spans="1:71" x14ac:dyDescent="0.25">
      <c r="A248" s="4">
        <v>246</v>
      </c>
      <c r="B248" s="19" t="s">
        <v>134</v>
      </c>
      <c r="C248" s="7">
        <v>0</v>
      </c>
      <c r="D248" s="7">
        <v>1</v>
      </c>
      <c r="E248" s="7">
        <v>0</v>
      </c>
      <c r="F248" s="7">
        <v>0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3</v>
      </c>
      <c r="Y248" s="26">
        <v>0</v>
      </c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 t="s">
        <v>81</v>
      </c>
      <c r="AL248" s="26"/>
      <c r="AM248" s="26">
        <v>1</v>
      </c>
      <c r="AN248" s="26">
        <v>0</v>
      </c>
      <c r="AO248" s="26"/>
      <c r="AY248" s="8">
        <f t="shared" si="24"/>
        <v>270</v>
      </c>
      <c r="AZ248" s="8">
        <f t="shared" si="25"/>
        <v>119</v>
      </c>
      <c r="BA248" s="8">
        <f t="shared" si="26"/>
        <v>196</v>
      </c>
      <c r="BB248" s="8">
        <v>1</v>
      </c>
      <c r="BC248" s="8">
        <f t="shared" si="27"/>
        <v>1.0462270716867605</v>
      </c>
      <c r="BD248" s="8">
        <f t="shared" si="28"/>
        <v>3.4163885092248965</v>
      </c>
      <c r="BF248" s="10">
        <f t="shared" si="29"/>
        <v>2.3484848484848486</v>
      </c>
      <c r="BG248" s="10">
        <v>90</v>
      </c>
      <c r="BI248" s="10">
        <v>528</v>
      </c>
      <c r="BK248" s="12">
        <v>23</v>
      </c>
      <c r="BN248" s="4" t="s">
        <v>233</v>
      </c>
      <c r="BO248" s="4" t="s">
        <v>321</v>
      </c>
      <c r="BQ248" s="4" t="s">
        <v>208</v>
      </c>
      <c r="BS248" s="4">
        <v>3.2</v>
      </c>
    </row>
    <row r="249" spans="1:71" x14ac:dyDescent="0.25">
      <c r="A249" s="4">
        <v>247</v>
      </c>
      <c r="B249" s="7" t="s">
        <v>134</v>
      </c>
      <c r="C249" s="7">
        <v>0</v>
      </c>
      <c r="D249" s="7">
        <v>1</v>
      </c>
      <c r="E249" s="7">
        <v>0</v>
      </c>
      <c r="F249" s="7">
        <v>0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3</v>
      </c>
      <c r="Y249" s="26">
        <v>0</v>
      </c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 t="s">
        <v>81</v>
      </c>
      <c r="AL249" s="26"/>
      <c r="AM249" s="26">
        <v>1</v>
      </c>
      <c r="AN249" s="26">
        <v>0</v>
      </c>
      <c r="AO249" s="26"/>
      <c r="AU249" s="7">
        <v>5</v>
      </c>
      <c r="AY249" s="8">
        <f t="shared" si="24"/>
        <v>270</v>
      </c>
      <c r="AZ249" s="8">
        <f t="shared" si="25"/>
        <v>119</v>
      </c>
      <c r="BA249" s="8">
        <f t="shared" si="26"/>
        <v>196</v>
      </c>
      <c r="BB249" s="8">
        <v>1</v>
      </c>
      <c r="BC249" s="8">
        <f t="shared" si="27"/>
        <v>1.0462270716867605</v>
      </c>
      <c r="BD249" s="8">
        <f t="shared" si="28"/>
        <v>3.4163885092248965</v>
      </c>
      <c r="BF249" s="10">
        <f t="shared" si="29"/>
        <v>2.407766990291262</v>
      </c>
      <c r="BI249" s="10">
        <v>515</v>
      </c>
      <c r="BJ249" s="10">
        <v>15.49</v>
      </c>
      <c r="BK249" s="12">
        <v>23</v>
      </c>
      <c r="BN249" s="4" t="s">
        <v>233</v>
      </c>
      <c r="BO249" s="4" t="s">
        <v>322</v>
      </c>
      <c r="BQ249" s="4" t="s">
        <v>208</v>
      </c>
      <c r="BS249" s="4">
        <v>5.09</v>
      </c>
    </row>
    <row r="250" spans="1:71" x14ac:dyDescent="0.25">
      <c r="A250" s="4">
        <v>248</v>
      </c>
      <c r="B250" s="7" t="s">
        <v>134</v>
      </c>
      <c r="C250" s="7">
        <v>0</v>
      </c>
      <c r="D250" s="7">
        <v>1</v>
      </c>
      <c r="E250" s="7">
        <v>0</v>
      </c>
      <c r="F250" s="7">
        <v>0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3</v>
      </c>
      <c r="Y250" s="26">
        <v>0</v>
      </c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 t="s">
        <v>323</v>
      </c>
      <c r="AK250" s="26"/>
      <c r="AL250" s="26"/>
      <c r="AM250" s="26">
        <v>1</v>
      </c>
      <c r="AN250" s="26">
        <v>0</v>
      </c>
      <c r="AO250" s="26"/>
      <c r="AU250" s="7">
        <v>12</v>
      </c>
      <c r="AY250" s="8">
        <f t="shared" si="24"/>
        <v>270</v>
      </c>
      <c r="AZ250" s="8">
        <f t="shared" si="25"/>
        <v>119</v>
      </c>
      <c r="BA250" s="8">
        <f t="shared" si="26"/>
        <v>196</v>
      </c>
      <c r="BB250" s="8">
        <v>1</v>
      </c>
      <c r="BC250" s="8">
        <f t="shared" si="27"/>
        <v>1.0462270716867605</v>
      </c>
      <c r="BD250" s="8">
        <f t="shared" si="28"/>
        <v>3.4163885092248965</v>
      </c>
      <c r="BF250" s="10">
        <f t="shared" si="29"/>
        <v>2.3396226415094339</v>
      </c>
      <c r="BI250" s="10">
        <v>530</v>
      </c>
      <c r="BJ250" s="10">
        <v>3.9</v>
      </c>
      <c r="BK250" s="12">
        <v>23</v>
      </c>
      <c r="BN250" s="4" t="s">
        <v>233</v>
      </c>
      <c r="BO250" s="4" t="s">
        <v>324</v>
      </c>
      <c r="BQ250" s="4" t="s">
        <v>208</v>
      </c>
      <c r="BS250" s="4">
        <v>8.2100000000000009</v>
      </c>
    </row>
    <row r="251" spans="1:71" x14ac:dyDescent="0.25">
      <c r="A251" s="4">
        <v>249</v>
      </c>
      <c r="B251" s="7" t="s">
        <v>134</v>
      </c>
      <c r="C251" s="7">
        <v>0</v>
      </c>
      <c r="D251" s="7">
        <v>1</v>
      </c>
      <c r="E251" s="7">
        <v>0</v>
      </c>
      <c r="F251" s="7">
        <v>0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3</v>
      </c>
      <c r="Y251" s="26">
        <v>0</v>
      </c>
      <c r="Z251" s="26" t="s">
        <v>325</v>
      </c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 t="s">
        <v>81</v>
      </c>
      <c r="AL251" s="26"/>
      <c r="AM251" s="26">
        <v>1</v>
      </c>
      <c r="AN251" s="26">
        <v>0</v>
      </c>
      <c r="AO251" s="26">
        <v>2.65</v>
      </c>
      <c r="AU251" s="7">
        <v>8</v>
      </c>
      <c r="AY251" s="8">
        <f t="shared" si="24"/>
        <v>270</v>
      </c>
      <c r="AZ251" s="8">
        <f t="shared" si="25"/>
        <v>119</v>
      </c>
      <c r="BA251" s="8">
        <f t="shared" si="26"/>
        <v>196</v>
      </c>
      <c r="BB251" s="8">
        <v>1</v>
      </c>
      <c r="BC251" s="8">
        <f t="shared" si="27"/>
        <v>1.0462270716867605</v>
      </c>
      <c r="BD251" s="8">
        <f t="shared" si="28"/>
        <v>3.4163885092248965</v>
      </c>
      <c r="BF251" s="10">
        <f t="shared" si="29"/>
        <v>2.3664122137404582</v>
      </c>
      <c r="BG251" s="10">
        <v>70</v>
      </c>
      <c r="BI251" s="10">
        <v>524</v>
      </c>
      <c r="BK251" s="12">
        <v>22</v>
      </c>
      <c r="BN251" s="4" t="s">
        <v>233</v>
      </c>
      <c r="BO251" s="4" t="s">
        <v>326</v>
      </c>
      <c r="BQ251" s="4" t="s">
        <v>208</v>
      </c>
      <c r="BS251" s="4">
        <v>12.9</v>
      </c>
    </row>
    <row r="252" spans="1:71" x14ac:dyDescent="0.25">
      <c r="A252" s="4">
        <v>250</v>
      </c>
      <c r="B252" s="7" t="s">
        <v>94</v>
      </c>
      <c r="C252" s="7">
        <v>0</v>
      </c>
      <c r="D252" s="7">
        <v>1</v>
      </c>
      <c r="E252" s="7">
        <v>0</v>
      </c>
      <c r="F252" s="7">
        <v>0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26">
        <v>3</v>
      </c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 t="s">
        <v>132</v>
      </c>
      <c r="AL252" s="26"/>
      <c r="AM252" s="26">
        <v>1</v>
      </c>
      <c r="AN252" s="26">
        <v>0</v>
      </c>
      <c r="AO252" s="26"/>
      <c r="AY252" s="8">
        <f t="shared" si="24"/>
        <v>270</v>
      </c>
      <c r="AZ252" s="8">
        <f t="shared" si="25"/>
        <v>119</v>
      </c>
      <c r="BA252" s="8">
        <f t="shared" si="26"/>
        <v>220</v>
      </c>
      <c r="BB252" s="8">
        <v>1</v>
      </c>
      <c r="BC252" s="8">
        <f t="shared" si="27"/>
        <v>1.0222261164169515</v>
      </c>
      <c r="BD252" s="8">
        <f t="shared" si="28"/>
        <v>3.6180691814938042</v>
      </c>
      <c r="BF252" s="10">
        <f t="shared" si="29"/>
        <v>1.6555407209612818</v>
      </c>
      <c r="BI252" s="10">
        <v>749</v>
      </c>
      <c r="BK252" s="12">
        <v>20</v>
      </c>
      <c r="BO252" s="4" t="s">
        <v>276</v>
      </c>
      <c r="BQ252" s="4" t="s">
        <v>208</v>
      </c>
      <c r="BS252" s="4">
        <v>7.9</v>
      </c>
    </row>
    <row r="253" spans="1:71" x14ac:dyDescent="0.25">
      <c r="A253" s="4">
        <v>251</v>
      </c>
      <c r="B253" s="7" t="s">
        <v>148</v>
      </c>
      <c r="C253" s="7">
        <v>0</v>
      </c>
      <c r="D253" s="7">
        <v>0</v>
      </c>
      <c r="E253" s="7">
        <v>1</v>
      </c>
      <c r="F253" s="7">
        <v>0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3</v>
      </c>
      <c r="Y253" s="7">
        <v>0</v>
      </c>
      <c r="AM253" s="7">
        <v>1</v>
      </c>
      <c r="AN253" s="7">
        <v>0</v>
      </c>
      <c r="AU253" s="7">
        <v>12.5</v>
      </c>
      <c r="AX253" s="7">
        <v>2.5</v>
      </c>
      <c r="AY253" s="8">
        <f t="shared" si="24"/>
        <v>279</v>
      </c>
      <c r="AZ253" s="8">
        <f t="shared" si="25"/>
        <v>119</v>
      </c>
      <c r="BA253" s="8">
        <f t="shared" si="26"/>
        <v>196</v>
      </c>
      <c r="BB253" s="8">
        <v>1</v>
      </c>
      <c r="BC253" s="8">
        <f t="shared" si="27"/>
        <v>1.066433173929638</v>
      </c>
      <c r="BD253" s="8">
        <f t="shared" si="28"/>
        <v>3.3985786439414039</v>
      </c>
      <c r="BF253" s="10">
        <f t="shared" si="29"/>
        <v>2.3374175306314799</v>
      </c>
      <c r="BI253" s="10">
        <v>530.5</v>
      </c>
      <c r="BJ253" s="10">
        <v>56</v>
      </c>
      <c r="BK253" s="12">
        <v>23.5</v>
      </c>
      <c r="BN253" s="4" t="s">
        <v>233</v>
      </c>
      <c r="BO253" s="4" t="s">
        <v>327</v>
      </c>
      <c r="BQ253" s="4" t="s">
        <v>208</v>
      </c>
    </row>
    <row r="254" spans="1:71" x14ac:dyDescent="0.25">
      <c r="A254" s="4">
        <v>252</v>
      </c>
      <c r="B254" s="7" t="s">
        <v>148</v>
      </c>
      <c r="C254" s="7">
        <v>0</v>
      </c>
      <c r="D254" s="7">
        <v>0</v>
      </c>
      <c r="E254" s="7">
        <v>1</v>
      </c>
      <c r="F254" s="7">
        <v>0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3</v>
      </c>
      <c r="Y254" s="7">
        <v>0</v>
      </c>
      <c r="Z254" s="7" t="s">
        <v>328</v>
      </c>
      <c r="AK254" s="7" t="s">
        <v>81</v>
      </c>
      <c r="AL254" s="7" t="s">
        <v>329</v>
      </c>
      <c r="AM254" s="7">
        <v>1</v>
      </c>
      <c r="AN254" s="7">
        <v>0</v>
      </c>
      <c r="AO254" s="7">
        <v>0.59</v>
      </c>
      <c r="AY254" s="8">
        <f t="shared" si="24"/>
        <v>279</v>
      </c>
      <c r="AZ254" s="8">
        <f t="shared" si="25"/>
        <v>119</v>
      </c>
      <c r="BA254" s="8">
        <f t="shared" si="26"/>
        <v>196</v>
      </c>
      <c r="BB254" s="8">
        <v>1</v>
      </c>
      <c r="BC254" s="8">
        <f t="shared" si="27"/>
        <v>1.066433173929638</v>
      </c>
      <c r="BD254" s="8">
        <f t="shared" si="28"/>
        <v>3.3985786439414039</v>
      </c>
      <c r="BF254" s="10">
        <f t="shared" si="29"/>
        <v>2.3574144486692017</v>
      </c>
      <c r="BG254" s="10">
        <v>78</v>
      </c>
      <c r="BI254" s="10">
        <v>526</v>
      </c>
      <c r="BJ254" s="10">
        <v>12.7</v>
      </c>
      <c r="BK254" s="12">
        <v>22</v>
      </c>
      <c r="BN254" s="4" t="s">
        <v>233</v>
      </c>
      <c r="BO254" s="4" t="s">
        <v>330</v>
      </c>
      <c r="BQ254" s="4" t="s">
        <v>208</v>
      </c>
      <c r="BS254" s="4">
        <v>16.3</v>
      </c>
    </row>
    <row r="255" spans="1:71" x14ac:dyDescent="0.25">
      <c r="A255" s="4">
        <v>253</v>
      </c>
      <c r="B255" s="7" t="s">
        <v>331</v>
      </c>
      <c r="C255" s="7">
        <v>0.9</v>
      </c>
      <c r="D255" s="7">
        <v>0</v>
      </c>
      <c r="E255" s="7">
        <v>0.1</v>
      </c>
      <c r="F255" s="7">
        <v>0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3</v>
      </c>
      <c r="AM255" s="7">
        <v>1</v>
      </c>
      <c r="AN255" s="7">
        <v>0</v>
      </c>
      <c r="AY255" s="8">
        <f t="shared" si="24"/>
        <v>197.10000000000002</v>
      </c>
      <c r="AZ255" s="8">
        <f t="shared" si="25"/>
        <v>119</v>
      </c>
      <c r="BA255" s="8">
        <f t="shared" si="26"/>
        <v>220</v>
      </c>
      <c r="BB255" s="8">
        <v>1</v>
      </c>
      <c r="BC255" s="8">
        <f t="shared" si="27"/>
        <v>0.87014390440308265</v>
      </c>
      <c r="BD255" s="8">
        <f t="shared" si="28"/>
        <v>4.1312262704886802</v>
      </c>
      <c r="BF255" s="10">
        <f t="shared" si="29"/>
        <v>1.7919075144508672</v>
      </c>
      <c r="BI255" s="10">
        <v>692</v>
      </c>
      <c r="BK255" s="12">
        <v>40</v>
      </c>
      <c r="BO255" s="4" t="s">
        <v>276</v>
      </c>
      <c r="BQ255" s="4" t="s">
        <v>208</v>
      </c>
      <c r="BS255" s="4">
        <v>0.12</v>
      </c>
    </row>
    <row r="256" spans="1:71" x14ac:dyDescent="0.25">
      <c r="A256" s="4">
        <v>255</v>
      </c>
      <c r="B256" s="7" t="s">
        <v>214</v>
      </c>
      <c r="C256" s="7">
        <v>1</v>
      </c>
      <c r="D256" s="7">
        <v>0</v>
      </c>
      <c r="E256" s="7">
        <v>0</v>
      </c>
      <c r="F256" s="7">
        <v>0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3</v>
      </c>
      <c r="X256" s="7">
        <v>0</v>
      </c>
      <c r="Y256" s="7">
        <v>0</v>
      </c>
      <c r="Z256" s="7" t="s">
        <v>230</v>
      </c>
      <c r="AA256" s="7" t="s">
        <v>414</v>
      </c>
      <c r="AB256" s="7" t="s">
        <v>426</v>
      </c>
      <c r="AC256" s="7">
        <v>18</v>
      </c>
      <c r="AD256" s="7">
        <v>18</v>
      </c>
      <c r="AE256" s="7" t="s">
        <v>707</v>
      </c>
      <c r="AF256" s="7" t="s">
        <v>710</v>
      </c>
      <c r="AG256" s="7" t="s">
        <v>712</v>
      </c>
      <c r="AH256" s="7">
        <v>150</v>
      </c>
      <c r="AI256" s="7" t="s">
        <v>717</v>
      </c>
      <c r="AK256" s="7" t="s">
        <v>81</v>
      </c>
      <c r="AM256" s="7">
        <v>1</v>
      </c>
      <c r="AN256" s="7">
        <v>0</v>
      </c>
      <c r="AY256" s="8">
        <f t="shared" si="24"/>
        <v>188</v>
      </c>
      <c r="AZ256" s="8">
        <f t="shared" si="25"/>
        <v>119</v>
      </c>
      <c r="BA256" s="8">
        <f t="shared" si="26"/>
        <v>181</v>
      </c>
      <c r="BB256" s="8">
        <v>1</v>
      </c>
      <c r="BC256" s="8">
        <f t="shared" si="27"/>
        <v>0.86987270155586993</v>
      </c>
      <c r="BD256" s="8">
        <f t="shared" si="28"/>
        <v>3.9755636802252847</v>
      </c>
      <c r="BF256" s="10">
        <f t="shared" si="29"/>
        <v>3.0769230769230771</v>
      </c>
      <c r="BH256" s="10">
        <v>350</v>
      </c>
      <c r="BI256" s="10">
        <v>403</v>
      </c>
      <c r="BK256" s="12">
        <v>12</v>
      </c>
      <c r="BN256" s="30" t="s">
        <v>333</v>
      </c>
      <c r="BO256" s="4" t="s">
        <v>332</v>
      </c>
      <c r="BQ256" s="4" t="s">
        <v>208</v>
      </c>
    </row>
    <row r="257" spans="1:71" x14ac:dyDescent="0.25">
      <c r="A257" s="4">
        <v>256</v>
      </c>
      <c r="B257" s="7" t="s">
        <v>89</v>
      </c>
      <c r="C257" s="7">
        <v>1</v>
      </c>
      <c r="D257" s="7">
        <v>0</v>
      </c>
      <c r="E257" s="7">
        <v>0</v>
      </c>
      <c r="F257" s="7">
        <v>0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3</v>
      </c>
      <c r="Y257" s="7">
        <v>0</v>
      </c>
      <c r="Z257" s="7" t="s">
        <v>230</v>
      </c>
      <c r="AA257" s="7" t="s">
        <v>414</v>
      </c>
      <c r="AB257" s="7" t="s">
        <v>426</v>
      </c>
      <c r="AC257" s="7">
        <v>18</v>
      </c>
      <c r="AD257" s="7">
        <v>18</v>
      </c>
      <c r="AE257" s="7" t="s">
        <v>707</v>
      </c>
      <c r="AF257" s="7" t="s">
        <v>710</v>
      </c>
      <c r="AG257" s="7" t="s">
        <v>712</v>
      </c>
      <c r="AI257" s="7" t="s">
        <v>717</v>
      </c>
      <c r="AK257" s="7" t="s">
        <v>81</v>
      </c>
      <c r="AM257" s="7">
        <v>1</v>
      </c>
      <c r="AN257" s="7">
        <v>0</v>
      </c>
      <c r="AY257" s="8">
        <f t="shared" si="24"/>
        <v>188</v>
      </c>
      <c r="AZ257" s="8">
        <f t="shared" si="25"/>
        <v>119</v>
      </c>
      <c r="BA257" s="8">
        <f t="shared" si="26"/>
        <v>196</v>
      </c>
      <c r="BB257" s="8">
        <v>1</v>
      </c>
      <c r="BC257" s="8">
        <f t="shared" si="27"/>
        <v>0.86212702902943361</v>
      </c>
      <c r="BD257" s="8">
        <f t="shared" si="28"/>
        <v>4.1016141003933519</v>
      </c>
      <c r="BF257" s="10">
        <f t="shared" si="29"/>
        <v>2.4195121951219511</v>
      </c>
      <c r="BH257" s="10">
        <v>400</v>
      </c>
      <c r="BI257" s="10">
        <v>512.5</v>
      </c>
      <c r="BK257" s="12">
        <v>24</v>
      </c>
      <c r="BN257" s="4" t="s">
        <v>333</v>
      </c>
      <c r="BO257" s="4" t="s">
        <v>332</v>
      </c>
      <c r="BQ257" s="4" t="s">
        <v>208</v>
      </c>
    </row>
    <row r="258" spans="1:71" x14ac:dyDescent="0.25">
      <c r="A258" s="4">
        <v>257</v>
      </c>
      <c r="B258" s="7" t="s">
        <v>78</v>
      </c>
      <c r="C258" s="7">
        <v>1</v>
      </c>
      <c r="D258" s="7">
        <v>0</v>
      </c>
      <c r="E258" s="7">
        <v>0</v>
      </c>
      <c r="F258" s="7">
        <v>0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3</v>
      </c>
      <c r="Z258" s="7" t="s">
        <v>230</v>
      </c>
      <c r="AA258" s="7" t="s">
        <v>414</v>
      </c>
      <c r="AB258" s="7" t="s">
        <v>426</v>
      </c>
      <c r="AC258" s="7">
        <v>18</v>
      </c>
      <c r="AD258" s="7">
        <v>18</v>
      </c>
      <c r="AE258" s="7" t="s">
        <v>707</v>
      </c>
      <c r="AF258" s="7" t="s">
        <v>710</v>
      </c>
      <c r="AG258" s="7" t="s">
        <v>712</v>
      </c>
      <c r="AI258" s="7" t="s">
        <v>717</v>
      </c>
      <c r="AK258" s="7" t="s">
        <v>81</v>
      </c>
      <c r="AL258" s="7" t="s">
        <v>82</v>
      </c>
      <c r="AM258" s="7">
        <v>1</v>
      </c>
      <c r="AN258" s="7">
        <v>0</v>
      </c>
      <c r="AY258" s="8">
        <f t="shared" ref="AY258:AY321" si="30">(C258*188+D258*270+E258*279+F258*172)/(C258+D258+E258+F258)</f>
        <v>188</v>
      </c>
      <c r="AZ258" s="8">
        <f t="shared" ref="AZ258:AZ321" si="31">(G258*119+H258*95+I258*103+J258*118+K258*102+L258*80+M258*76+N258*138+O258*77+P258*115+Q258*83+R258*117+S258*74+T258*75.5+U258*103.2+V258*90)/(SUM(G258,H258,I258,J258,K258,L258,M258,N258,O258,P258,Q258,R258,S258,T258,U258,V258))</f>
        <v>119</v>
      </c>
      <c r="BA258" s="8">
        <f t="shared" ref="BA258:BA321" si="32">(W258*181+X258*196+Y258*220)/(W258+X258+Y258)</f>
        <v>220</v>
      </c>
      <c r="BB258" s="8">
        <v>1</v>
      </c>
      <c r="BC258" s="8">
        <f t="shared" ref="BC258:BC321" si="33">(AY258+BA258)/(1.414*(AZ258+BA258))</f>
        <v>0.85115970509819638</v>
      </c>
      <c r="BD258" s="8">
        <f t="shared" ref="BD258:BD321" si="34">(BA258/AZ258) - BB258*(BB258-((AY258/AZ258)/LN(AY258/AZ258)))</f>
        <v>4.3032947726622597</v>
      </c>
      <c r="BF258" s="10">
        <f t="shared" si="29"/>
        <v>1.8102189781021898</v>
      </c>
      <c r="BH258" s="10">
        <v>400</v>
      </c>
      <c r="BI258" s="10">
        <v>685</v>
      </c>
      <c r="BK258" s="12">
        <v>42</v>
      </c>
      <c r="BN258" s="4" t="s">
        <v>333</v>
      </c>
      <c r="BO258" s="4" t="s">
        <v>332</v>
      </c>
      <c r="BQ258" s="4" t="s">
        <v>208</v>
      </c>
    </row>
    <row r="259" spans="1:71" x14ac:dyDescent="0.25">
      <c r="A259" s="4">
        <v>258</v>
      </c>
      <c r="B259" s="7" t="s">
        <v>89</v>
      </c>
      <c r="C259" s="7">
        <v>1</v>
      </c>
      <c r="D259" s="7">
        <v>0</v>
      </c>
      <c r="E259" s="7">
        <v>0</v>
      </c>
      <c r="F259" s="7">
        <v>0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3</v>
      </c>
      <c r="Y259" s="7">
        <v>0</v>
      </c>
      <c r="Z259" s="7" t="s">
        <v>230</v>
      </c>
      <c r="AA259" s="7" t="s">
        <v>414</v>
      </c>
      <c r="AB259" s="7" t="s">
        <v>426</v>
      </c>
      <c r="AC259" s="7">
        <v>18</v>
      </c>
      <c r="AD259" s="7">
        <v>18</v>
      </c>
      <c r="AE259" s="7" t="s">
        <v>707</v>
      </c>
      <c r="AF259" s="7" t="s">
        <v>710</v>
      </c>
      <c r="AG259" s="7" t="s">
        <v>712</v>
      </c>
      <c r="AI259" s="7" t="s">
        <v>717</v>
      </c>
      <c r="AK259" s="7" t="s">
        <v>81</v>
      </c>
      <c r="AM259" s="7">
        <v>1</v>
      </c>
      <c r="AN259" s="7">
        <v>0</v>
      </c>
      <c r="AU259" s="7">
        <v>3.8</v>
      </c>
      <c r="AY259" s="8">
        <f t="shared" si="30"/>
        <v>188</v>
      </c>
      <c r="AZ259" s="8">
        <f t="shared" si="31"/>
        <v>119</v>
      </c>
      <c r="BA259" s="8">
        <f t="shared" si="32"/>
        <v>196</v>
      </c>
      <c r="BB259" s="8">
        <v>1</v>
      </c>
      <c r="BC259" s="8">
        <f t="shared" si="33"/>
        <v>0.86212702902943361</v>
      </c>
      <c r="BD259" s="8">
        <f t="shared" si="34"/>
        <v>4.1016141003933519</v>
      </c>
      <c r="BF259" s="10">
        <v>2.71</v>
      </c>
      <c r="BK259" s="12">
        <v>31</v>
      </c>
      <c r="BN259" s="4" t="s">
        <v>334</v>
      </c>
      <c r="BO259" s="4" t="s">
        <v>332</v>
      </c>
      <c r="BQ259" s="4" t="s">
        <v>208</v>
      </c>
    </row>
    <row r="260" spans="1:71" x14ac:dyDescent="0.25">
      <c r="A260" s="4">
        <v>259</v>
      </c>
      <c r="B260" s="7" t="s">
        <v>89</v>
      </c>
      <c r="C260" s="7">
        <v>1</v>
      </c>
      <c r="D260" s="7">
        <v>0</v>
      </c>
      <c r="E260" s="7">
        <v>0</v>
      </c>
      <c r="F260" s="7">
        <v>0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3</v>
      </c>
      <c r="Y260" s="7">
        <v>0</v>
      </c>
      <c r="Z260" s="7" t="s">
        <v>230</v>
      </c>
      <c r="AA260" s="7" t="s">
        <v>414</v>
      </c>
      <c r="AB260" s="7" t="s">
        <v>426</v>
      </c>
      <c r="AC260" s="7">
        <v>18</v>
      </c>
      <c r="AD260" s="7">
        <v>18</v>
      </c>
      <c r="AE260" s="7" t="s">
        <v>707</v>
      </c>
      <c r="AF260" s="7" t="s">
        <v>710</v>
      </c>
      <c r="AG260" s="7" t="s">
        <v>712</v>
      </c>
      <c r="AI260" s="7" t="s">
        <v>717</v>
      </c>
      <c r="AK260" s="7" t="s">
        <v>81</v>
      </c>
      <c r="AM260" s="7">
        <v>1</v>
      </c>
      <c r="AN260" s="7">
        <v>0</v>
      </c>
      <c r="AU260" s="7">
        <v>6.6</v>
      </c>
      <c r="AY260" s="8">
        <f t="shared" si="30"/>
        <v>188</v>
      </c>
      <c r="AZ260" s="8">
        <f t="shared" si="31"/>
        <v>119</v>
      </c>
      <c r="BA260" s="8">
        <f t="shared" si="32"/>
        <v>196</v>
      </c>
      <c r="BB260" s="8">
        <v>1</v>
      </c>
      <c r="BC260" s="8">
        <f t="shared" si="33"/>
        <v>0.86212702902943361</v>
      </c>
      <c r="BD260" s="8">
        <f t="shared" si="34"/>
        <v>4.1016141003933519</v>
      </c>
      <c r="BF260" s="10">
        <v>2.54</v>
      </c>
      <c r="BK260" s="12">
        <v>23</v>
      </c>
      <c r="BN260" s="4" t="s">
        <v>334</v>
      </c>
      <c r="BO260" s="4" t="s">
        <v>332</v>
      </c>
      <c r="BQ260" s="4" t="s">
        <v>208</v>
      </c>
    </row>
    <row r="261" spans="1:71" x14ac:dyDescent="0.25">
      <c r="A261" s="4">
        <v>260</v>
      </c>
      <c r="B261" s="7" t="s">
        <v>89</v>
      </c>
      <c r="C261" s="7">
        <v>1</v>
      </c>
      <c r="D261" s="7">
        <v>0</v>
      </c>
      <c r="E261" s="7">
        <v>0</v>
      </c>
      <c r="F261" s="7">
        <v>0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3</v>
      </c>
      <c r="Y261" s="7">
        <v>0</v>
      </c>
      <c r="Z261" s="7" t="s">
        <v>230</v>
      </c>
      <c r="AA261" s="7" t="s">
        <v>414</v>
      </c>
      <c r="AB261" s="7" t="s">
        <v>426</v>
      </c>
      <c r="AC261" s="7">
        <v>18</v>
      </c>
      <c r="AD261" s="7">
        <v>18</v>
      </c>
      <c r="AE261" s="7" t="s">
        <v>707</v>
      </c>
      <c r="AF261" s="7" t="s">
        <v>710</v>
      </c>
      <c r="AG261" s="7" t="s">
        <v>712</v>
      </c>
      <c r="AI261" s="7" t="s">
        <v>717</v>
      </c>
      <c r="AK261" s="7" t="s">
        <v>81</v>
      </c>
      <c r="AM261" s="7">
        <v>1</v>
      </c>
      <c r="AN261" s="7">
        <v>0</v>
      </c>
      <c r="AU261" s="7">
        <v>9</v>
      </c>
      <c r="AY261" s="8">
        <f t="shared" si="30"/>
        <v>188</v>
      </c>
      <c r="AZ261" s="8">
        <f t="shared" si="31"/>
        <v>119</v>
      </c>
      <c r="BA261" s="8">
        <f t="shared" si="32"/>
        <v>196</v>
      </c>
      <c r="BB261" s="8">
        <v>1</v>
      </c>
      <c r="BC261" s="8">
        <f t="shared" si="33"/>
        <v>0.86212702902943361</v>
      </c>
      <c r="BD261" s="8">
        <f t="shared" si="34"/>
        <v>4.1016141003933519</v>
      </c>
      <c r="BF261" s="10">
        <v>2.5</v>
      </c>
      <c r="BK261" s="12">
        <v>25</v>
      </c>
      <c r="BN261" s="4" t="s">
        <v>334</v>
      </c>
      <c r="BO261" s="4" t="s">
        <v>332</v>
      </c>
      <c r="BQ261" s="4" t="s">
        <v>208</v>
      </c>
    </row>
    <row r="262" spans="1:71" x14ac:dyDescent="0.25">
      <c r="A262" s="4">
        <v>261</v>
      </c>
      <c r="B262" s="7" t="s">
        <v>89</v>
      </c>
      <c r="C262" s="7">
        <v>1</v>
      </c>
      <c r="D262" s="7">
        <v>0</v>
      </c>
      <c r="E262" s="7">
        <v>0</v>
      </c>
      <c r="F262" s="7">
        <v>0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3</v>
      </c>
      <c r="Y262" s="7">
        <v>0</v>
      </c>
      <c r="Z262" s="7" t="s">
        <v>230</v>
      </c>
      <c r="AA262" s="7" t="s">
        <v>414</v>
      </c>
      <c r="AB262" s="7" t="s">
        <v>426</v>
      </c>
      <c r="AC262" s="7">
        <v>18</v>
      </c>
      <c r="AD262" s="7">
        <v>18</v>
      </c>
      <c r="AE262" s="7" t="s">
        <v>707</v>
      </c>
      <c r="AF262" s="7" t="s">
        <v>710</v>
      </c>
      <c r="AG262" s="7" t="s">
        <v>712</v>
      </c>
      <c r="AI262" s="7" t="s">
        <v>717</v>
      </c>
      <c r="AK262" s="7" t="s">
        <v>81</v>
      </c>
      <c r="AM262" s="7">
        <v>1</v>
      </c>
      <c r="AN262" s="7">
        <v>0</v>
      </c>
      <c r="AU262" s="7">
        <v>10.199999999999999</v>
      </c>
      <c r="AY262" s="8">
        <f t="shared" si="30"/>
        <v>188</v>
      </c>
      <c r="AZ262" s="8">
        <f t="shared" si="31"/>
        <v>119</v>
      </c>
      <c r="BA262" s="8">
        <f t="shared" si="32"/>
        <v>196</v>
      </c>
      <c r="BB262" s="8">
        <v>1</v>
      </c>
      <c r="BC262" s="8">
        <f t="shared" si="33"/>
        <v>0.86212702902943361</v>
      </c>
      <c r="BD262" s="8">
        <f t="shared" si="34"/>
        <v>4.1016141003933519</v>
      </c>
      <c r="BF262" s="10">
        <v>2.44</v>
      </c>
      <c r="BK262" s="12">
        <v>23</v>
      </c>
      <c r="BN262" s="4" t="s">
        <v>334</v>
      </c>
      <c r="BO262" s="4" t="s">
        <v>332</v>
      </c>
      <c r="BQ262" s="4" t="s">
        <v>208</v>
      </c>
    </row>
    <row r="263" spans="1:71" x14ac:dyDescent="0.25">
      <c r="A263" s="4">
        <v>262</v>
      </c>
      <c r="B263" s="7" t="s">
        <v>89</v>
      </c>
      <c r="C263" s="7">
        <v>1</v>
      </c>
      <c r="D263" s="7">
        <v>0</v>
      </c>
      <c r="E263" s="7">
        <v>0</v>
      </c>
      <c r="F263" s="7">
        <v>0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3</v>
      </c>
      <c r="Y263" s="7">
        <v>0</v>
      </c>
      <c r="Z263" s="7" t="s">
        <v>230</v>
      </c>
      <c r="AA263" s="7" t="s">
        <v>414</v>
      </c>
      <c r="AB263" s="7" t="s">
        <v>426</v>
      </c>
      <c r="AC263" s="7">
        <v>18</v>
      </c>
      <c r="AD263" s="7">
        <v>18</v>
      </c>
      <c r="AE263" s="7" t="s">
        <v>707</v>
      </c>
      <c r="AF263" s="7" t="s">
        <v>710</v>
      </c>
      <c r="AG263" s="7" t="s">
        <v>712</v>
      </c>
      <c r="AI263" s="7" t="s">
        <v>717</v>
      </c>
      <c r="AK263" s="7" t="s">
        <v>81</v>
      </c>
      <c r="AM263" s="7">
        <v>1</v>
      </c>
      <c r="AN263" s="7">
        <v>0</v>
      </c>
      <c r="AU263" s="7">
        <v>11.8</v>
      </c>
      <c r="AY263" s="8">
        <f t="shared" si="30"/>
        <v>188</v>
      </c>
      <c r="AZ263" s="8">
        <f t="shared" si="31"/>
        <v>119</v>
      </c>
      <c r="BA263" s="8">
        <f t="shared" si="32"/>
        <v>196</v>
      </c>
      <c r="BB263" s="8">
        <v>1</v>
      </c>
      <c r="BC263" s="8">
        <f t="shared" si="33"/>
        <v>0.86212702902943361</v>
      </c>
      <c r="BD263" s="8">
        <f t="shared" si="34"/>
        <v>4.1016141003933519</v>
      </c>
      <c r="BF263" s="10">
        <v>2.41</v>
      </c>
      <c r="BK263" s="12">
        <v>24</v>
      </c>
      <c r="BN263" s="4" t="s">
        <v>334</v>
      </c>
      <c r="BO263" s="4" t="s">
        <v>332</v>
      </c>
      <c r="BQ263" s="4" t="s">
        <v>208</v>
      </c>
    </row>
    <row r="264" spans="1:71" x14ac:dyDescent="0.25">
      <c r="A264" s="4">
        <v>263</v>
      </c>
      <c r="B264" s="7" t="s">
        <v>94</v>
      </c>
      <c r="C264" s="7">
        <v>0</v>
      </c>
      <c r="D264" s="7">
        <v>1</v>
      </c>
      <c r="E264" s="7">
        <v>0</v>
      </c>
      <c r="F264" s="7">
        <v>0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3</v>
      </c>
      <c r="AM264" s="7">
        <v>1</v>
      </c>
      <c r="AN264" s="7">
        <v>0</v>
      </c>
      <c r="AY264" s="8">
        <f t="shared" si="30"/>
        <v>270</v>
      </c>
      <c r="AZ264" s="8">
        <f t="shared" si="31"/>
        <v>119</v>
      </c>
      <c r="BA264" s="8">
        <f t="shared" si="32"/>
        <v>220</v>
      </c>
      <c r="BB264" s="8">
        <v>1</v>
      </c>
      <c r="BC264" s="8">
        <f t="shared" si="33"/>
        <v>1.0222261164169515</v>
      </c>
      <c r="BD264" s="8">
        <f t="shared" si="34"/>
        <v>3.6180691814938042</v>
      </c>
      <c r="BF264" s="10">
        <f t="shared" ref="BF264:BF295" si="35">1240/BI264</f>
        <v>1.6251638269986894</v>
      </c>
      <c r="BI264" s="10">
        <v>763</v>
      </c>
      <c r="BK264" s="12">
        <v>35</v>
      </c>
      <c r="BN264" s="4" t="s">
        <v>139</v>
      </c>
      <c r="BO264" s="4" t="s">
        <v>335</v>
      </c>
      <c r="BQ264" s="4" t="s">
        <v>208</v>
      </c>
      <c r="BS264" s="4">
        <v>0.8</v>
      </c>
    </row>
    <row r="265" spans="1:71" x14ac:dyDescent="0.25">
      <c r="A265" s="4">
        <v>264</v>
      </c>
      <c r="B265" s="7" t="s">
        <v>134</v>
      </c>
      <c r="C265" s="7">
        <v>0</v>
      </c>
      <c r="D265" s="7">
        <v>1</v>
      </c>
      <c r="E265" s="7">
        <v>0</v>
      </c>
      <c r="F265" s="7">
        <v>0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3</v>
      </c>
      <c r="Y265" s="7">
        <v>0</v>
      </c>
      <c r="AM265" s="7">
        <v>1</v>
      </c>
      <c r="AN265" s="7">
        <v>0</v>
      </c>
      <c r="AY265" s="8">
        <f t="shared" si="30"/>
        <v>270</v>
      </c>
      <c r="AZ265" s="8">
        <f t="shared" si="31"/>
        <v>119</v>
      </c>
      <c r="BA265" s="8">
        <f t="shared" si="32"/>
        <v>196</v>
      </c>
      <c r="BB265" s="8">
        <v>1</v>
      </c>
      <c r="BC265" s="8">
        <f t="shared" si="33"/>
        <v>1.0462270716867605</v>
      </c>
      <c r="BD265" s="8">
        <f t="shared" si="34"/>
        <v>3.4163885092248965</v>
      </c>
      <c r="BF265" s="10">
        <f t="shared" si="35"/>
        <v>2.3574144486692017</v>
      </c>
      <c r="BI265" s="10">
        <v>526</v>
      </c>
      <c r="BK265" s="12">
        <v>28</v>
      </c>
      <c r="BN265" s="4" t="s">
        <v>139</v>
      </c>
      <c r="BO265" s="4" t="s">
        <v>335</v>
      </c>
      <c r="BQ265" s="4" t="s">
        <v>208</v>
      </c>
      <c r="BS265" s="4">
        <v>0.02</v>
      </c>
    </row>
    <row r="266" spans="1:71" x14ac:dyDescent="0.25">
      <c r="A266" s="4">
        <v>265</v>
      </c>
      <c r="B266" s="7" t="s">
        <v>94</v>
      </c>
      <c r="C266" s="7">
        <v>0</v>
      </c>
      <c r="D266" s="7">
        <v>1</v>
      </c>
      <c r="E266" s="7">
        <v>0</v>
      </c>
      <c r="F266" s="7">
        <v>0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3</v>
      </c>
      <c r="AK266" s="7" t="s">
        <v>132</v>
      </c>
      <c r="AM266" s="7">
        <v>1</v>
      </c>
      <c r="AN266" s="7">
        <v>3</v>
      </c>
      <c r="AO266" s="26">
        <v>8.86</v>
      </c>
      <c r="AP266" s="26">
        <v>8.86</v>
      </c>
      <c r="AQ266" s="26">
        <v>12.65</v>
      </c>
      <c r="AR266" s="7">
        <v>90</v>
      </c>
      <c r="AS266" s="7">
        <v>90</v>
      </c>
      <c r="AT266" s="7">
        <v>90</v>
      </c>
      <c r="AY266" s="8">
        <f t="shared" si="30"/>
        <v>270</v>
      </c>
      <c r="AZ266" s="8">
        <f t="shared" si="31"/>
        <v>119</v>
      </c>
      <c r="BA266" s="8">
        <f t="shared" si="32"/>
        <v>220</v>
      </c>
      <c r="BB266" s="8">
        <v>1</v>
      </c>
      <c r="BC266" s="8">
        <f t="shared" si="33"/>
        <v>1.0222261164169515</v>
      </c>
      <c r="BD266" s="8">
        <f t="shared" si="34"/>
        <v>3.6180691814938042</v>
      </c>
      <c r="BF266" s="10">
        <f t="shared" si="35"/>
        <v>1.631578947368421</v>
      </c>
      <c r="BG266" s="10">
        <v>0.2</v>
      </c>
      <c r="BI266" s="10">
        <v>760</v>
      </c>
      <c r="BJ266" s="10">
        <v>8.8000000000000007</v>
      </c>
      <c r="BK266" s="12">
        <v>45</v>
      </c>
      <c r="BN266" s="4" t="s">
        <v>336</v>
      </c>
      <c r="BO266" s="4" t="s">
        <v>335</v>
      </c>
      <c r="BQ266" s="4" t="s">
        <v>208</v>
      </c>
    </row>
    <row r="267" spans="1:71" x14ac:dyDescent="0.25">
      <c r="A267" s="4">
        <v>266</v>
      </c>
      <c r="B267" s="7" t="s">
        <v>134</v>
      </c>
      <c r="C267" s="7">
        <v>0</v>
      </c>
      <c r="D267" s="7">
        <v>1</v>
      </c>
      <c r="E267" s="7">
        <v>0</v>
      </c>
      <c r="F267" s="7">
        <v>0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3</v>
      </c>
      <c r="Y267" s="7">
        <v>0</v>
      </c>
      <c r="AK267" s="7" t="s">
        <v>81</v>
      </c>
      <c r="AM267" s="7">
        <v>1</v>
      </c>
      <c r="AN267" s="7">
        <v>3</v>
      </c>
      <c r="AO267" s="26">
        <v>5.9</v>
      </c>
      <c r="AP267" s="26">
        <v>5.9</v>
      </c>
      <c r="AQ267" s="26">
        <v>5.9</v>
      </c>
      <c r="AR267" s="7">
        <v>90</v>
      </c>
      <c r="AS267" s="7">
        <v>90</v>
      </c>
      <c r="AT267" s="7">
        <v>90</v>
      </c>
      <c r="AY267" s="8">
        <f t="shared" si="30"/>
        <v>270</v>
      </c>
      <c r="AZ267" s="8">
        <f t="shared" si="31"/>
        <v>119</v>
      </c>
      <c r="BA267" s="8">
        <f t="shared" si="32"/>
        <v>196</v>
      </c>
      <c r="BB267" s="8">
        <v>1</v>
      </c>
      <c r="BC267" s="8">
        <f t="shared" si="33"/>
        <v>1.0462270716867605</v>
      </c>
      <c r="BD267" s="8">
        <f t="shared" si="34"/>
        <v>3.4163885092248965</v>
      </c>
      <c r="BF267" s="10">
        <f t="shared" si="35"/>
        <v>2.361904761904762</v>
      </c>
      <c r="BG267" s="10">
        <v>0.2</v>
      </c>
      <c r="BI267" s="10">
        <v>525</v>
      </c>
      <c r="BJ267" s="10">
        <v>14.3</v>
      </c>
      <c r="BK267" s="12">
        <v>20</v>
      </c>
      <c r="BN267" s="4" t="s">
        <v>336</v>
      </c>
      <c r="BO267" s="4" t="s">
        <v>335</v>
      </c>
      <c r="BQ267" s="4" t="s">
        <v>208</v>
      </c>
    </row>
    <row r="268" spans="1:71" x14ac:dyDescent="0.25">
      <c r="A268" s="4">
        <v>267</v>
      </c>
      <c r="B268" s="26" t="s">
        <v>117</v>
      </c>
      <c r="C268" s="7">
        <v>3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2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9</v>
      </c>
      <c r="AK268" s="7" t="s">
        <v>109</v>
      </c>
      <c r="AM268" s="7">
        <v>3</v>
      </c>
      <c r="AN268" s="7">
        <v>0</v>
      </c>
      <c r="AY268" s="8">
        <f t="shared" si="30"/>
        <v>188</v>
      </c>
      <c r="AZ268" s="8">
        <f t="shared" si="31"/>
        <v>103</v>
      </c>
      <c r="BA268" s="8">
        <f t="shared" si="32"/>
        <v>220</v>
      </c>
      <c r="BB268" s="8">
        <v>1</v>
      </c>
      <c r="BC268" s="8">
        <f t="shared" si="33"/>
        <v>0.89332241494826181</v>
      </c>
      <c r="BD268" s="8">
        <f t="shared" si="34"/>
        <v>4.1693332676940624</v>
      </c>
      <c r="BF268" s="10">
        <f t="shared" si="35"/>
        <v>2.2752293577981653</v>
      </c>
      <c r="BG268" s="10">
        <v>1.7999999999999999E-2</v>
      </c>
      <c r="BI268" s="10">
        <v>545</v>
      </c>
      <c r="BK268" s="12">
        <v>70</v>
      </c>
      <c r="BN268" s="4" t="s">
        <v>233</v>
      </c>
      <c r="BO268" s="4" t="s">
        <v>337</v>
      </c>
      <c r="BP268" s="4" t="s">
        <v>338</v>
      </c>
      <c r="BQ268" s="4" t="s">
        <v>208</v>
      </c>
    </row>
    <row r="269" spans="1:71" x14ac:dyDescent="0.25">
      <c r="A269" s="4">
        <v>268</v>
      </c>
      <c r="B269" s="26" t="s">
        <v>179</v>
      </c>
      <c r="C269" s="7">
        <v>3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2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9</v>
      </c>
      <c r="Y269" s="7">
        <v>0</v>
      </c>
      <c r="AK269" s="7" t="s">
        <v>109</v>
      </c>
      <c r="AL269" s="7" t="s">
        <v>339</v>
      </c>
      <c r="AM269" s="7">
        <v>3</v>
      </c>
      <c r="AN269" s="7">
        <v>0</v>
      </c>
      <c r="AO269" s="7">
        <v>0.79600000000000004</v>
      </c>
      <c r="AQ269" s="7">
        <v>0.98399999999999999</v>
      </c>
      <c r="AU269" s="7">
        <v>3.88</v>
      </c>
      <c r="AX269" s="7">
        <v>0.68</v>
      </c>
      <c r="AY269" s="8">
        <f t="shared" si="30"/>
        <v>188</v>
      </c>
      <c r="AZ269" s="8">
        <f t="shared" si="31"/>
        <v>103</v>
      </c>
      <c r="BA269" s="8">
        <f t="shared" si="32"/>
        <v>196</v>
      </c>
      <c r="BB269" s="8">
        <v>1</v>
      </c>
      <c r="BC269" s="8">
        <f t="shared" si="33"/>
        <v>0.9082609168704735</v>
      </c>
      <c r="BD269" s="8">
        <f t="shared" si="34"/>
        <v>3.9363235589561989</v>
      </c>
      <c r="BF269" s="10">
        <f t="shared" si="35"/>
        <v>3.024390243902439</v>
      </c>
      <c r="BG269" s="10">
        <v>19.399999999999999</v>
      </c>
      <c r="BI269" s="10">
        <v>410</v>
      </c>
      <c r="BK269" s="12">
        <v>48</v>
      </c>
      <c r="BO269" s="4" t="s">
        <v>337</v>
      </c>
      <c r="BQ269" s="4" t="s">
        <v>208</v>
      </c>
    </row>
    <row r="270" spans="1:71" x14ac:dyDescent="0.25">
      <c r="A270" s="4">
        <v>269</v>
      </c>
      <c r="B270" s="26" t="s">
        <v>178</v>
      </c>
      <c r="C270" s="7">
        <v>3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2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9</v>
      </c>
      <c r="X270" s="7">
        <v>0</v>
      </c>
      <c r="Y270" s="7">
        <v>0</v>
      </c>
      <c r="AK270" s="7" t="s">
        <v>224</v>
      </c>
      <c r="AM270" s="7">
        <v>3</v>
      </c>
      <c r="AN270" s="7">
        <v>0</v>
      </c>
      <c r="AY270" s="8">
        <f t="shared" si="30"/>
        <v>188</v>
      </c>
      <c r="AZ270" s="8">
        <f t="shared" si="31"/>
        <v>103</v>
      </c>
      <c r="BA270" s="8">
        <f t="shared" si="32"/>
        <v>181</v>
      </c>
      <c r="BB270" s="8">
        <v>1</v>
      </c>
      <c r="BC270" s="8">
        <f t="shared" si="33"/>
        <v>0.91887961431958098</v>
      </c>
      <c r="BD270" s="8">
        <f t="shared" si="34"/>
        <v>3.7906924909950339</v>
      </c>
      <c r="BF270" s="10">
        <f t="shared" si="35"/>
        <v>3.1552162849872776</v>
      </c>
      <c r="BG270" s="10">
        <v>26.4</v>
      </c>
      <c r="BI270" s="10">
        <v>393</v>
      </c>
      <c r="BK270" s="12">
        <v>59</v>
      </c>
      <c r="BO270" s="4" t="s">
        <v>337</v>
      </c>
      <c r="BQ270" s="4" t="s">
        <v>208</v>
      </c>
    </row>
    <row r="271" spans="1:71" x14ac:dyDescent="0.25">
      <c r="A271" s="4">
        <v>270</v>
      </c>
      <c r="B271" s="7" t="s">
        <v>340</v>
      </c>
      <c r="C271" s="7">
        <v>1</v>
      </c>
      <c r="D271" s="7">
        <v>0</v>
      </c>
      <c r="E271" s="7">
        <v>0</v>
      </c>
      <c r="F271" s="7">
        <v>0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1</v>
      </c>
      <c r="Y271" s="7">
        <v>2</v>
      </c>
      <c r="AM271" s="7">
        <v>1</v>
      </c>
      <c r="AN271" s="7">
        <v>3</v>
      </c>
      <c r="AY271" s="8">
        <f t="shared" si="30"/>
        <v>188</v>
      </c>
      <c r="AZ271" s="8">
        <f t="shared" si="31"/>
        <v>119</v>
      </c>
      <c r="BA271" s="8">
        <f t="shared" si="32"/>
        <v>212</v>
      </c>
      <c r="BB271" s="8">
        <v>1</v>
      </c>
      <c r="BC271" s="8">
        <f t="shared" si="33"/>
        <v>0.85463876555976703</v>
      </c>
      <c r="BD271" s="8">
        <f t="shared" si="34"/>
        <v>4.2360678819059574</v>
      </c>
      <c r="BF271" s="10">
        <f t="shared" si="35"/>
        <v>1.9076923076923078</v>
      </c>
      <c r="BI271" s="10">
        <v>650</v>
      </c>
      <c r="BJ271" s="25"/>
      <c r="BO271" s="4" t="s">
        <v>341</v>
      </c>
      <c r="BQ271" s="4" t="s">
        <v>208</v>
      </c>
    </row>
    <row r="272" spans="1:71" x14ac:dyDescent="0.25">
      <c r="A272" s="4">
        <v>271</v>
      </c>
      <c r="B272" s="7" t="s">
        <v>342</v>
      </c>
      <c r="C272" s="7">
        <v>1</v>
      </c>
      <c r="D272" s="7">
        <v>0</v>
      </c>
      <c r="E272" s="7">
        <v>0</v>
      </c>
      <c r="F272" s="7">
        <v>0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2</v>
      </c>
      <c r="X272" s="7">
        <v>1</v>
      </c>
      <c r="Y272" s="7">
        <v>0</v>
      </c>
      <c r="AM272" s="7">
        <v>1</v>
      </c>
      <c r="AN272" s="7">
        <v>3</v>
      </c>
      <c r="AY272" s="8">
        <f t="shared" si="30"/>
        <v>188</v>
      </c>
      <c r="AZ272" s="8">
        <f t="shared" si="31"/>
        <v>119</v>
      </c>
      <c r="BA272" s="8">
        <f t="shared" si="32"/>
        <v>186</v>
      </c>
      <c r="BB272" s="8">
        <v>1</v>
      </c>
      <c r="BC272" s="8">
        <f t="shared" si="33"/>
        <v>0.86720615855496563</v>
      </c>
      <c r="BD272" s="8">
        <f t="shared" si="34"/>
        <v>4.0175804869479741</v>
      </c>
      <c r="BF272" s="10">
        <f t="shared" si="35"/>
        <v>2.7433628318584069</v>
      </c>
      <c r="BI272" s="10">
        <v>452</v>
      </c>
      <c r="BJ272" s="25"/>
      <c r="BO272" s="4" t="s">
        <v>341</v>
      </c>
      <c r="BQ272" s="4" t="s">
        <v>208</v>
      </c>
    </row>
    <row r="273" spans="1:71" x14ac:dyDescent="0.25">
      <c r="A273" s="4">
        <v>272</v>
      </c>
      <c r="B273" s="26" t="s">
        <v>343</v>
      </c>
      <c r="C273" s="7">
        <v>0</v>
      </c>
      <c r="D273" s="7">
        <v>1</v>
      </c>
      <c r="E273" s="7">
        <v>0</v>
      </c>
      <c r="F273" s="7">
        <v>0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2</v>
      </c>
      <c r="Y273" s="7">
        <v>1</v>
      </c>
      <c r="Z273" s="7" t="s">
        <v>344</v>
      </c>
      <c r="AM273" s="7">
        <v>1</v>
      </c>
      <c r="AN273" s="7">
        <v>3</v>
      </c>
      <c r="AY273" s="8">
        <f t="shared" si="30"/>
        <v>270</v>
      </c>
      <c r="AZ273" s="8">
        <f t="shared" si="31"/>
        <v>119</v>
      </c>
      <c r="BA273" s="8">
        <f t="shared" si="32"/>
        <v>204</v>
      </c>
      <c r="BB273" s="8">
        <v>1</v>
      </c>
      <c r="BC273" s="8">
        <f t="shared" si="33"/>
        <v>1.0378304526604807</v>
      </c>
      <c r="BD273" s="8">
        <f t="shared" si="34"/>
        <v>3.4836153999811987</v>
      </c>
      <c r="BF273" s="10">
        <f t="shared" si="35"/>
        <v>1.9682539682539681</v>
      </c>
      <c r="BI273" s="10">
        <v>630</v>
      </c>
      <c r="BN273" s="4" t="s">
        <v>233</v>
      </c>
      <c r="BO273" s="4" t="s">
        <v>345</v>
      </c>
      <c r="BQ273" s="4" t="s">
        <v>208</v>
      </c>
    </row>
    <row r="274" spans="1:71" x14ac:dyDescent="0.25">
      <c r="A274" s="4">
        <v>273</v>
      </c>
      <c r="B274" s="31" t="s">
        <v>78</v>
      </c>
      <c r="C274" s="7">
        <v>1</v>
      </c>
      <c r="D274" s="7">
        <v>0</v>
      </c>
      <c r="E274" s="7">
        <v>0</v>
      </c>
      <c r="F274" s="7">
        <v>0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3</v>
      </c>
      <c r="AM274" s="7">
        <v>1</v>
      </c>
      <c r="AN274" s="7">
        <v>3</v>
      </c>
      <c r="AU274" s="7">
        <v>100</v>
      </c>
      <c r="AY274" s="8">
        <f t="shared" si="30"/>
        <v>188</v>
      </c>
      <c r="AZ274" s="8">
        <f t="shared" si="31"/>
        <v>119</v>
      </c>
      <c r="BA274" s="8">
        <f t="shared" si="32"/>
        <v>220</v>
      </c>
      <c r="BB274" s="8">
        <v>1</v>
      </c>
      <c r="BC274" s="8">
        <f t="shared" si="33"/>
        <v>0.85115970509819638</v>
      </c>
      <c r="BD274" s="8">
        <f t="shared" si="34"/>
        <v>4.3032947726622597</v>
      </c>
      <c r="BF274" s="10">
        <f t="shared" si="35"/>
        <v>1.7841726618705036</v>
      </c>
      <c r="BI274" s="10">
        <v>695</v>
      </c>
      <c r="BK274" s="12">
        <v>32</v>
      </c>
      <c r="BN274" s="4" t="s">
        <v>233</v>
      </c>
      <c r="BO274" s="4" t="s">
        <v>346</v>
      </c>
      <c r="BQ274" s="4" t="s">
        <v>208</v>
      </c>
    </row>
    <row r="275" spans="1:71" x14ac:dyDescent="0.25">
      <c r="A275" s="4">
        <v>274</v>
      </c>
      <c r="B275" s="26" t="s">
        <v>347</v>
      </c>
      <c r="C275" s="7">
        <v>1</v>
      </c>
      <c r="D275" s="7">
        <v>0</v>
      </c>
      <c r="E275" s="7">
        <v>0</v>
      </c>
      <c r="F275" s="7">
        <v>0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3</v>
      </c>
      <c r="Z275" s="7" t="s">
        <v>79</v>
      </c>
      <c r="AK275" s="7" t="s">
        <v>81</v>
      </c>
      <c r="AM275" s="7">
        <v>1</v>
      </c>
      <c r="AN275" s="7">
        <v>0</v>
      </c>
      <c r="AO275" s="7">
        <v>0.31</v>
      </c>
      <c r="AU275" s="7">
        <v>13.6</v>
      </c>
      <c r="AX275" s="7">
        <v>2.9</v>
      </c>
      <c r="AY275" s="8">
        <f t="shared" si="30"/>
        <v>188</v>
      </c>
      <c r="AZ275" s="8">
        <f t="shared" si="31"/>
        <v>119</v>
      </c>
      <c r="BA275" s="8">
        <f t="shared" si="32"/>
        <v>220</v>
      </c>
      <c r="BB275" s="8">
        <v>1</v>
      </c>
      <c r="BC275" s="8">
        <f t="shared" si="33"/>
        <v>0.85115970509819638</v>
      </c>
      <c r="BD275" s="8">
        <f t="shared" si="34"/>
        <v>4.3032947726622597</v>
      </c>
      <c r="BF275" s="10">
        <f t="shared" si="35"/>
        <v>1.8023255813953489</v>
      </c>
      <c r="BG275" s="10">
        <v>80</v>
      </c>
      <c r="BI275" s="10">
        <v>688</v>
      </c>
      <c r="BJ275" s="10">
        <v>10.5</v>
      </c>
      <c r="BK275" s="12">
        <v>33</v>
      </c>
      <c r="BN275" s="4" t="s">
        <v>233</v>
      </c>
      <c r="BO275" s="4" t="s">
        <v>311</v>
      </c>
      <c r="BP275" s="4" t="s">
        <v>607</v>
      </c>
      <c r="BQ275" s="4" t="s">
        <v>208</v>
      </c>
    </row>
    <row r="276" spans="1:71" x14ac:dyDescent="0.25">
      <c r="A276" s="4">
        <v>275</v>
      </c>
      <c r="B276" s="26" t="s">
        <v>347</v>
      </c>
      <c r="C276" s="7">
        <v>1</v>
      </c>
      <c r="D276" s="7">
        <v>0</v>
      </c>
      <c r="E276" s="7">
        <v>0</v>
      </c>
      <c r="F276" s="7">
        <v>0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3</v>
      </c>
      <c r="Z276" s="7" t="s">
        <v>79</v>
      </c>
      <c r="AJ276" s="26" t="s">
        <v>348</v>
      </c>
      <c r="AK276" s="7" t="s">
        <v>81</v>
      </c>
      <c r="AM276" s="7">
        <v>1</v>
      </c>
      <c r="AN276" s="7">
        <v>0</v>
      </c>
      <c r="AO276" s="7">
        <v>0.31</v>
      </c>
      <c r="AY276" s="8">
        <f t="shared" si="30"/>
        <v>188</v>
      </c>
      <c r="AZ276" s="8">
        <f t="shared" si="31"/>
        <v>119</v>
      </c>
      <c r="BA276" s="8">
        <f t="shared" si="32"/>
        <v>220</v>
      </c>
      <c r="BB276" s="8">
        <v>1</v>
      </c>
      <c r="BC276" s="8">
        <f t="shared" si="33"/>
        <v>0.85115970509819638</v>
      </c>
      <c r="BD276" s="8">
        <f t="shared" si="34"/>
        <v>4.3032947726622597</v>
      </c>
      <c r="BF276" s="10">
        <f t="shared" si="35"/>
        <v>1.8235294117647058</v>
      </c>
      <c r="BG276" s="10">
        <v>95</v>
      </c>
      <c r="BI276" s="10">
        <v>680</v>
      </c>
      <c r="BJ276" s="10">
        <v>12.8</v>
      </c>
      <c r="BO276" s="4" t="s">
        <v>311</v>
      </c>
      <c r="BP276" s="4" t="s">
        <v>607</v>
      </c>
      <c r="BQ276" s="4" t="s">
        <v>208</v>
      </c>
    </row>
    <row r="277" spans="1:71" x14ac:dyDescent="0.25">
      <c r="A277" s="4">
        <v>276</v>
      </c>
      <c r="B277" s="26" t="s">
        <v>349</v>
      </c>
      <c r="C277" s="7">
        <v>1</v>
      </c>
      <c r="D277" s="7">
        <v>0</v>
      </c>
      <c r="E277" s="7">
        <v>0</v>
      </c>
      <c r="F277" s="7">
        <v>0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0.75</v>
      </c>
      <c r="Y277" s="7">
        <v>2.25</v>
      </c>
      <c r="AM277" s="7">
        <v>1</v>
      </c>
      <c r="AN277" s="7">
        <v>0</v>
      </c>
      <c r="AY277" s="8">
        <f t="shared" si="30"/>
        <v>188</v>
      </c>
      <c r="AZ277" s="8">
        <f t="shared" si="31"/>
        <v>119</v>
      </c>
      <c r="BA277" s="8">
        <f t="shared" si="32"/>
        <v>214</v>
      </c>
      <c r="BB277" s="8">
        <v>1</v>
      </c>
      <c r="BC277" s="8">
        <f t="shared" si="33"/>
        <v>0.85375332900085377</v>
      </c>
      <c r="BD277" s="8">
        <f t="shared" si="34"/>
        <v>4.252874604595033</v>
      </c>
      <c r="BF277" s="10">
        <f t="shared" si="35"/>
        <v>2.0032310177705979</v>
      </c>
      <c r="BI277" s="10">
        <v>619</v>
      </c>
      <c r="BK277" s="12">
        <v>29</v>
      </c>
      <c r="BO277" s="4" t="s">
        <v>350</v>
      </c>
      <c r="BQ277" s="4" t="s">
        <v>208</v>
      </c>
      <c r="BS277" s="4">
        <v>1.4</v>
      </c>
    </row>
    <row r="278" spans="1:71" x14ac:dyDescent="0.25">
      <c r="A278" s="4">
        <v>277</v>
      </c>
      <c r="B278" s="26" t="s">
        <v>89</v>
      </c>
      <c r="C278" s="7">
        <v>1</v>
      </c>
      <c r="D278" s="7">
        <v>0</v>
      </c>
      <c r="E278" s="7">
        <v>0</v>
      </c>
      <c r="F278" s="7">
        <v>0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3</v>
      </c>
      <c r="Y278" s="7">
        <v>0</v>
      </c>
      <c r="AM278" s="7">
        <v>1</v>
      </c>
      <c r="AN278" s="7">
        <v>0</v>
      </c>
      <c r="AY278" s="8">
        <f t="shared" si="30"/>
        <v>188</v>
      </c>
      <c r="AZ278" s="8">
        <f t="shared" si="31"/>
        <v>119</v>
      </c>
      <c r="BA278" s="8">
        <f t="shared" si="32"/>
        <v>196</v>
      </c>
      <c r="BB278" s="8">
        <v>1</v>
      </c>
      <c r="BC278" s="8">
        <f t="shared" si="33"/>
        <v>0.86212702902943361</v>
      </c>
      <c r="BD278" s="8">
        <f t="shared" si="34"/>
        <v>4.1016141003933519</v>
      </c>
      <c r="BF278" s="10">
        <f t="shared" si="35"/>
        <v>2.3709369024856595</v>
      </c>
      <c r="BI278" s="10">
        <v>523</v>
      </c>
      <c r="BK278" s="12">
        <v>19</v>
      </c>
      <c r="BO278" s="4" t="s">
        <v>350</v>
      </c>
      <c r="BQ278" s="4" t="s">
        <v>208</v>
      </c>
      <c r="BS278" s="4">
        <v>0.19</v>
      </c>
    </row>
    <row r="279" spans="1:71" x14ac:dyDescent="0.25">
      <c r="A279" s="4">
        <v>278</v>
      </c>
      <c r="B279" s="26" t="s">
        <v>351</v>
      </c>
      <c r="C279" s="7">
        <v>1</v>
      </c>
      <c r="D279" s="7">
        <v>0</v>
      </c>
      <c r="E279" s="7">
        <v>0</v>
      </c>
      <c r="F279" s="7">
        <v>0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1.5</v>
      </c>
      <c r="Y279" s="7">
        <v>1.5</v>
      </c>
      <c r="AM279" s="7">
        <v>1</v>
      </c>
      <c r="AN279" s="7">
        <v>0</v>
      </c>
      <c r="AY279" s="8">
        <f t="shared" si="30"/>
        <v>188</v>
      </c>
      <c r="AZ279" s="8">
        <f t="shared" si="31"/>
        <v>119</v>
      </c>
      <c r="BA279" s="8">
        <f t="shared" si="32"/>
        <v>208</v>
      </c>
      <c r="BB279" s="8">
        <v>1</v>
      </c>
      <c r="BC279" s="8">
        <f t="shared" si="33"/>
        <v>0.85644213176232431</v>
      </c>
      <c r="BD279" s="8">
        <f t="shared" si="34"/>
        <v>4.2024544365278054</v>
      </c>
      <c r="BF279" s="10">
        <f t="shared" si="35"/>
        <v>2.5833333333333335</v>
      </c>
      <c r="BI279" s="10">
        <v>480</v>
      </c>
      <c r="BK279" s="12">
        <v>17</v>
      </c>
      <c r="BO279" s="4" t="s">
        <v>350</v>
      </c>
      <c r="BQ279" s="4" t="s">
        <v>208</v>
      </c>
      <c r="BS279" s="4">
        <v>7.4000000000000003E-3</v>
      </c>
    </row>
    <row r="280" spans="1:71" x14ac:dyDescent="0.25">
      <c r="A280" s="4">
        <v>279</v>
      </c>
      <c r="B280" s="7" t="s">
        <v>78</v>
      </c>
      <c r="C280" s="7">
        <v>1</v>
      </c>
      <c r="D280" s="7">
        <v>0</v>
      </c>
      <c r="E280" s="7">
        <v>0</v>
      </c>
      <c r="F280" s="7">
        <v>0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3</v>
      </c>
      <c r="Z280" s="7" t="s">
        <v>79</v>
      </c>
      <c r="AK280" s="7" t="s">
        <v>81</v>
      </c>
      <c r="AL280" s="7" t="s">
        <v>82</v>
      </c>
      <c r="AM280" s="7">
        <v>1</v>
      </c>
      <c r="AN280" s="7">
        <v>0</v>
      </c>
      <c r="AY280" s="8">
        <f t="shared" si="30"/>
        <v>188</v>
      </c>
      <c r="AZ280" s="8">
        <f t="shared" si="31"/>
        <v>119</v>
      </c>
      <c r="BA280" s="8">
        <f t="shared" si="32"/>
        <v>220</v>
      </c>
      <c r="BB280" s="8">
        <v>1</v>
      </c>
      <c r="BC280" s="8">
        <f t="shared" si="33"/>
        <v>0.85115970509819638</v>
      </c>
      <c r="BD280" s="8">
        <f t="shared" si="34"/>
        <v>4.3032947726622597</v>
      </c>
      <c r="BF280" s="10">
        <f t="shared" si="35"/>
        <v>1.8235294117647058</v>
      </c>
      <c r="BI280" s="10">
        <v>680</v>
      </c>
      <c r="BK280" s="12">
        <v>35</v>
      </c>
      <c r="BN280" s="30"/>
      <c r="BO280" s="4" t="s">
        <v>352</v>
      </c>
      <c r="BQ280" s="4" t="s">
        <v>208</v>
      </c>
    </row>
    <row r="281" spans="1:71" x14ac:dyDescent="0.25">
      <c r="A281" s="4">
        <v>280</v>
      </c>
      <c r="B281" s="7" t="s">
        <v>89</v>
      </c>
      <c r="C281" s="7">
        <v>1</v>
      </c>
      <c r="D281" s="7">
        <v>0</v>
      </c>
      <c r="E281" s="7">
        <v>0</v>
      </c>
      <c r="F281" s="7">
        <v>0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3</v>
      </c>
      <c r="Y281" s="7">
        <v>0</v>
      </c>
      <c r="Z281" s="7" t="s">
        <v>353</v>
      </c>
      <c r="AK281" s="7" t="s">
        <v>206</v>
      </c>
      <c r="AM281" s="7">
        <v>1</v>
      </c>
      <c r="AN281" s="7">
        <v>0</v>
      </c>
      <c r="AU281" s="7">
        <v>10.5</v>
      </c>
      <c r="AY281" s="8">
        <f t="shared" si="30"/>
        <v>188</v>
      </c>
      <c r="AZ281" s="8">
        <f t="shared" si="31"/>
        <v>119</v>
      </c>
      <c r="BA281" s="8">
        <f t="shared" si="32"/>
        <v>196</v>
      </c>
      <c r="BB281" s="8">
        <v>1</v>
      </c>
      <c r="BC281" s="8">
        <f t="shared" si="33"/>
        <v>0.86212702902943361</v>
      </c>
      <c r="BD281" s="8">
        <f t="shared" si="34"/>
        <v>4.1016141003933519</v>
      </c>
      <c r="BF281" s="10">
        <f t="shared" si="35"/>
        <v>2.4171539961013644</v>
      </c>
      <c r="BG281" s="10">
        <v>70</v>
      </c>
      <c r="BI281" s="10">
        <v>513</v>
      </c>
      <c r="BN281" s="4" t="s">
        <v>354</v>
      </c>
      <c r="BO281" s="4" t="s">
        <v>355</v>
      </c>
      <c r="BQ281" s="4" t="s">
        <v>208</v>
      </c>
    </row>
    <row r="282" spans="1:71" x14ac:dyDescent="0.25">
      <c r="A282" s="4">
        <v>281</v>
      </c>
      <c r="B282" s="7" t="s">
        <v>89</v>
      </c>
      <c r="C282" s="7">
        <v>1</v>
      </c>
      <c r="D282" s="7">
        <v>0</v>
      </c>
      <c r="E282" s="7">
        <v>0</v>
      </c>
      <c r="F282" s="7">
        <v>0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3</v>
      </c>
      <c r="Y282" s="7">
        <v>0</v>
      </c>
      <c r="Z282" s="7" t="s">
        <v>353</v>
      </c>
      <c r="AK282" s="7" t="s">
        <v>206</v>
      </c>
      <c r="AM282" s="7">
        <v>1</v>
      </c>
      <c r="AN282" s="7">
        <v>0</v>
      </c>
      <c r="AU282" s="7">
        <v>7.7</v>
      </c>
      <c r="AX282" s="7">
        <v>0.8</v>
      </c>
      <c r="AY282" s="8">
        <f t="shared" si="30"/>
        <v>188</v>
      </c>
      <c r="AZ282" s="8">
        <f t="shared" si="31"/>
        <v>119</v>
      </c>
      <c r="BA282" s="8">
        <f t="shared" si="32"/>
        <v>196</v>
      </c>
      <c r="BB282" s="8">
        <v>1</v>
      </c>
      <c r="BC282" s="8">
        <f t="shared" si="33"/>
        <v>0.86212702902943361</v>
      </c>
      <c r="BD282" s="8">
        <f t="shared" si="34"/>
        <v>4.1016141003933519</v>
      </c>
      <c r="BF282" s="10">
        <f t="shared" si="35"/>
        <v>2.4409448818897639</v>
      </c>
      <c r="BG282" s="10">
        <v>71</v>
      </c>
      <c r="BI282" s="10">
        <v>508</v>
      </c>
      <c r="BN282" s="4" t="s">
        <v>356</v>
      </c>
      <c r="BO282" s="4" t="s">
        <v>355</v>
      </c>
      <c r="BQ282" s="4" t="s">
        <v>208</v>
      </c>
    </row>
    <row r="283" spans="1:71" x14ac:dyDescent="0.25">
      <c r="A283" s="4">
        <v>282</v>
      </c>
      <c r="B283" s="7" t="s">
        <v>89</v>
      </c>
      <c r="C283" s="7">
        <v>1</v>
      </c>
      <c r="D283" s="7">
        <v>0</v>
      </c>
      <c r="E283" s="7">
        <v>0</v>
      </c>
      <c r="F283" s="7">
        <v>0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3</v>
      </c>
      <c r="Y283" s="7">
        <v>0</v>
      </c>
      <c r="Z283" s="7" t="s">
        <v>353</v>
      </c>
      <c r="AK283" s="7" t="s">
        <v>206</v>
      </c>
      <c r="AM283" s="7">
        <v>1</v>
      </c>
      <c r="AN283" s="7">
        <v>0</v>
      </c>
      <c r="AU283" s="7">
        <v>8</v>
      </c>
      <c r="AY283" s="8">
        <f t="shared" si="30"/>
        <v>188</v>
      </c>
      <c r="AZ283" s="8">
        <f t="shared" si="31"/>
        <v>119</v>
      </c>
      <c r="BA283" s="8">
        <f t="shared" si="32"/>
        <v>196</v>
      </c>
      <c r="BB283" s="8">
        <v>1</v>
      </c>
      <c r="BC283" s="8">
        <f t="shared" si="33"/>
        <v>0.86212702902943361</v>
      </c>
      <c r="BD283" s="8">
        <f t="shared" si="34"/>
        <v>4.1016141003933519</v>
      </c>
      <c r="BF283" s="10">
        <f t="shared" si="35"/>
        <v>2.445759368836292</v>
      </c>
      <c r="BG283" s="10">
        <v>75</v>
      </c>
      <c r="BI283" s="10">
        <v>507</v>
      </c>
      <c r="BN283" s="4" t="s">
        <v>356</v>
      </c>
      <c r="BO283" s="4" t="s">
        <v>355</v>
      </c>
      <c r="BQ283" s="4" t="s">
        <v>208</v>
      </c>
    </row>
    <row r="284" spans="1:71" x14ac:dyDescent="0.25">
      <c r="A284" s="4">
        <v>283</v>
      </c>
      <c r="B284" s="7" t="s">
        <v>89</v>
      </c>
      <c r="C284" s="7">
        <v>1</v>
      </c>
      <c r="D284" s="7">
        <v>0</v>
      </c>
      <c r="E284" s="7">
        <v>0</v>
      </c>
      <c r="F284" s="7">
        <v>0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3</v>
      </c>
      <c r="Y284" s="7">
        <v>0</v>
      </c>
      <c r="Z284" s="7" t="s">
        <v>357</v>
      </c>
      <c r="AK284" s="7" t="s">
        <v>206</v>
      </c>
      <c r="AM284" s="7">
        <v>1</v>
      </c>
      <c r="AN284" s="7">
        <v>0</v>
      </c>
      <c r="AU284" s="7">
        <v>8</v>
      </c>
      <c r="AY284" s="8">
        <f t="shared" si="30"/>
        <v>188</v>
      </c>
      <c r="AZ284" s="8">
        <f t="shared" si="31"/>
        <v>119</v>
      </c>
      <c r="BA284" s="8">
        <f t="shared" si="32"/>
        <v>196</v>
      </c>
      <c r="BB284" s="8">
        <v>1</v>
      </c>
      <c r="BC284" s="8">
        <f t="shared" si="33"/>
        <v>0.86212702902943361</v>
      </c>
      <c r="BD284" s="8">
        <f t="shared" si="34"/>
        <v>4.1016141003933519</v>
      </c>
      <c r="BF284" s="10">
        <f t="shared" si="35"/>
        <v>2.4101068999028183</v>
      </c>
      <c r="BG284" s="10">
        <v>79</v>
      </c>
      <c r="BI284" s="10">
        <v>514.5</v>
      </c>
      <c r="BN284" s="4" t="s">
        <v>356</v>
      </c>
      <c r="BO284" s="4" t="s">
        <v>355</v>
      </c>
      <c r="BQ284" s="4" t="s">
        <v>208</v>
      </c>
    </row>
    <row r="285" spans="1:71" x14ac:dyDescent="0.25">
      <c r="A285" s="4">
        <v>284</v>
      </c>
      <c r="B285" s="7" t="s">
        <v>89</v>
      </c>
      <c r="C285" s="7">
        <v>1</v>
      </c>
      <c r="D285" s="7">
        <v>0</v>
      </c>
      <c r="E285" s="7">
        <v>0</v>
      </c>
      <c r="F285" s="7">
        <v>0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3</v>
      </c>
      <c r="Y285" s="7">
        <v>0</v>
      </c>
      <c r="Z285" s="7" t="s">
        <v>357</v>
      </c>
      <c r="AK285" s="7" t="s">
        <v>206</v>
      </c>
      <c r="AM285" s="7">
        <v>1</v>
      </c>
      <c r="AN285" s="7">
        <v>0</v>
      </c>
      <c r="AU285" s="7">
        <v>8</v>
      </c>
      <c r="AY285" s="8">
        <f t="shared" si="30"/>
        <v>188</v>
      </c>
      <c r="AZ285" s="8">
        <f t="shared" si="31"/>
        <v>119</v>
      </c>
      <c r="BA285" s="8">
        <f t="shared" si="32"/>
        <v>196</v>
      </c>
      <c r="BB285" s="8">
        <v>1</v>
      </c>
      <c r="BC285" s="8">
        <f t="shared" si="33"/>
        <v>0.86212702902943361</v>
      </c>
      <c r="BD285" s="8">
        <f t="shared" si="34"/>
        <v>4.1016141003933519</v>
      </c>
      <c r="BF285" s="10">
        <f t="shared" si="35"/>
        <v>2.4433497536945814</v>
      </c>
      <c r="BG285" s="10">
        <v>81</v>
      </c>
      <c r="BI285" s="10">
        <v>507.5</v>
      </c>
      <c r="BN285" s="4" t="s">
        <v>356</v>
      </c>
      <c r="BO285" s="4" t="s">
        <v>355</v>
      </c>
      <c r="BQ285" s="4" t="s">
        <v>208</v>
      </c>
    </row>
    <row r="286" spans="1:71" x14ac:dyDescent="0.25">
      <c r="A286" s="4">
        <v>285</v>
      </c>
      <c r="B286" s="7" t="s">
        <v>89</v>
      </c>
      <c r="C286" s="7">
        <v>1</v>
      </c>
      <c r="D286" s="7">
        <v>0</v>
      </c>
      <c r="E286" s="7">
        <v>0</v>
      </c>
      <c r="F286" s="7">
        <v>0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3</v>
      </c>
      <c r="Y286" s="7">
        <v>0</v>
      </c>
      <c r="Z286" s="7" t="s">
        <v>357</v>
      </c>
      <c r="AK286" s="7" t="s">
        <v>206</v>
      </c>
      <c r="AM286" s="7">
        <v>1</v>
      </c>
      <c r="AN286" s="7">
        <v>0</v>
      </c>
      <c r="AU286" s="7">
        <v>6.8</v>
      </c>
      <c r="AY286" s="8">
        <f t="shared" si="30"/>
        <v>188</v>
      </c>
      <c r="AZ286" s="8">
        <f t="shared" si="31"/>
        <v>119</v>
      </c>
      <c r="BA286" s="8">
        <f t="shared" si="32"/>
        <v>196</v>
      </c>
      <c r="BB286" s="8">
        <v>1</v>
      </c>
      <c r="BC286" s="8">
        <f t="shared" si="33"/>
        <v>0.86212702902943361</v>
      </c>
      <c r="BD286" s="8">
        <f t="shared" si="34"/>
        <v>4.1016141003933519</v>
      </c>
      <c r="BF286" s="10">
        <f t="shared" si="35"/>
        <v>2.4899598393574296</v>
      </c>
      <c r="BG286" s="10">
        <v>89</v>
      </c>
      <c r="BI286" s="10">
        <v>498</v>
      </c>
      <c r="BN286" s="4" t="s">
        <v>356</v>
      </c>
      <c r="BO286" s="4" t="s">
        <v>355</v>
      </c>
      <c r="BQ286" s="4" t="s">
        <v>208</v>
      </c>
    </row>
    <row r="287" spans="1:71" x14ac:dyDescent="0.25">
      <c r="A287" s="4">
        <v>286</v>
      </c>
      <c r="B287" s="7" t="s">
        <v>89</v>
      </c>
      <c r="C287" s="7">
        <v>1</v>
      </c>
      <c r="D287" s="7">
        <v>0</v>
      </c>
      <c r="E287" s="7">
        <v>0</v>
      </c>
      <c r="F287" s="7">
        <v>0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3</v>
      </c>
      <c r="Y287" s="7">
        <v>0</v>
      </c>
      <c r="Z287" s="7" t="s">
        <v>357</v>
      </c>
      <c r="AK287" s="7" t="s">
        <v>206</v>
      </c>
      <c r="AM287" s="7">
        <v>1</v>
      </c>
      <c r="AN287" s="7">
        <v>0</v>
      </c>
      <c r="AU287" s="7">
        <v>7.8</v>
      </c>
      <c r="AY287" s="8">
        <f t="shared" si="30"/>
        <v>188</v>
      </c>
      <c r="AZ287" s="8">
        <f t="shared" si="31"/>
        <v>119</v>
      </c>
      <c r="BA287" s="8">
        <f t="shared" si="32"/>
        <v>196</v>
      </c>
      <c r="BB287" s="8">
        <v>1</v>
      </c>
      <c r="BC287" s="8">
        <f t="shared" si="33"/>
        <v>0.86212702902943361</v>
      </c>
      <c r="BD287" s="8">
        <f t="shared" si="34"/>
        <v>4.1016141003933519</v>
      </c>
      <c r="BF287" s="10">
        <f t="shared" si="35"/>
        <v>2.4433497536945814</v>
      </c>
      <c r="BG287" s="10">
        <v>87</v>
      </c>
      <c r="BI287" s="10">
        <v>507.5</v>
      </c>
      <c r="BN287" s="4" t="s">
        <v>356</v>
      </c>
      <c r="BO287" s="4" t="s">
        <v>355</v>
      </c>
      <c r="BQ287" s="4" t="s">
        <v>208</v>
      </c>
    </row>
    <row r="288" spans="1:71" x14ac:dyDescent="0.25">
      <c r="A288" s="4">
        <v>287</v>
      </c>
      <c r="B288" s="7" t="s">
        <v>78</v>
      </c>
      <c r="C288" s="7">
        <v>1</v>
      </c>
      <c r="D288" s="7">
        <v>0</v>
      </c>
      <c r="E288" s="7">
        <v>0</v>
      </c>
      <c r="F288" s="7">
        <v>0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3</v>
      </c>
      <c r="Z288" s="7" t="s">
        <v>230</v>
      </c>
      <c r="AK288" s="7" t="s">
        <v>81</v>
      </c>
      <c r="AM288" s="7">
        <v>1</v>
      </c>
      <c r="AN288" s="7">
        <v>0</v>
      </c>
      <c r="AY288" s="8">
        <f t="shared" si="30"/>
        <v>188</v>
      </c>
      <c r="AZ288" s="8">
        <f t="shared" si="31"/>
        <v>119</v>
      </c>
      <c r="BA288" s="8">
        <f t="shared" si="32"/>
        <v>220</v>
      </c>
      <c r="BB288" s="8">
        <v>1</v>
      </c>
      <c r="BC288" s="8">
        <f t="shared" si="33"/>
        <v>0.85115970509819638</v>
      </c>
      <c r="BD288" s="8">
        <f t="shared" si="34"/>
        <v>4.3032947726622597</v>
      </c>
      <c r="BF288" s="10">
        <f t="shared" si="35"/>
        <v>1.9760956175298805</v>
      </c>
      <c r="BG288" s="10">
        <v>38</v>
      </c>
      <c r="BI288" s="10">
        <v>627.5</v>
      </c>
      <c r="BK288" s="12">
        <v>37.5</v>
      </c>
      <c r="BN288" s="4" t="s">
        <v>358</v>
      </c>
      <c r="BO288" s="4" t="s">
        <v>359</v>
      </c>
      <c r="BQ288" s="4" t="s">
        <v>208</v>
      </c>
    </row>
    <row r="289" spans="1:69" x14ac:dyDescent="0.25">
      <c r="A289" s="4">
        <v>288</v>
      </c>
      <c r="B289" s="7" t="s">
        <v>89</v>
      </c>
      <c r="C289" s="7">
        <v>1</v>
      </c>
      <c r="D289" s="7">
        <v>0</v>
      </c>
      <c r="E289" s="7">
        <v>0</v>
      </c>
      <c r="F289" s="7">
        <v>0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3</v>
      </c>
      <c r="Y289" s="7">
        <v>0</v>
      </c>
      <c r="Z289" s="7" t="s">
        <v>360</v>
      </c>
      <c r="AM289" s="7">
        <v>1</v>
      </c>
      <c r="AN289" s="7">
        <v>0</v>
      </c>
      <c r="AY289" s="8">
        <f t="shared" si="30"/>
        <v>188</v>
      </c>
      <c r="AZ289" s="8">
        <f t="shared" si="31"/>
        <v>119</v>
      </c>
      <c r="BA289" s="8">
        <f t="shared" si="32"/>
        <v>196</v>
      </c>
      <c r="BB289" s="8">
        <v>1</v>
      </c>
      <c r="BC289" s="8">
        <f t="shared" si="33"/>
        <v>0.86212702902943361</v>
      </c>
      <c r="BD289" s="8">
        <f t="shared" si="34"/>
        <v>4.1016141003933519</v>
      </c>
      <c r="BF289" s="10">
        <f t="shared" si="35"/>
        <v>2.4554455445544554</v>
      </c>
      <c r="BI289" s="10">
        <v>505</v>
      </c>
      <c r="BK289" s="12">
        <v>24</v>
      </c>
      <c r="BN289" s="4" t="s">
        <v>361</v>
      </c>
      <c r="BO289" s="4" t="s">
        <v>362</v>
      </c>
      <c r="BQ289" s="4" t="s">
        <v>208</v>
      </c>
    </row>
    <row r="290" spans="1:69" x14ac:dyDescent="0.25">
      <c r="A290" s="4">
        <v>289</v>
      </c>
      <c r="B290" s="7" t="s">
        <v>363</v>
      </c>
      <c r="C290" s="7">
        <v>1</v>
      </c>
      <c r="D290" s="7">
        <v>0</v>
      </c>
      <c r="E290" s="7">
        <v>0</v>
      </c>
      <c r="F290" s="7">
        <v>0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1.2</v>
      </c>
      <c r="X290" s="7">
        <v>1.8</v>
      </c>
      <c r="Y290" s="7">
        <v>0</v>
      </c>
      <c r="Z290" s="7" t="s">
        <v>360</v>
      </c>
      <c r="AK290" s="7" t="s">
        <v>81</v>
      </c>
      <c r="AM290" s="7">
        <v>1</v>
      </c>
      <c r="AN290" s="7">
        <v>0</v>
      </c>
      <c r="AO290" s="7">
        <v>5.8</v>
      </c>
      <c r="AY290" s="8">
        <f t="shared" si="30"/>
        <v>188</v>
      </c>
      <c r="AZ290" s="8">
        <f t="shared" si="31"/>
        <v>119</v>
      </c>
      <c r="BA290" s="8">
        <f t="shared" si="32"/>
        <v>190</v>
      </c>
      <c r="BB290" s="8">
        <v>1</v>
      </c>
      <c r="BC290" s="8">
        <f t="shared" si="33"/>
        <v>0.86513505719503991</v>
      </c>
      <c r="BD290" s="8">
        <f t="shared" si="34"/>
        <v>4.0511939323261252</v>
      </c>
      <c r="BF290" s="10">
        <f t="shared" si="35"/>
        <v>2.9383886255924172</v>
      </c>
      <c r="BI290" s="10">
        <v>422</v>
      </c>
      <c r="BK290" s="12">
        <v>20</v>
      </c>
      <c r="BN290" s="30"/>
      <c r="BO290" s="4" t="s">
        <v>362</v>
      </c>
      <c r="BQ290" s="4" t="s">
        <v>208</v>
      </c>
    </row>
    <row r="291" spans="1:69" x14ac:dyDescent="0.25">
      <c r="A291" s="4">
        <v>290</v>
      </c>
      <c r="B291" s="7" t="s">
        <v>364</v>
      </c>
      <c r="C291" s="7">
        <v>1</v>
      </c>
      <c r="D291" s="7">
        <v>0</v>
      </c>
      <c r="E291" s="7">
        <v>0</v>
      </c>
      <c r="F291" s="7">
        <v>0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0.75</v>
      </c>
      <c r="X291" s="7">
        <v>2.25</v>
      </c>
      <c r="Y291" s="7">
        <v>0</v>
      </c>
      <c r="Z291" s="7" t="s">
        <v>360</v>
      </c>
      <c r="AM291" s="7">
        <v>1</v>
      </c>
      <c r="AN291" s="7">
        <v>0</v>
      </c>
      <c r="AY291" s="8">
        <f t="shared" si="30"/>
        <v>188</v>
      </c>
      <c r="AZ291" s="8">
        <f t="shared" si="31"/>
        <v>119</v>
      </c>
      <c r="BA291" s="8">
        <f t="shared" si="32"/>
        <v>192.25</v>
      </c>
      <c r="BB291" s="8">
        <v>1</v>
      </c>
      <c r="BC291" s="8">
        <f t="shared" si="33"/>
        <v>0.86399345614423761</v>
      </c>
      <c r="BD291" s="8">
        <f t="shared" si="34"/>
        <v>4.0701014953513353</v>
      </c>
      <c r="BF291" s="10">
        <f t="shared" si="35"/>
        <v>2.7678571428571428</v>
      </c>
      <c r="BI291" s="10">
        <v>448</v>
      </c>
      <c r="BK291" s="12">
        <v>25</v>
      </c>
      <c r="BO291" s="4" t="s">
        <v>362</v>
      </c>
      <c r="BQ291" s="4" t="s">
        <v>208</v>
      </c>
    </row>
    <row r="292" spans="1:69" x14ac:dyDescent="0.25">
      <c r="A292" s="4">
        <v>291</v>
      </c>
      <c r="B292" s="7" t="s">
        <v>365</v>
      </c>
      <c r="C292" s="7">
        <v>1</v>
      </c>
      <c r="D292" s="7">
        <v>0</v>
      </c>
      <c r="E292" s="7">
        <v>0</v>
      </c>
      <c r="F292" s="7">
        <v>0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0.3</v>
      </c>
      <c r="X292" s="7">
        <v>2.7</v>
      </c>
      <c r="Y292" s="7">
        <v>0</v>
      </c>
      <c r="Z292" s="7" t="s">
        <v>360</v>
      </c>
      <c r="AM292" s="7">
        <v>1</v>
      </c>
      <c r="AN292" s="7">
        <v>0</v>
      </c>
      <c r="AY292" s="8">
        <f t="shared" si="30"/>
        <v>188</v>
      </c>
      <c r="AZ292" s="8">
        <f t="shared" si="31"/>
        <v>119</v>
      </c>
      <c r="BA292" s="8">
        <f t="shared" si="32"/>
        <v>194.5</v>
      </c>
      <c r="BB292" s="8">
        <v>1</v>
      </c>
      <c r="BC292" s="8">
        <f t="shared" si="33"/>
        <v>0.86286824171138921</v>
      </c>
      <c r="BD292" s="8">
        <f t="shared" si="34"/>
        <v>4.0890090583765453</v>
      </c>
      <c r="BF292" s="10">
        <f t="shared" si="35"/>
        <v>2.6105263157894738</v>
      </c>
      <c r="BI292" s="10">
        <v>475</v>
      </c>
      <c r="BK292" s="12">
        <v>27</v>
      </c>
      <c r="BO292" s="4" t="s">
        <v>362</v>
      </c>
      <c r="BQ292" s="4" t="s">
        <v>208</v>
      </c>
    </row>
    <row r="293" spans="1:69" x14ac:dyDescent="0.25">
      <c r="A293" s="4">
        <v>292</v>
      </c>
      <c r="B293" s="7" t="s">
        <v>89</v>
      </c>
      <c r="C293" s="7">
        <v>1</v>
      </c>
      <c r="D293" s="7">
        <v>0</v>
      </c>
      <c r="E293" s="7">
        <v>0</v>
      </c>
      <c r="F293" s="7">
        <v>0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3</v>
      </c>
      <c r="Y293" s="7">
        <v>0</v>
      </c>
      <c r="Z293" s="7" t="s">
        <v>360</v>
      </c>
      <c r="AM293" s="7">
        <v>1</v>
      </c>
      <c r="AN293" s="7">
        <v>0</v>
      </c>
      <c r="AY293" s="8">
        <f t="shared" si="30"/>
        <v>188</v>
      </c>
      <c r="AZ293" s="8">
        <f t="shared" si="31"/>
        <v>119</v>
      </c>
      <c r="BA293" s="8">
        <f t="shared" si="32"/>
        <v>196</v>
      </c>
      <c r="BB293" s="8">
        <v>1</v>
      </c>
      <c r="BC293" s="8">
        <f t="shared" si="33"/>
        <v>0.86212702902943361</v>
      </c>
      <c r="BD293" s="8">
        <f t="shared" si="34"/>
        <v>4.1016141003933519</v>
      </c>
      <c r="BF293" s="10">
        <f t="shared" si="35"/>
        <v>2.48</v>
      </c>
      <c r="BI293" s="10">
        <v>500</v>
      </c>
      <c r="BK293" s="12">
        <v>24</v>
      </c>
      <c r="BO293" s="4" t="s">
        <v>362</v>
      </c>
      <c r="BQ293" s="4" t="s">
        <v>208</v>
      </c>
    </row>
    <row r="294" spans="1:69" x14ac:dyDescent="0.25">
      <c r="A294" s="4">
        <v>293</v>
      </c>
      <c r="B294" s="7" t="s">
        <v>366</v>
      </c>
      <c r="C294" s="7">
        <v>1</v>
      </c>
      <c r="D294" s="7">
        <v>0</v>
      </c>
      <c r="E294" s="7">
        <v>0</v>
      </c>
      <c r="F294" s="7">
        <v>0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2.7</v>
      </c>
      <c r="Y294" s="7">
        <v>0.3</v>
      </c>
      <c r="Z294" s="7" t="s">
        <v>360</v>
      </c>
      <c r="AM294" s="7">
        <v>1</v>
      </c>
      <c r="AN294" s="7">
        <v>0</v>
      </c>
      <c r="AY294" s="8">
        <f t="shared" si="30"/>
        <v>188</v>
      </c>
      <c r="AZ294" s="8">
        <f t="shared" si="31"/>
        <v>119</v>
      </c>
      <c r="BA294" s="8">
        <f t="shared" si="32"/>
        <v>198.4</v>
      </c>
      <c r="BB294" s="8">
        <v>1</v>
      </c>
      <c r="BC294" s="8">
        <f t="shared" si="33"/>
        <v>0.86095566078346963</v>
      </c>
      <c r="BD294" s="8">
        <f t="shared" si="34"/>
        <v>4.1217821676202426</v>
      </c>
      <c r="BF294" s="10">
        <f t="shared" si="35"/>
        <v>2.3709369024856595</v>
      </c>
      <c r="BI294" s="10">
        <v>523</v>
      </c>
      <c r="BK294" s="12">
        <v>27</v>
      </c>
      <c r="BO294" s="4" t="s">
        <v>362</v>
      </c>
      <c r="BQ294" s="4" t="s">
        <v>208</v>
      </c>
    </row>
    <row r="295" spans="1:69" x14ac:dyDescent="0.25">
      <c r="A295" s="4">
        <v>294</v>
      </c>
      <c r="B295" s="7" t="s">
        <v>367</v>
      </c>
      <c r="C295" s="7">
        <v>1</v>
      </c>
      <c r="D295" s="7">
        <v>0</v>
      </c>
      <c r="E295" s="7">
        <v>0</v>
      </c>
      <c r="F295" s="7">
        <v>0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2.25</v>
      </c>
      <c r="Y295" s="7">
        <v>0.75</v>
      </c>
      <c r="Z295" s="7" t="s">
        <v>360</v>
      </c>
      <c r="AM295" s="7">
        <v>1</v>
      </c>
      <c r="AN295" s="7">
        <v>0</v>
      </c>
      <c r="AY295" s="8">
        <f t="shared" si="30"/>
        <v>188</v>
      </c>
      <c r="AZ295" s="8">
        <f t="shared" si="31"/>
        <v>119</v>
      </c>
      <c r="BA295" s="8">
        <f t="shared" si="32"/>
        <v>202</v>
      </c>
      <c r="BB295" s="8">
        <v>1</v>
      </c>
      <c r="BC295" s="8">
        <f t="shared" si="33"/>
        <v>0.85923145051487804</v>
      </c>
      <c r="BD295" s="8">
        <f t="shared" si="34"/>
        <v>4.1520342684605787</v>
      </c>
      <c r="BF295" s="10">
        <f t="shared" si="35"/>
        <v>2.2545454545454544</v>
      </c>
      <c r="BI295" s="10">
        <v>550</v>
      </c>
      <c r="BK295" s="12">
        <v>42</v>
      </c>
      <c r="BO295" s="4" t="s">
        <v>362</v>
      </c>
      <c r="BQ295" s="4" t="s">
        <v>208</v>
      </c>
    </row>
    <row r="296" spans="1:69" x14ac:dyDescent="0.25">
      <c r="A296" s="4">
        <v>295</v>
      </c>
      <c r="B296" s="7" t="s">
        <v>368</v>
      </c>
      <c r="C296" s="7">
        <v>1</v>
      </c>
      <c r="D296" s="7">
        <v>0</v>
      </c>
      <c r="E296" s="7">
        <v>0</v>
      </c>
      <c r="F296" s="7">
        <v>0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1.8</v>
      </c>
      <c r="Y296" s="7">
        <v>1.2</v>
      </c>
      <c r="Z296" s="7" t="s">
        <v>360</v>
      </c>
      <c r="AM296" s="7">
        <v>1</v>
      </c>
      <c r="AN296" s="7">
        <v>0</v>
      </c>
      <c r="AY296" s="8">
        <f t="shared" si="30"/>
        <v>188</v>
      </c>
      <c r="AZ296" s="8">
        <f t="shared" si="31"/>
        <v>119</v>
      </c>
      <c r="BA296" s="8">
        <f t="shared" si="32"/>
        <v>205.6</v>
      </c>
      <c r="BB296" s="8">
        <v>1</v>
      </c>
      <c r="BC296" s="8">
        <f t="shared" si="33"/>
        <v>0.85754548520603324</v>
      </c>
      <c r="BD296" s="8">
        <f t="shared" si="34"/>
        <v>4.1822863693009147</v>
      </c>
      <c r="BF296" s="10">
        <f t="shared" ref="BF296:BF327" si="36">1240/BI296</f>
        <v>2.1527777777777777</v>
      </c>
      <c r="BI296" s="10">
        <v>576</v>
      </c>
      <c r="BK296" s="12">
        <v>38</v>
      </c>
      <c r="BO296" s="4" t="s">
        <v>362</v>
      </c>
      <c r="BQ296" s="4" t="s">
        <v>208</v>
      </c>
    </row>
    <row r="297" spans="1:69" x14ac:dyDescent="0.25">
      <c r="A297" s="4">
        <v>296</v>
      </c>
      <c r="B297" s="7" t="s">
        <v>78</v>
      </c>
      <c r="C297" s="7">
        <v>1</v>
      </c>
      <c r="D297" s="7">
        <v>0</v>
      </c>
      <c r="E297" s="7">
        <v>0</v>
      </c>
      <c r="F297" s="7">
        <v>0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3</v>
      </c>
      <c r="AK297" s="7" t="s">
        <v>81</v>
      </c>
      <c r="AM297" s="7">
        <v>1</v>
      </c>
      <c r="AN297" s="7">
        <v>0</v>
      </c>
      <c r="AY297" s="8">
        <f t="shared" si="30"/>
        <v>188</v>
      </c>
      <c r="AZ297" s="8">
        <f t="shared" si="31"/>
        <v>119</v>
      </c>
      <c r="BA297" s="8">
        <f t="shared" si="32"/>
        <v>220</v>
      </c>
      <c r="BB297" s="8">
        <v>1</v>
      </c>
      <c r="BC297" s="8">
        <f t="shared" si="33"/>
        <v>0.85115970509819638</v>
      </c>
      <c r="BD297" s="8">
        <f t="shared" si="34"/>
        <v>4.3032947726622597</v>
      </c>
      <c r="BF297" s="10">
        <f t="shared" si="36"/>
        <v>1.7007269236044438</v>
      </c>
      <c r="BH297" s="10">
        <v>590</v>
      </c>
      <c r="BI297" s="10">
        <v>729.1</v>
      </c>
      <c r="BK297" s="27">
        <v>0.15</v>
      </c>
      <c r="BO297" s="4" t="s">
        <v>369</v>
      </c>
      <c r="BQ297" s="4" t="s">
        <v>208</v>
      </c>
    </row>
    <row r="298" spans="1:69" x14ac:dyDescent="0.25">
      <c r="A298" s="4">
        <v>297</v>
      </c>
      <c r="B298" s="7" t="s">
        <v>78</v>
      </c>
      <c r="C298" s="7">
        <v>1</v>
      </c>
      <c r="D298" s="7">
        <v>0</v>
      </c>
      <c r="E298" s="7">
        <v>0</v>
      </c>
      <c r="F298" s="7">
        <v>0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3</v>
      </c>
      <c r="AM298" s="7">
        <v>1</v>
      </c>
      <c r="AN298" s="7">
        <v>0</v>
      </c>
      <c r="AY298" s="8">
        <f t="shared" si="30"/>
        <v>188</v>
      </c>
      <c r="AZ298" s="8">
        <f t="shared" si="31"/>
        <v>119</v>
      </c>
      <c r="BA298" s="8">
        <f t="shared" si="32"/>
        <v>220</v>
      </c>
      <c r="BB298" s="8">
        <v>1</v>
      </c>
      <c r="BC298" s="8">
        <f t="shared" si="33"/>
        <v>0.85115970509819638</v>
      </c>
      <c r="BD298" s="8">
        <f t="shared" si="34"/>
        <v>4.3032947726622597</v>
      </c>
      <c r="BF298" s="10">
        <f t="shared" si="36"/>
        <v>1.6953787257314739</v>
      </c>
      <c r="BI298" s="10">
        <v>731.4</v>
      </c>
      <c r="BK298" s="27">
        <v>0.2</v>
      </c>
      <c r="BO298" s="4" t="s">
        <v>369</v>
      </c>
      <c r="BQ298" s="4" t="s">
        <v>208</v>
      </c>
    </row>
    <row r="299" spans="1:69" x14ac:dyDescent="0.25">
      <c r="A299" s="4">
        <v>298</v>
      </c>
      <c r="B299" s="7" t="s">
        <v>78</v>
      </c>
      <c r="C299" s="7">
        <v>1</v>
      </c>
      <c r="D299" s="7">
        <v>0</v>
      </c>
      <c r="E299" s="7">
        <v>0</v>
      </c>
      <c r="F299" s="7">
        <v>0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3</v>
      </c>
      <c r="AM299" s="7">
        <v>1</v>
      </c>
      <c r="AN299" s="7">
        <v>0</v>
      </c>
      <c r="AY299" s="8">
        <f t="shared" si="30"/>
        <v>188</v>
      </c>
      <c r="AZ299" s="8">
        <f t="shared" si="31"/>
        <v>119</v>
      </c>
      <c r="BA299" s="8">
        <f t="shared" si="32"/>
        <v>220</v>
      </c>
      <c r="BB299" s="8">
        <v>1</v>
      </c>
      <c r="BC299" s="8">
        <f t="shared" si="33"/>
        <v>0.85115970509819638</v>
      </c>
      <c r="BD299" s="8">
        <f t="shared" si="34"/>
        <v>4.3032947726622597</v>
      </c>
      <c r="BF299" s="10">
        <f t="shared" si="36"/>
        <v>1.7150760719225449</v>
      </c>
      <c r="BI299" s="10">
        <v>723</v>
      </c>
      <c r="BK299" s="27">
        <v>0.1</v>
      </c>
      <c r="BO299" s="4" t="s">
        <v>369</v>
      </c>
      <c r="BQ299" s="4" t="s">
        <v>208</v>
      </c>
    </row>
    <row r="300" spans="1:69" x14ac:dyDescent="0.25">
      <c r="A300" s="4">
        <v>299</v>
      </c>
      <c r="B300" s="7" t="s">
        <v>134</v>
      </c>
      <c r="C300" s="7">
        <v>0</v>
      </c>
      <c r="D300" s="7">
        <v>1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3</v>
      </c>
      <c r="Y300" s="7">
        <v>0</v>
      </c>
      <c r="Z300" s="7" t="s">
        <v>135</v>
      </c>
      <c r="AM300" s="7">
        <v>1</v>
      </c>
      <c r="AN300" s="7">
        <v>0</v>
      </c>
      <c r="AU300" s="7">
        <v>10.6</v>
      </c>
      <c r="AX300" s="7">
        <v>1.6</v>
      </c>
      <c r="AY300" s="8">
        <f t="shared" si="30"/>
        <v>270</v>
      </c>
      <c r="AZ300" s="8">
        <f t="shared" si="31"/>
        <v>119</v>
      </c>
      <c r="BA300" s="8">
        <f t="shared" si="32"/>
        <v>196</v>
      </c>
      <c r="BB300" s="8">
        <v>1</v>
      </c>
      <c r="BC300" s="8">
        <f t="shared" si="33"/>
        <v>1.0462270716867605</v>
      </c>
      <c r="BD300" s="8">
        <f t="shared" si="34"/>
        <v>3.4163885092248965</v>
      </c>
      <c r="BF300" s="10">
        <f t="shared" si="36"/>
        <v>2.3396226415094339</v>
      </c>
      <c r="BG300" s="32"/>
      <c r="BI300" s="10">
        <v>530</v>
      </c>
      <c r="BJ300" s="10">
        <v>2.5</v>
      </c>
      <c r="BK300" s="27">
        <v>28</v>
      </c>
      <c r="BO300" s="4" t="s">
        <v>370</v>
      </c>
      <c r="BQ300" s="4" t="s">
        <v>208</v>
      </c>
    </row>
    <row r="301" spans="1:69" x14ac:dyDescent="0.25">
      <c r="A301" s="4">
        <v>300</v>
      </c>
      <c r="B301" s="7" t="s">
        <v>94</v>
      </c>
      <c r="C301" s="7">
        <v>0</v>
      </c>
      <c r="D301" s="7">
        <v>1</v>
      </c>
      <c r="E301" s="7">
        <v>0</v>
      </c>
      <c r="F301" s="7">
        <v>0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3</v>
      </c>
      <c r="Z301" s="7" t="s">
        <v>135</v>
      </c>
      <c r="AM301" s="7">
        <v>1</v>
      </c>
      <c r="AN301" s="7">
        <v>0</v>
      </c>
      <c r="AU301" s="7">
        <v>8.6</v>
      </c>
      <c r="AX301" s="7">
        <v>1.5</v>
      </c>
      <c r="AY301" s="8">
        <f t="shared" si="30"/>
        <v>270</v>
      </c>
      <c r="AZ301" s="8">
        <f t="shared" si="31"/>
        <v>119</v>
      </c>
      <c r="BA301" s="8">
        <f t="shared" si="32"/>
        <v>220</v>
      </c>
      <c r="BB301" s="8">
        <v>1</v>
      </c>
      <c r="BC301" s="8">
        <f t="shared" si="33"/>
        <v>1.0222261164169515</v>
      </c>
      <c r="BD301" s="8">
        <f t="shared" si="34"/>
        <v>3.6180691814938042</v>
      </c>
      <c r="BF301" s="10">
        <f t="shared" si="36"/>
        <v>1.6533333333333333</v>
      </c>
      <c r="BG301" s="32"/>
      <c r="BI301" s="10">
        <v>750</v>
      </c>
      <c r="BJ301" s="10">
        <v>2.6</v>
      </c>
      <c r="BK301" s="27">
        <v>60</v>
      </c>
      <c r="BO301" s="4" t="s">
        <v>370</v>
      </c>
      <c r="BQ301" s="4" t="s">
        <v>208</v>
      </c>
    </row>
    <row r="302" spans="1:69" x14ac:dyDescent="0.25">
      <c r="A302" s="4">
        <v>301</v>
      </c>
      <c r="B302" s="7" t="s">
        <v>78</v>
      </c>
      <c r="C302" s="7">
        <v>1</v>
      </c>
      <c r="D302" s="7">
        <v>0</v>
      </c>
      <c r="E302" s="7">
        <v>0</v>
      </c>
      <c r="F302" s="7">
        <v>0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3</v>
      </c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M302" s="7">
        <v>1</v>
      </c>
      <c r="AN302" s="7">
        <v>0</v>
      </c>
      <c r="AY302" s="8">
        <f t="shared" si="30"/>
        <v>188</v>
      </c>
      <c r="AZ302" s="8">
        <f t="shared" si="31"/>
        <v>119</v>
      </c>
      <c r="BA302" s="8">
        <f t="shared" si="32"/>
        <v>220</v>
      </c>
      <c r="BB302" s="8">
        <v>1</v>
      </c>
      <c r="BC302" s="8">
        <f t="shared" si="33"/>
        <v>0.85115970509819638</v>
      </c>
      <c r="BD302" s="8">
        <f t="shared" si="34"/>
        <v>4.3032947726622597</v>
      </c>
      <c r="BF302" s="10">
        <f t="shared" si="36"/>
        <v>1.5597484276729561</v>
      </c>
      <c r="BI302" s="10">
        <v>795</v>
      </c>
      <c r="BK302" s="27">
        <v>57</v>
      </c>
      <c r="BO302" s="4" t="s">
        <v>371</v>
      </c>
      <c r="BQ302" s="4" t="s">
        <v>208</v>
      </c>
    </row>
    <row r="303" spans="1:69" x14ac:dyDescent="0.25">
      <c r="A303" s="4">
        <v>302</v>
      </c>
      <c r="B303" s="7" t="s">
        <v>89</v>
      </c>
      <c r="C303" s="7">
        <v>1</v>
      </c>
      <c r="D303" s="7">
        <v>0</v>
      </c>
      <c r="E303" s="7">
        <v>0</v>
      </c>
      <c r="F303" s="7">
        <v>0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3</v>
      </c>
      <c r="Y303" s="7">
        <v>0</v>
      </c>
      <c r="Z303" s="7" t="s">
        <v>79</v>
      </c>
      <c r="AK303" s="7" t="s">
        <v>81</v>
      </c>
      <c r="AM303" s="7">
        <v>1</v>
      </c>
      <c r="AN303" s="7">
        <v>0</v>
      </c>
      <c r="AU303" s="7">
        <v>9.3000000000000007</v>
      </c>
      <c r="AX303" s="7">
        <v>0.9</v>
      </c>
      <c r="AY303" s="8">
        <f t="shared" si="30"/>
        <v>188</v>
      </c>
      <c r="AZ303" s="8">
        <f t="shared" si="31"/>
        <v>119</v>
      </c>
      <c r="BA303" s="8">
        <f t="shared" si="32"/>
        <v>196</v>
      </c>
      <c r="BB303" s="8">
        <v>1</v>
      </c>
      <c r="BC303" s="8">
        <f t="shared" si="33"/>
        <v>0.86212702902943361</v>
      </c>
      <c r="BD303" s="8">
        <f t="shared" si="34"/>
        <v>4.1016141003933519</v>
      </c>
      <c r="BF303" s="10">
        <f t="shared" si="36"/>
        <v>2.4313725490196076</v>
      </c>
      <c r="BG303" s="10">
        <v>51</v>
      </c>
      <c r="BH303" s="10">
        <v>405</v>
      </c>
      <c r="BI303" s="10">
        <v>510</v>
      </c>
      <c r="BK303" s="27">
        <v>22</v>
      </c>
      <c r="BO303" s="4" t="s">
        <v>372</v>
      </c>
      <c r="BQ303" s="4" t="s">
        <v>208</v>
      </c>
    </row>
    <row r="304" spans="1:69" x14ac:dyDescent="0.25">
      <c r="A304" s="4">
        <v>303</v>
      </c>
      <c r="B304" s="7" t="s">
        <v>89</v>
      </c>
      <c r="C304" s="7">
        <v>1</v>
      </c>
      <c r="D304" s="7">
        <v>0</v>
      </c>
      <c r="E304" s="7">
        <v>0</v>
      </c>
      <c r="F304" s="7">
        <v>0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3</v>
      </c>
      <c r="Y304" s="7">
        <v>0</v>
      </c>
      <c r="Z304" s="7" t="s">
        <v>79</v>
      </c>
      <c r="AK304" s="7" t="s">
        <v>81</v>
      </c>
      <c r="AM304" s="7">
        <v>1</v>
      </c>
      <c r="AN304" s="7">
        <v>0</v>
      </c>
      <c r="AY304" s="8">
        <f t="shared" si="30"/>
        <v>188</v>
      </c>
      <c r="AZ304" s="8">
        <f t="shared" si="31"/>
        <v>119</v>
      </c>
      <c r="BA304" s="8">
        <f t="shared" si="32"/>
        <v>196</v>
      </c>
      <c r="BB304" s="8">
        <v>1</v>
      </c>
      <c r="BC304" s="8">
        <f t="shared" si="33"/>
        <v>0.86212702902943361</v>
      </c>
      <c r="BD304" s="8">
        <f t="shared" si="34"/>
        <v>4.1016141003933519</v>
      </c>
      <c r="BF304" s="10">
        <f t="shared" si="36"/>
        <v>2.5306122448979593</v>
      </c>
      <c r="BH304" s="10">
        <v>405</v>
      </c>
      <c r="BI304" s="10">
        <v>490</v>
      </c>
      <c r="BK304" s="27">
        <v>17</v>
      </c>
      <c r="BN304" s="4" t="s">
        <v>373</v>
      </c>
      <c r="BO304" s="4" t="s">
        <v>372</v>
      </c>
      <c r="BQ304" s="4" t="s">
        <v>208</v>
      </c>
    </row>
    <row r="305" spans="1:69" x14ac:dyDescent="0.25">
      <c r="A305" s="4">
        <v>304</v>
      </c>
      <c r="B305" s="7" t="s">
        <v>351</v>
      </c>
      <c r="C305" s="7">
        <v>1</v>
      </c>
      <c r="D305" s="7">
        <v>0</v>
      </c>
      <c r="E305" s="7">
        <v>0</v>
      </c>
      <c r="F305" s="7">
        <v>0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1.5</v>
      </c>
      <c r="Y305" s="7">
        <v>1.5</v>
      </c>
      <c r="Z305" s="7" t="s">
        <v>79</v>
      </c>
      <c r="AK305" s="7" t="s">
        <v>81</v>
      </c>
      <c r="AM305" s="7">
        <v>1</v>
      </c>
      <c r="AN305" s="7">
        <v>0</v>
      </c>
      <c r="AU305" s="7">
        <v>10.7</v>
      </c>
      <c r="AX305" s="7">
        <v>1.1000000000000001</v>
      </c>
      <c r="AY305" s="8">
        <f t="shared" si="30"/>
        <v>188</v>
      </c>
      <c r="AZ305" s="8">
        <f t="shared" si="31"/>
        <v>119</v>
      </c>
      <c r="BA305" s="8">
        <f t="shared" si="32"/>
        <v>208</v>
      </c>
      <c r="BB305" s="8">
        <v>1</v>
      </c>
      <c r="BC305" s="8">
        <f t="shared" si="33"/>
        <v>0.85644213176232431</v>
      </c>
      <c r="BD305" s="8">
        <f t="shared" si="34"/>
        <v>4.2024544365278054</v>
      </c>
      <c r="BF305" s="10">
        <f t="shared" si="36"/>
        <v>2.1196581196581197</v>
      </c>
      <c r="BG305" s="10">
        <v>42</v>
      </c>
      <c r="BH305" s="10">
        <v>488</v>
      </c>
      <c r="BI305" s="10">
        <v>585</v>
      </c>
      <c r="BK305" s="27">
        <v>32</v>
      </c>
      <c r="BO305" s="4" t="s">
        <v>372</v>
      </c>
      <c r="BQ305" s="4" t="s">
        <v>208</v>
      </c>
    </row>
    <row r="306" spans="1:69" x14ac:dyDescent="0.25">
      <c r="A306" s="4">
        <v>305</v>
      </c>
      <c r="B306" s="7" t="s">
        <v>374</v>
      </c>
      <c r="C306" s="7">
        <v>1</v>
      </c>
      <c r="D306" s="7">
        <v>0</v>
      </c>
      <c r="E306" s="7">
        <v>0</v>
      </c>
      <c r="F306" s="7">
        <v>0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1.3</v>
      </c>
      <c r="Y306" s="7">
        <v>1.7</v>
      </c>
      <c r="Z306" s="7" t="s">
        <v>79</v>
      </c>
      <c r="AK306" s="7" t="s">
        <v>81</v>
      </c>
      <c r="AM306" s="7">
        <v>1</v>
      </c>
      <c r="AN306" s="7">
        <v>0</v>
      </c>
      <c r="AY306" s="8">
        <f t="shared" si="30"/>
        <v>188</v>
      </c>
      <c r="AZ306" s="8">
        <f t="shared" si="31"/>
        <v>119</v>
      </c>
      <c r="BA306" s="8">
        <f t="shared" si="32"/>
        <v>209.6</v>
      </c>
      <c r="BB306" s="8">
        <v>1</v>
      </c>
      <c r="BC306" s="8">
        <f t="shared" si="33"/>
        <v>0.85571551677383206</v>
      </c>
      <c r="BD306" s="8">
        <f t="shared" si="34"/>
        <v>4.2158998146790658</v>
      </c>
      <c r="BF306" s="10">
        <f t="shared" si="36"/>
        <v>2.0563847429519071</v>
      </c>
      <c r="BH306" s="10">
        <v>488</v>
      </c>
      <c r="BI306" s="10">
        <v>603</v>
      </c>
      <c r="BK306" s="27">
        <v>28</v>
      </c>
      <c r="BN306" s="4" t="s">
        <v>373</v>
      </c>
      <c r="BO306" s="4" t="s">
        <v>372</v>
      </c>
      <c r="BQ306" s="4" t="s">
        <v>208</v>
      </c>
    </row>
    <row r="307" spans="1:69" x14ac:dyDescent="0.25">
      <c r="A307" s="4">
        <v>306</v>
      </c>
      <c r="B307" s="7" t="s">
        <v>78</v>
      </c>
      <c r="C307" s="7">
        <v>1</v>
      </c>
      <c r="D307" s="7">
        <v>0</v>
      </c>
      <c r="E307" s="7">
        <v>0</v>
      </c>
      <c r="F307" s="7">
        <v>0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3</v>
      </c>
      <c r="Z307" s="7" t="s">
        <v>79</v>
      </c>
      <c r="AK307" s="7" t="s">
        <v>81</v>
      </c>
      <c r="AM307" s="7">
        <v>1</v>
      </c>
      <c r="AN307" s="7">
        <v>0</v>
      </c>
      <c r="AU307" s="7">
        <v>11.2</v>
      </c>
      <c r="AX307" s="7">
        <v>0.7</v>
      </c>
      <c r="AY307" s="8">
        <f t="shared" si="30"/>
        <v>188</v>
      </c>
      <c r="AZ307" s="8">
        <f t="shared" si="31"/>
        <v>119</v>
      </c>
      <c r="BA307" s="8">
        <f t="shared" si="32"/>
        <v>220</v>
      </c>
      <c r="BB307" s="8">
        <v>1</v>
      </c>
      <c r="BC307" s="8">
        <f t="shared" si="33"/>
        <v>0.85115970509819638</v>
      </c>
      <c r="BD307" s="8">
        <f t="shared" si="34"/>
        <v>4.3032947726622597</v>
      </c>
      <c r="BF307" s="10">
        <f t="shared" si="36"/>
        <v>1.8155197657393851</v>
      </c>
      <c r="BG307" s="10">
        <v>41</v>
      </c>
      <c r="BH307" s="10">
        <v>488</v>
      </c>
      <c r="BI307" s="10">
        <v>683</v>
      </c>
      <c r="BK307" s="27">
        <v>34</v>
      </c>
      <c r="BO307" s="4" t="s">
        <v>372</v>
      </c>
      <c r="BQ307" s="4" t="s">
        <v>208</v>
      </c>
    </row>
    <row r="308" spans="1:69" x14ac:dyDescent="0.25">
      <c r="A308" s="4">
        <v>307</v>
      </c>
      <c r="B308" s="7" t="s">
        <v>78</v>
      </c>
      <c r="C308" s="7">
        <v>1</v>
      </c>
      <c r="D308" s="7">
        <v>0</v>
      </c>
      <c r="E308" s="7">
        <v>0</v>
      </c>
      <c r="F308" s="7">
        <v>0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3</v>
      </c>
      <c r="Z308" s="7" t="s">
        <v>79</v>
      </c>
      <c r="AK308" s="7" t="s">
        <v>81</v>
      </c>
      <c r="AM308" s="7">
        <v>1</v>
      </c>
      <c r="AN308" s="7">
        <v>0</v>
      </c>
      <c r="AY308" s="8">
        <f t="shared" si="30"/>
        <v>188</v>
      </c>
      <c r="AZ308" s="8">
        <f t="shared" si="31"/>
        <v>119</v>
      </c>
      <c r="BA308" s="8">
        <f t="shared" si="32"/>
        <v>220</v>
      </c>
      <c r="BB308" s="8">
        <v>1</v>
      </c>
      <c r="BC308" s="8">
        <f t="shared" si="33"/>
        <v>0.85115970509819638</v>
      </c>
      <c r="BD308" s="8">
        <f t="shared" si="34"/>
        <v>4.3032947726622597</v>
      </c>
      <c r="BF308" s="10">
        <f t="shared" si="36"/>
        <v>1.8646616541353382</v>
      </c>
      <c r="BH308" s="10">
        <v>488</v>
      </c>
      <c r="BI308" s="10">
        <v>665</v>
      </c>
      <c r="BK308" s="27">
        <v>24</v>
      </c>
      <c r="BN308" s="4" t="s">
        <v>373</v>
      </c>
      <c r="BO308" s="4" t="s">
        <v>372</v>
      </c>
      <c r="BQ308" s="4" t="s">
        <v>208</v>
      </c>
    </row>
    <row r="309" spans="1:69" x14ac:dyDescent="0.25">
      <c r="A309" s="4">
        <v>308</v>
      </c>
      <c r="B309" s="7" t="s">
        <v>78</v>
      </c>
      <c r="C309" s="7">
        <v>1</v>
      </c>
      <c r="D309" s="7">
        <v>0</v>
      </c>
      <c r="E309" s="7">
        <v>0</v>
      </c>
      <c r="F309" s="7">
        <v>0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3</v>
      </c>
      <c r="Z309" s="7" t="s">
        <v>79</v>
      </c>
      <c r="AM309" s="7">
        <v>1</v>
      </c>
      <c r="AN309" s="7">
        <v>0</v>
      </c>
      <c r="AU309" s="7">
        <v>9</v>
      </c>
      <c r="AX309" s="7">
        <v>3</v>
      </c>
      <c r="AY309" s="8">
        <f t="shared" si="30"/>
        <v>188</v>
      </c>
      <c r="AZ309" s="8">
        <f t="shared" si="31"/>
        <v>119</v>
      </c>
      <c r="BA309" s="8">
        <f t="shared" si="32"/>
        <v>220</v>
      </c>
      <c r="BB309" s="8">
        <v>1</v>
      </c>
      <c r="BC309" s="8">
        <f t="shared" si="33"/>
        <v>0.85115970509819638</v>
      </c>
      <c r="BD309" s="8">
        <f t="shared" si="34"/>
        <v>4.3032947726622597</v>
      </c>
      <c r="BF309" s="10">
        <f t="shared" si="36"/>
        <v>1.9375</v>
      </c>
      <c r="BI309" s="10">
        <v>640</v>
      </c>
      <c r="BJ309" s="10">
        <v>46.9</v>
      </c>
      <c r="BK309" s="12">
        <v>50</v>
      </c>
      <c r="BN309" s="33"/>
      <c r="BO309" s="4" t="s">
        <v>371</v>
      </c>
      <c r="BP309" s="4" t="s">
        <v>607</v>
      </c>
      <c r="BQ309" s="4" t="s">
        <v>208</v>
      </c>
    </row>
    <row r="310" spans="1:69" x14ac:dyDescent="0.25">
      <c r="A310" s="4">
        <v>309</v>
      </c>
      <c r="B310" s="7" t="s">
        <v>78</v>
      </c>
      <c r="C310" s="7">
        <v>1</v>
      </c>
      <c r="D310" s="7">
        <v>0</v>
      </c>
      <c r="E310" s="7">
        <v>0</v>
      </c>
      <c r="F310" s="7">
        <v>0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3</v>
      </c>
      <c r="Z310" s="7" t="s">
        <v>375</v>
      </c>
      <c r="AM310" s="7">
        <v>1</v>
      </c>
      <c r="AN310" s="7">
        <v>0</v>
      </c>
      <c r="AV310" s="7" t="s">
        <v>92</v>
      </c>
      <c r="AX310" s="7">
        <v>1.2E-2</v>
      </c>
      <c r="AY310" s="8">
        <f t="shared" si="30"/>
        <v>188</v>
      </c>
      <c r="AZ310" s="8">
        <f t="shared" si="31"/>
        <v>119</v>
      </c>
      <c r="BA310" s="8">
        <f t="shared" si="32"/>
        <v>220</v>
      </c>
      <c r="BB310" s="8">
        <v>1</v>
      </c>
      <c r="BC310" s="8">
        <f t="shared" si="33"/>
        <v>0.85115970509819638</v>
      </c>
      <c r="BD310" s="8">
        <f t="shared" si="34"/>
        <v>4.3032947726622597</v>
      </c>
      <c r="BE310" s="8">
        <v>-11.79</v>
      </c>
      <c r="BF310" s="10">
        <f t="shared" si="36"/>
        <v>1.7893217893217894</v>
      </c>
      <c r="BG310" s="10">
        <v>80</v>
      </c>
      <c r="BI310" s="10">
        <v>693</v>
      </c>
      <c r="BJ310" s="10">
        <v>19.2</v>
      </c>
      <c r="BK310" s="12">
        <v>32</v>
      </c>
      <c r="BN310" s="4" t="s">
        <v>376</v>
      </c>
      <c r="BO310" s="4" t="s">
        <v>377</v>
      </c>
      <c r="BQ310" s="4" t="s">
        <v>208</v>
      </c>
    </row>
    <row r="311" spans="1:69" x14ac:dyDescent="0.25">
      <c r="A311" s="4">
        <v>310</v>
      </c>
      <c r="B311" s="7" t="s">
        <v>378</v>
      </c>
      <c r="C311" s="7">
        <v>1</v>
      </c>
      <c r="D311" s="7">
        <v>0</v>
      </c>
      <c r="E311" s="7">
        <v>0</v>
      </c>
      <c r="F311" s="7">
        <v>0</v>
      </c>
      <c r="G311" s="7">
        <v>0.97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0.03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3</v>
      </c>
      <c r="Z311" s="7" t="s">
        <v>375</v>
      </c>
      <c r="AM311" s="7">
        <v>1</v>
      </c>
      <c r="AN311" s="7">
        <v>0</v>
      </c>
      <c r="AX311" s="7">
        <v>8.9999999999999993E-3</v>
      </c>
      <c r="AY311" s="8">
        <f t="shared" si="30"/>
        <v>188</v>
      </c>
      <c r="AZ311" s="8">
        <f t="shared" si="31"/>
        <v>117.64999999999999</v>
      </c>
      <c r="BA311" s="8">
        <f t="shared" si="32"/>
        <v>220</v>
      </c>
      <c r="BB311" s="8">
        <v>1</v>
      </c>
      <c r="BC311" s="8">
        <f t="shared" si="33"/>
        <v>0.8545628314180026</v>
      </c>
      <c r="BD311" s="8">
        <f t="shared" si="34"/>
        <v>4.279095803692079</v>
      </c>
      <c r="BE311" s="8">
        <v>-11.92</v>
      </c>
      <c r="BF311" s="10">
        <f t="shared" si="36"/>
        <v>1.8049490538573507</v>
      </c>
      <c r="BG311" s="10">
        <v>89</v>
      </c>
      <c r="BI311" s="10">
        <v>687</v>
      </c>
      <c r="BJ311" s="10">
        <v>29.2</v>
      </c>
      <c r="BK311" s="12">
        <v>34</v>
      </c>
      <c r="BN311" s="4" t="s">
        <v>376</v>
      </c>
      <c r="BO311" s="4" t="s">
        <v>377</v>
      </c>
      <c r="BQ311" s="4" t="s">
        <v>208</v>
      </c>
    </row>
    <row r="312" spans="1:69" x14ac:dyDescent="0.25">
      <c r="A312" s="4">
        <v>311</v>
      </c>
      <c r="B312" s="7" t="s">
        <v>379</v>
      </c>
      <c r="C312" s="7">
        <v>1</v>
      </c>
      <c r="D312" s="7">
        <v>0</v>
      </c>
      <c r="E312" s="7">
        <v>0</v>
      </c>
      <c r="F312" s="7">
        <v>0</v>
      </c>
      <c r="G312" s="7">
        <v>0.93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7.0000000000000007E-2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3</v>
      </c>
      <c r="Z312" s="7" t="s">
        <v>375</v>
      </c>
      <c r="AM312" s="7">
        <v>1</v>
      </c>
      <c r="AN312" s="7">
        <v>0</v>
      </c>
      <c r="AX312" s="7">
        <v>1.0999999999999999E-2</v>
      </c>
      <c r="AY312" s="8">
        <f t="shared" si="30"/>
        <v>188</v>
      </c>
      <c r="AZ312" s="8">
        <f t="shared" si="31"/>
        <v>115.85000000000001</v>
      </c>
      <c r="BA312" s="8">
        <f t="shared" si="32"/>
        <v>220</v>
      </c>
      <c r="BB312" s="8">
        <v>1</v>
      </c>
      <c r="BC312" s="8">
        <f t="shared" si="33"/>
        <v>0.85914289125588372</v>
      </c>
      <c r="BD312" s="8">
        <f t="shared" si="34"/>
        <v>4.2508661844929367</v>
      </c>
      <c r="BE312" s="8">
        <v>-12.1</v>
      </c>
      <c r="BF312" s="10">
        <f t="shared" si="36"/>
        <v>1.8155197657393851</v>
      </c>
      <c r="BG312" s="10">
        <v>95</v>
      </c>
      <c r="BI312" s="10">
        <v>683</v>
      </c>
      <c r="BJ312" s="10">
        <v>31.4</v>
      </c>
      <c r="BK312" s="12">
        <v>35</v>
      </c>
      <c r="BN312" s="4" t="s">
        <v>376</v>
      </c>
      <c r="BO312" s="4" t="s">
        <v>377</v>
      </c>
      <c r="BQ312" s="4" t="s">
        <v>208</v>
      </c>
    </row>
    <row r="313" spans="1:69" x14ac:dyDescent="0.25">
      <c r="A313" s="4">
        <v>312</v>
      </c>
      <c r="B313" s="7" t="s">
        <v>380</v>
      </c>
      <c r="C313" s="7">
        <v>1</v>
      </c>
      <c r="D313" s="7">
        <v>0</v>
      </c>
      <c r="E313" s="7">
        <v>0</v>
      </c>
      <c r="F313" s="7">
        <v>0</v>
      </c>
      <c r="G313" s="7">
        <v>0.89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0.11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3</v>
      </c>
      <c r="Z313" s="7" t="s">
        <v>375</v>
      </c>
      <c r="AM313" s="7">
        <v>1</v>
      </c>
      <c r="AN313" s="7">
        <v>0</v>
      </c>
      <c r="AX313" s="7">
        <v>8.9999999999999993E-3</v>
      </c>
      <c r="AY313" s="8">
        <f t="shared" si="30"/>
        <v>188</v>
      </c>
      <c r="AZ313" s="8">
        <f t="shared" si="31"/>
        <v>114.05</v>
      </c>
      <c r="BA313" s="8">
        <f t="shared" si="32"/>
        <v>220</v>
      </c>
      <c r="BB313" s="8">
        <v>1</v>
      </c>
      <c r="BC313" s="8">
        <f t="shared" si="33"/>
        <v>0.86377230961918439</v>
      </c>
      <c r="BD313" s="8">
        <f t="shared" si="34"/>
        <v>4.2270643279331406</v>
      </c>
      <c r="BE313" s="8">
        <v>-11.61</v>
      </c>
      <c r="BF313" s="10">
        <f t="shared" si="36"/>
        <v>1.8289085545722714</v>
      </c>
      <c r="BG313" s="10">
        <v>53</v>
      </c>
      <c r="BI313" s="10">
        <v>678</v>
      </c>
      <c r="BJ313" s="10">
        <v>13.6</v>
      </c>
      <c r="BK313" s="12">
        <v>40</v>
      </c>
      <c r="BN313" s="4" t="s">
        <v>376</v>
      </c>
      <c r="BO313" s="4" t="s">
        <v>377</v>
      </c>
      <c r="BQ313" s="4" t="s">
        <v>208</v>
      </c>
    </row>
    <row r="314" spans="1:69" x14ac:dyDescent="0.25">
      <c r="A314" s="4">
        <v>313</v>
      </c>
      <c r="B314" s="7" t="s">
        <v>78</v>
      </c>
      <c r="C314" s="7">
        <v>1</v>
      </c>
      <c r="D314" s="7">
        <v>0</v>
      </c>
      <c r="E314" s="7">
        <v>0</v>
      </c>
      <c r="F314" s="7">
        <v>0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3</v>
      </c>
      <c r="AM314" s="7">
        <v>1</v>
      </c>
      <c r="AN314" s="7">
        <v>0</v>
      </c>
      <c r="AY314" s="8">
        <f t="shared" si="30"/>
        <v>188</v>
      </c>
      <c r="AZ314" s="8">
        <f t="shared" si="31"/>
        <v>119</v>
      </c>
      <c r="BA314" s="8">
        <f t="shared" si="32"/>
        <v>220</v>
      </c>
      <c r="BB314" s="8">
        <v>1</v>
      </c>
      <c r="BC314" s="8">
        <f t="shared" si="33"/>
        <v>0.85115970509819638</v>
      </c>
      <c r="BD314" s="8">
        <f t="shared" si="34"/>
        <v>4.3032947726622597</v>
      </c>
      <c r="BF314" s="10">
        <f t="shared" si="36"/>
        <v>1.7391304347826086</v>
      </c>
      <c r="BG314" s="10">
        <v>37</v>
      </c>
      <c r="BI314" s="10">
        <v>713</v>
      </c>
      <c r="BJ314" s="10">
        <v>14.6</v>
      </c>
      <c r="BK314" s="12">
        <v>35</v>
      </c>
      <c r="BN314" s="4" t="s">
        <v>381</v>
      </c>
      <c r="BO314" s="4" t="s">
        <v>377</v>
      </c>
      <c r="BQ314" s="4" t="s">
        <v>208</v>
      </c>
    </row>
    <row r="315" spans="1:69" x14ac:dyDescent="0.25">
      <c r="A315" s="4">
        <v>314</v>
      </c>
      <c r="B315" s="7" t="s">
        <v>379</v>
      </c>
      <c r="C315" s="7">
        <v>1</v>
      </c>
      <c r="D315" s="7">
        <v>0</v>
      </c>
      <c r="E315" s="7">
        <v>0</v>
      </c>
      <c r="F315" s="7">
        <v>0</v>
      </c>
      <c r="G315" s="7">
        <v>0.93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7.0000000000000007E-2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3</v>
      </c>
      <c r="AM315" s="7">
        <v>1</v>
      </c>
      <c r="AN315" s="7">
        <v>0</v>
      </c>
      <c r="AY315" s="8">
        <f t="shared" si="30"/>
        <v>188</v>
      </c>
      <c r="AZ315" s="8">
        <f t="shared" si="31"/>
        <v>115.85000000000001</v>
      </c>
      <c r="BA315" s="8">
        <f t="shared" si="32"/>
        <v>220</v>
      </c>
      <c r="BB315" s="8">
        <v>1</v>
      </c>
      <c r="BC315" s="8">
        <f t="shared" si="33"/>
        <v>0.85914289125588372</v>
      </c>
      <c r="BD315" s="8">
        <f t="shared" si="34"/>
        <v>4.2508661844929367</v>
      </c>
      <c r="BF315" s="10">
        <f t="shared" si="36"/>
        <v>1.7415730337078652</v>
      </c>
      <c r="BG315" s="10">
        <v>51</v>
      </c>
      <c r="BI315" s="10">
        <v>712</v>
      </c>
      <c r="BJ315" s="10">
        <v>22.2</v>
      </c>
      <c r="BK315" s="12">
        <v>50</v>
      </c>
      <c r="BN315" s="4" t="s">
        <v>381</v>
      </c>
      <c r="BO315" s="4" t="s">
        <v>377</v>
      </c>
      <c r="BQ315" s="4" t="s">
        <v>208</v>
      </c>
    </row>
    <row r="316" spans="1:69" x14ac:dyDescent="0.25">
      <c r="A316" s="4">
        <v>315</v>
      </c>
      <c r="B316" s="7" t="s">
        <v>89</v>
      </c>
      <c r="C316" s="7">
        <v>1</v>
      </c>
      <c r="D316" s="7">
        <v>0</v>
      </c>
      <c r="E316" s="7">
        <v>0</v>
      </c>
      <c r="F316" s="7">
        <v>0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3</v>
      </c>
      <c r="Y316" s="7">
        <v>0</v>
      </c>
      <c r="Z316" s="7" t="s">
        <v>375</v>
      </c>
      <c r="AK316" s="7" t="s">
        <v>206</v>
      </c>
      <c r="AL316" s="7" t="s">
        <v>91</v>
      </c>
      <c r="AM316" s="7">
        <v>1</v>
      </c>
      <c r="AN316" s="7">
        <v>0</v>
      </c>
      <c r="AU316" s="7">
        <v>9.6</v>
      </c>
      <c r="AX316" s="7">
        <v>1.3</v>
      </c>
      <c r="AY316" s="8">
        <f t="shared" si="30"/>
        <v>188</v>
      </c>
      <c r="AZ316" s="8">
        <f t="shared" si="31"/>
        <v>119</v>
      </c>
      <c r="BA316" s="8">
        <f t="shared" si="32"/>
        <v>196</v>
      </c>
      <c r="BB316" s="8">
        <v>1</v>
      </c>
      <c r="BC316" s="8">
        <f t="shared" si="33"/>
        <v>0.86212702902943361</v>
      </c>
      <c r="BD316" s="8">
        <f t="shared" si="34"/>
        <v>4.1016141003933519</v>
      </c>
      <c r="BF316" s="10">
        <f t="shared" si="36"/>
        <v>2.4313725490196076</v>
      </c>
      <c r="BH316" s="10">
        <v>400</v>
      </c>
      <c r="BI316" s="10">
        <v>510</v>
      </c>
      <c r="BK316" s="27">
        <v>29</v>
      </c>
      <c r="BO316" s="4" t="s">
        <v>382</v>
      </c>
      <c r="BQ316" s="4" t="s">
        <v>208</v>
      </c>
    </row>
    <row r="317" spans="1:69" x14ac:dyDescent="0.25">
      <c r="A317" s="4">
        <v>316</v>
      </c>
      <c r="B317" s="7" t="s">
        <v>89</v>
      </c>
      <c r="C317" s="7">
        <v>1</v>
      </c>
      <c r="D317" s="7">
        <v>0</v>
      </c>
      <c r="E317" s="7">
        <v>0</v>
      </c>
      <c r="F317" s="7">
        <v>0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3</v>
      </c>
      <c r="Y317" s="7">
        <v>0</v>
      </c>
      <c r="Z317" s="7" t="s">
        <v>79</v>
      </c>
      <c r="AJ317" s="7" t="s">
        <v>383</v>
      </c>
      <c r="AM317" s="7">
        <v>1</v>
      </c>
      <c r="AN317" s="7">
        <v>0</v>
      </c>
      <c r="AY317" s="8">
        <f t="shared" si="30"/>
        <v>188</v>
      </c>
      <c r="AZ317" s="8">
        <f t="shared" si="31"/>
        <v>119</v>
      </c>
      <c r="BA317" s="8">
        <f t="shared" si="32"/>
        <v>196</v>
      </c>
      <c r="BB317" s="8">
        <v>1</v>
      </c>
      <c r="BC317" s="8">
        <f t="shared" si="33"/>
        <v>0.86212702902943361</v>
      </c>
      <c r="BD317" s="8">
        <f t="shared" si="34"/>
        <v>4.1016141003933519</v>
      </c>
      <c r="BF317" s="10">
        <f t="shared" si="36"/>
        <v>2.3800383877159308</v>
      </c>
      <c r="BI317" s="10">
        <v>521</v>
      </c>
      <c r="BK317" s="12">
        <v>17</v>
      </c>
      <c r="BN317" s="29"/>
      <c r="BO317" s="4" t="s">
        <v>384</v>
      </c>
      <c r="BQ317" s="4" t="s">
        <v>208</v>
      </c>
    </row>
    <row r="318" spans="1:69" x14ac:dyDescent="0.25">
      <c r="A318" s="4">
        <v>317</v>
      </c>
      <c r="B318" s="7" t="s">
        <v>347</v>
      </c>
      <c r="C318" s="7">
        <v>1</v>
      </c>
      <c r="D318" s="7">
        <v>0</v>
      </c>
      <c r="E318" s="7">
        <v>0</v>
      </c>
      <c r="F318" s="7">
        <v>0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3</v>
      </c>
      <c r="AK318" s="26" t="s">
        <v>81</v>
      </c>
      <c r="AM318" s="26">
        <v>1</v>
      </c>
      <c r="AN318" s="7">
        <v>0</v>
      </c>
      <c r="AU318" s="7">
        <v>13.2</v>
      </c>
      <c r="AX318" s="7">
        <v>1.3</v>
      </c>
      <c r="AY318" s="8">
        <f t="shared" si="30"/>
        <v>188</v>
      </c>
      <c r="AZ318" s="8">
        <f t="shared" si="31"/>
        <v>119</v>
      </c>
      <c r="BA318" s="8">
        <f t="shared" si="32"/>
        <v>220</v>
      </c>
      <c r="BB318" s="8">
        <v>1</v>
      </c>
      <c r="BC318" s="8">
        <f t="shared" si="33"/>
        <v>0.85115970509819638</v>
      </c>
      <c r="BD318" s="8">
        <f t="shared" si="34"/>
        <v>4.3032947726622597</v>
      </c>
      <c r="BF318" s="10">
        <f t="shared" si="36"/>
        <v>1.7971014492753623</v>
      </c>
      <c r="BG318" s="10">
        <v>61.3</v>
      </c>
      <c r="BH318" s="10">
        <v>405</v>
      </c>
      <c r="BI318" s="10">
        <v>690</v>
      </c>
      <c r="BK318" s="12">
        <v>35</v>
      </c>
      <c r="BO318" s="4" t="s">
        <v>385</v>
      </c>
      <c r="BQ318" s="4" t="s">
        <v>208</v>
      </c>
    </row>
    <row r="319" spans="1:69" x14ac:dyDescent="0.25">
      <c r="A319" s="4">
        <v>318</v>
      </c>
      <c r="B319" s="7" t="s">
        <v>386</v>
      </c>
      <c r="C319" s="7">
        <v>1</v>
      </c>
      <c r="D319" s="7">
        <v>0</v>
      </c>
      <c r="E319" s="7">
        <v>0</v>
      </c>
      <c r="F319" s="7">
        <v>0</v>
      </c>
      <c r="G319" s="7">
        <v>0.88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0.12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3</v>
      </c>
      <c r="AK319" s="7" t="s">
        <v>81</v>
      </c>
      <c r="AM319" s="7">
        <v>1</v>
      </c>
      <c r="AN319" s="7">
        <v>0</v>
      </c>
      <c r="AU319" s="7">
        <v>12.4</v>
      </c>
      <c r="AX319" s="7">
        <v>1.6</v>
      </c>
      <c r="AY319" s="8">
        <f t="shared" si="30"/>
        <v>188</v>
      </c>
      <c r="AZ319" s="8">
        <f t="shared" si="31"/>
        <v>113.6</v>
      </c>
      <c r="BA319" s="8">
        <f t="shared" si="32"/>
        <v>220</v>
      </c>
      <c r="BB319" s="8">
        <v>1</v>
      </c>
      <c r="BC319" s="8">
        <f t="shared" si="33"/>
        <v>0.86493747010877864</v>
      </c>
      <c r="BD319" s="8">
        <f t="shared" si="34"/>
        <v>4.2217845745426219</v>
      </c>
      <c r="BF319" s="10">
        <f t="shared" si="36"/>
        <v>1.8023255813953489</v>
      </c>
      <c r="BG319" s="10">
        <v>68.2</v>
      </c>
      <c r="BH319" s="10">
        <v>405</v>
      </c>
      <c r="BI319" s="10">
        <v>688</v>
      </c>
      <c r="BK319" s="12">
        <v>35</v>
      </c>
      <c r="BO319" s="4" t="s">
        <v>385</v>
      </c>
      <c r="BQ319" s="4" t="s">
        <v>208</v>
      </c>
    </row>
    <row r="320" spans="1:69" x14ac:dyDescent="0.25">
      <c r="A320" s="4">
        <v>319</v>
      </c>
      <c r="B320" s="7" t="s">
        <v>387</v>
      </c>
      <c r="C320" s="7">
        <v>1</v>
      </c>
      <c r="D320" s="7">
        <v>0</v>
      </c>
      <c r="E320" s="7">
        <v>0</v>
      </c>
      <c r="F320" s="7">
        <v>0</v>
      </c>
      <c r="G320" s="7">
        <v>0.9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0.27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3</v>
      </c>
      <c r="AK320" s="7" t="s">
        <v>81</v>
      </c>
      <c r="AM320" s="7">
        <v>1</v>
      </c>
      <c r="AN320" s="7">
        <v>0</v>
      </c>
      <c r="AU320" s="7">
        <v>12.7</v>
      </c>
      <c r="AX320" s="7">
        <v>1.5</v>
      </c>
      <c r="AY320" s="8">
        <f t="shared" si="30"/>
        <v>188</v>
      </c>
      <c r="AZ320" s="8">
        <f t="shared" si="31"/>
        <v>108.61538461538463</v>
      </c>
      <c r="BA320" s="8">
        <f t="shared" si="32"/>
        <v>220</v>
      </c>
      <c r="BB320" s="8">
        <v>1</v>
      </c>
      <c r="BC320" s="8">
        <f t="shared" si="33"/>
        <v>0.87805730813851857</v>
      </c>
      <c r="BD320" s="8">
        <f t="shared" si="34"/>
        <v>4.1804119060678655</v>
      </c>
      <c r="BF320" s="10">
        <f t="shared" si="36"/>
        <v>1.8128654970760234</v>
      </c>
      <c r="BG320" s="10">
        <v>76.099999999999994</v>
      </c>
      <c r="BH320" s="10">
        <v>405</v>
      </c>
      <c r="BI320" s="10">
        <v>684</v>
      </c>
      <c r="BK320" s="12">
        <v>35</v>
      </c>
      <c r="BO320" s="4" t="s">
        <v>385</v>
      </c>
      <c r="BQ320" s="4" t="s">
        <v>208</v>
      </c>
    </row>
    <row r="321" spans="1:69" x14ac:dyDescent="0.25">
      <c r="A321" s="4">
        <v>320</v>
      </c>
      <c r="B321" s="7" t="s">
        <v>388</v>
      </c>
      <c r="C321" s="7">
        <v>1</v>
      </c>
      <c r="D321" s="7">
        <v>0</v>
      </c>
      <c r="E321" s="7">
        <v>0</v>
      </c>
      <c r="F321" s="7">
        <v>0</v>
      </c>
      <c r="G321" s="7">
        <v>0.64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0.36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3</v>
      </c>
      <c r="AK321" s="7" t="s">
        <v>81</v>
      </c>
      <c r="AM321" s="7">
        <v>1</v>
      </c>
      <c r="AN321" s="7">
        <v>0</v>
      </c>
      <c r="AU321" s="7">
        <v>9.5</v>
      </c>
      <c r="AX321" s="7">
        <v>1.3</v>
      </c>
      <c r="AY321" s="8">
        <f t="shared" si="30"/>
        <v>188</v>
      </c>
      <c r="AZ321" s="8">
        <f t="shared" si="31"/>
        <v>102.8</v>
      </c>
      <c r="BA321" s="8">
        <f t="shared" si="32"/>
        <v>220</v>
      </c>
      <c r="BB321" s="8">
        <v>1</v>
      </c>
      <c r="BC321" s="8">
        <f t="shared" si="33"/>
        <v>0.89387589847673032</v>
      </c>
      <c r="BD321" s="8">
        <f t="shared" si="34"/>
        <v>4.1696044502289951</v>
      </c>
      <c r="BF321" s="10">
        <f t="shared" si="36"/>
        <v>1.8181818181818181</v>
      </c>
      <c r="BG321" s="10">
        <v>98.5</v>
      </c>
      <c r="BH321" s="10">
        <v>405</v>
      </c>
      <c r="BI321" s="10">
        <v>682</v>
      </c>
      <c r="BK321" s="12">
        <v>35</v>
      </c>
      <c r="BO321" s="4" t="s">
        <v>385</v>
      </c>
      <c r="BQ321" s="4" t="s">
        <v>208</v>
      </c>
    </row>
    <row r="322" spans="1:69" x14ac:dyDescent="0.25">
      <c r="A322" s="4">
        <v>321</v>
      </c>
      <c r="B322" s="7" t="s">
        <v>389</v>
      </c>
      <c r="C322" s="7">
        <v>1</v>
      </c>
      <c r="D322" s="7">
        <v>0</v>
      </c>
      <c r="E322" s="7">
        <v>0</v>
      </c>
      <c r="F322" s="7">
        <v>0</v>
      </c>
      <c r="G322" s="7">
        <v>0.51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0.49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3</v>
      </c>
      <c r="AK322" s="7" t="s">
        <v>81</v>
      </c>
      <c r="AM322" s="7">
        <v>1</v>
      </c>
      <c r="AN322" s="7">
        <v>0</v>
      </c>
      <c r="AU322" s="7">
        <v>8.1</v>
      </c>
      <c r="AX322" s="7">
        <v>1.3</v>
      </c>
      <c r="AY322" s="8">
        <f t="shared" ref="AY322:AY385" si="37">(C322*188+D322*270+E322*279+F322*172)/(C322+D322+E322+F322)</f>
        <v>188</v>
      </c>
      <c r="AZ322" s="8">
        <f t="shared" ref="AZ322:AZ385" si="38">(G322*119+H322*95+I322*103+J322*118+K322*102+L322*80+M322*76+N322*138+O322*77+P322*115+Q322*83+R322*117+S322*74+T322*75.5+U322*103.2+V322*90)/(SUM(G322,H322,I322,J322,K322,L322,M322,N322,O322,P322,Q322,R322,S322,T322,U322,V322))</f>
        <v>96.949999999999989</v>
      </c>
      <c r="BA322" s="8">
        <f t="shared" ref="BA322:BA385" si="39">(W322*181+X322*196+Y322*220)/(W322+X322+Y322)</f>
        <v>220</v>
      </c>
      <c r="BB322" s="8">
        <v>1</v>
      </c>
      <c r="BC322" s="8">
        <f t="shared" ref="BC322:BC385" si="40">(AY322+BA322)/(1.414*(AZ322+BA322))</f>
        <v>0.91037431780498046</v>
      </c>
      <c r="BD322" s="8">
        <f t="shared" ref="BD322:BD385" si="41">(BA322/AZ322) - BB322*(BB322-((AY322/AZ322)/LN(AY322/AZ322)))</f>
        <v>4.197340641985976</v>
      </c>
      <c r="BF322" s="10">
        <f t="shared" si="36"/>
        <v>1.834319526627219</v>
      </c>
      <c r="BG322" s="10">
        <v>78</v>
      </c>
      <c r="BH322" s="10">
        <v>405</v>
      </c>
      <c r="BI322" s="10">
        <v>676</v>
      </c>
      <c r="BK322" s="12">
        <v>35</v>
      </c>
      <c r="BO322" s="4" t="s">
        <v>385</v>
      </c>
      <c r="BQ322" s="4" t="s">
        <v>208</v>
      </c>
    </row>
    <row r="323" spans="1:69" x14ac:dyDescent="0.25">
      <c r="A323" s="4">
        <v>322</v>
      </c>
      <c r="B323" s="7" t="s">
        <v>390</v>
      </c>
      <c r="C323" s="7">
        <v>2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1</v>
      </c>
      <c r="L323" s="7">
        <v>0.97750000000000004</v>
      </c>
      <c r="M323" s="7">
        <v>2.2499999999999999E-2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6</v>
      </c>
      <c r="X323" s="7">
        <v>0</v>
      </c>
      <c r="Y323" s="7">
        <v>0</v>
      </c>
      <c r="AM323" s="7">
        <v>2</v>
      </c>
      <c r="AN323" s="7">
        <v>3</v>
      </c>
      <c r="AY323" s="8">
        <f t="shared" si="37"/>
        <v>188</v>
      </c>
      <c r="AZ323" s="8">
        <f t="shared" si="38"/>
        <v>90.954999999999998</v>
      </c>
      <c r="BA323" s="8">
        <f t="shared" si="39"/>
        <v>181</v>
      </c>
      <c r="BB323" s="8">
        <v>1</v>
      </c>
      <c r="BC323" s="8">
        <f t="shared" si="40"/>
        <v>0.95957717441032886</v>
      </c>
      <c r="BD323" s="8">
        <f t="shared" si="41"/>
        <v>3.8367398848914291</v>
      </c>
      <c r="BF323" s="10">
        <f t="shared" si="36"/>
        <v>2.8054298642533935</v>
      </c>
      <c r="BG323" s="10">
        <v>76</v>
      </c>
      <c r="BH323" s="10">
        <v>340</v>
      </c>
      <c r="BI323" s="10">
        <v>442</v>
      </c>
      <c r="BJ323" s="10">
        <v>1620</v>
      </c>
      <c r="BK323" s="12">
        <v>66</v>
      </c>
      <c r="BN323" s="4" t="s">
        <v>233</v>
      </c>
      <c r="BO323" s="4" t="s">
        <v>391</v>
      </c>
      <c r="BP323" s="4" t="s">
        <v>392</v>
      </c>
      <c r="BQ323" s="4" t="s">
        <v>393</v>
      </c>
    </row>
    <row r="324" spans="1:69" x14ac:dyDescent="0.25">
      <c r="A324" s="4">
        <v>323</v>
      </c>
      <c r="B324" s="26" t="s">
        <v>394</v>
      </c>
      <c r="C324" s="7">
        <v>2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1</v>
      </c>
      <c r="L324" s="7">
        <v>0.96799999999999997</v>
      </c>
      <c r="M324" s="7">
        <v>3.2000000000000001E-2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6</v>
      </c>
      <c r="X324" s="7">
        <v>0</v>
      </c>
      <c r="Y324" s="7">
        <v>0</v>
      </c>
      <c r="Z324" s="7" t="s">
        <v>395</v>
      </c>
      <c r="AK324" s="7" t="s">
        <v>81</v>
      </c>
      <c r="AL324" s="7" t="s">
        <v>396</v>
      </c>
      <c r="AM324" s="7">
        <v>2</v>
      </c>
      <c r="AN324" s="7">
        <v>3</v>
      </c>
      <c r="AO324" s="7">
        <v>10.533440000000001</v>
      </c>
      <c r="AY324" s="8">
        <f t="shared" si="37"/>
        <v>188</v>
      </c>
      <c r="AZ324" s="8">
        <f t="shared" si="38"/>
        <v>90.935999999999993</v>
      </c>
      <c r="BA324" s="8">
        <f t="shared" si="39"/>
        <v>181</v>
      </c>
      <c r="BB324" s="8">
        <v>1</v>
      </c>
      <c r="BC324" s="8">
        <f t="shared" si="40"/>
        <v>0.95964421947355616</v>
      </c>
      <c r="BD324" s="8">
        <f t="shared" si="41"/>
        <v>3.8369314265183228</v>
      </c>
      <c r="BF324" s="10">
        <f t="shared" si="36"/>
        <v>2.7865168539325844</v>
      </c>
      <c r="BG324" s="39">
        <v>79</v>
      </c>
      <c r="BH324" s="39">
        <v>335</v>
      </c>
      <c r="BI324" s="39">
        <v>445</v>
      </c>
      <c r="BJ324" s="39">
        <v>1016</v>
      </c>
      <c r="BK324" s="12">
        <v>80</v>
      </c>
      <c r="BN324" s="4" t="s">
        <v>703</v>
      </c>
      <c r="BO324" s="4" t="s">
        <v>391</v>
      </c>
      <c r="BP324" s="4" t="s">
        <v>397</v>
      </c>
      <c r="BQ324" s="4" t="s">
        <v>208</v>
      </c>
    </row>
    <row r="325" spans="1:69" x14ac:dyDescent="0.25">
      <c r="A325" s="4">
        <v>324</v>
      </c>
      <c r="B325" s="7" t="s">
        <v>398</v>
      </c>
      <c r="C325" s="7">
        <v>2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1</v>
      </c>
      <c r="L325" s="7">
        <v>0.95</v>
      </c>
      <c r="M325" s="7">
        <v>0.05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6</v>
      </c>
      <c r="X325" s="7">
        <v>0</v>
      </c>
      <c r="Y325" s="7">
        <v>0</v>
      </c>
      <c r="AM325" s="7">
        <v>2</v>
      </c>
      <c r="AN325" s="7">
        <v>3</v>
      </c>
      <c r="AY325" s="8">
        <f t="shared" si="37"/>
        <v>188</v>
      </c>
      <c r="AZ325" s="8">
        <f t="shared" si="38"/>
        <v>90.9</v>
      </c>
      <c r="BA325" s="8">
        <f t="shared" si="39"/>
        <v>181</v>
      </c>
      <c r="BB325" s="8">
        <v>1</v>
      </c>
      <c r="BC325" s="8">
        <f t="shared" si="40"/>
        <v>0.95977127792115113</v>
      </c>
      <c r="BD325" s="8">
        <f t="shared" si="41"/>
        <v>3.8372953901371734</v>
      </c>
      <c r="BF325" s="10">
        <f t="shared" si="36"/>
        <v>2.7865168539325844</v>
      </c>
      <c r="BG325" s="10">
        <v>82</v>
      </c>
      <c r="BH325" s="10">
        <v>320</v>
      </c>
      <c r="BI325" s="10">
        <v>445</v>
      </c>
      <c r="BJ325" s="10">
        <v>1030</v>
      </c>
      <c r="BN325" s="4" t="s">
        <v>233</v>
      </c>
      <c r="BO325" s="4" t="s">
        <v>391</v>
      </c>
      <c r="BP325" s="4" t="s">
        <v>130</v>
      </c>
      <c r="BQ325" s="4" t="s">
        <v>393</v>
      </c>
    </row>
    <row r="326" spans="1:69" x14ac:dyDescent="0.25">
      <c r="A326" s="4">
        <v>325</v>
      </c>
      <c r="B326" s="7" t="s">
        <v>399</v>
      </c>
      <c r="C326" s="7">
        <v>2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0.95</v>
      </c>
      <c r="M326" s="7">
        <v>0.05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6</v>
      </c>
      <c r="X326" s="7">
        <v>0</v>
      </c>
      <c r="Y326" s="7">
        <v>0</v>
      </c>
      <c r="AM326" s="7">
        <v>2</v>
      </c>
      <c r="AN326" s="7">
        <v>3</v>
      </c>
      <c r="AY326" s="8">
        <f t="shared" si="37"/>
        <v>188</v>
      </c>
      <c r="AZ326" s="8">
        <f t="shared" si="38"/>
        <v>108.9</v>
      </c>
      <c r="BA326" s="8">
        <f t="shared" si="39"/>
        <v>181</v>
      </c>
      <c r="BB326" s="8">
        <v>1</v>
      </c>
      <c r="BC326" s="8">
        <f t="shared" si="40"/>
        <v>0.90017871840897201</v>
      </c>
      <c r="BD326" s="8">
        <f t="shared" si="41"/>
        <v>3.8238275416297496</v>
      </c>
      <c r="BF326" s="10">
        <f t="shared" si="36"/>
        <v>2.5050505050505052</v>
      </c>
      <c r="BG326" s="10">
        <v>93</v>
      </c>
      <c r="BH326" s="10">
        <v>320</v>
      </c>
      <c r="BI326" s="10">
        <v>495</v>
      </c>
      <c r="BJ326" s="10">
        <v>1900</v>
      </c>
      <c r="BO326" s="4" t="s">
        <v>391</v>
      </c>
      <c r="BQ326" s="4" t="s">
        <v>393</v>
      </c>
    </row>
    <row r="327" spans="1:69" x14ac:dyDescent="0.25">
      <c r="A327" s="4">
        <v>326</v>
      </c>
      <c r="B327" s="7" t="s">
        <v>400</v>
      </c>
      <c r="C327" s="7">
        <v>2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1</v>
      </c>
      <c r="L327" s="7">
        <v>0</v>
      </c>
      <c r="M327" s="7">
        <v>0.01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0.99</v>
      </c>
      <c r="U327" s="7">
        <v>0</v>
      </c>
      <c r="V327" s="7">
        <v>0</v>
      </c>
      <c r="W327" s="7">
        <v>6</v>
      </c>
      <c r="X327" s="7">
        <v>0</v>
      </c>
      <c r="Y327" s="7">
        <v>0</v>
      </c>
      <c r="AM327" s="7">
        <v>2</v>
      </c>
      <c r="AN327" s="7">
        <v>3</v>
      </c>
      <c r="AY327" s="8">
        <f t="shared" si="37"/>
        <v>188</v>
      </c>
      <c r="AZ327" s="8">
        <f t="shared" si="38"/>
        <v>88.752499999999998</v>
      </c>
      <c r="BA327" s="8">
        <f t="shared" si="39"/>
        <v>181</v>
      </c>
      <c r="BB327" s="8">
        <v>1</v>
      </c>
      <c r="BC327" s="8">
        <f t="shared" si="40"/>
        <v>0.96741201830107593</v>
      </c>
      <c r="BD327" s="8">
        <f t="shared" si="41"/>
        <v>3.8614913210551269</v>
      </c>
      <c r="BF327" s="10">
        <f t="shared" si="36"/>
        <v>2.8310502283105023</v>
      </c>
      <c r="BH327" s="10">
        <v>331</v>
      </c>
      <c r="BI327" s="10">
        <v>438</v>
      </c>
      <c r="BN327" s="4" t="s">
        <v>233</v>
      </c>
      <c r="BO327" s="4" t="s">
        <v>391</v>
      </c>
      <c r="BP327" s="4" t="s">
        <v>401</v>
      </c>
      <c r="BQ327" s="4" t="s">
        <v>393</v>
      </c>
    </row>
    <row r="328" spans="1:69" x14ac:dyDescent="0.25">
      <c r="A328" s="4">
        <v>327</v>
      </c>
      <c r="B328" s="7" t="s">
        <v>402</v>
      </c>
      <c r="C328" s="7">
        <v>2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</v>
      </c>
      <c r="L328" s="7">
        <v>0</v>
      </c>
      <c r="M328" s="7">
        <v>0.01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0.99</v>
      </c>
      <c r="W328" s="7">
        <v>6</v>
      </c>
      <c r="X328" s="7">
        <v>0</v>
      </c>
      <c r="Y328" s="7">
        <v>0</v>
      </c>
      <c r="AM328" s="7">
        <v>2</v>
      </c>
      <c r="AN328" s="7">
        <v>3</v>
      </c>
      <c r="AY328" s="8">
        <f t="shared" si="37"/>
        <v>188</v>
      </c>
      <c r="AZ328" s="8">
        <f t="shared" si="38"/>
        <v>95.93</v>
      </c>
      <c r="BA328" s="8">
        <f t="shared" si="39"/>
        <v>181</v>
      </c>
      <c r="BB328" s="8">
        <v>1</v>
      </c>
      <c r="BC328" s="8">
        <f t="shared" si="40"/>
        <v>0.94233853488882013</v>
      </c>
      <c r="BD328" s="8">
        <f t="shared" si="41"/>
        <v>3.7995373091985467</v>
      </c>
      <c r="BF328" s="10">
        <f t="shared" ref="BF328:BF342" si="42">1240/BI328</f>
        <v>2.6956521739130435</v>
      </c>
      <c r="BH328" s="10">
        <v>331</v>
      </c>
      <c r="BI328" s="10">
        <v>460</v>
      </c>
      <c r="BO328" s="4" t="s">
        <v>391</v>
      </c>
      <c r="BQ328" s="4" t="s">
        <v>393</v>
      </c>
    </row>
    <row r="329" spans="1:69" x14ac:dyDescent="0.25">
      <c r="A329" s="4">
        <v>328</v>
      </c>
      <c r="B329" s="7" t="s">
        <v>403</v>
      </c>
      <c r="C329" s="7">
        <v>2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</v>
      </c>
      <c r="L329" s="7">
        <v>0</v>
      </c>
      <c r="M329" s="7">
        <v>0.01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0.99</v>
      </c>
      <c r="V329" s="7">
        <v>0</v>
      </c>
      <c r="W329" s="7">
        <v>6</v>
      </c>
      <c r="X329" s="7">
        <v>0</v>
      </c>
      <c r="Y329" s="7">
        <v>0</v>
      </c>
      <c r="AM329" s="7">
        <v>2</v>
      </c>
      <c r="AN329" s="7">
        <v>3</v>
      </c>
      <c r="AY329" s="8">
        <f t="shared" si="37"/>
        <v>188</v>
      </c>
      <c r="AZ329" s="8">
        <f t="shared" si="38"/>
        <v>102.464</v>
      </c>
      <c r="BA329" s="8">
        <f t="shared" si="39"/>
        <v>181</v>
      </c>
      <c r="BB329" s="8">
        <v>1</v>
      </c>
      <c r="BC329" s="8">
        <f t="shared" si="40"/>
        <v>0.9206171170475298</v>
      </c>
      <c r="BD329" s="8">
        <f t="shared" si="41"/>
        <v>3.789540015688087</v>
      </c>
      <c r="BF329" s="10">
        <f t="shared" si="42"/>
        <v>2.5462012320328542</v>
      </c>
      <c r="BH329" s="10">
        <v>331</v>
      </c>
      <c r="BI329" s="10">
        <v>487</v>
      </c>
      <c r="BO329" s="4" t="s">
        <v>391</v>
      </c>
      <c r="BQ329" s="4" t="s">
        <v>393</v>
      </c>
    </row>
    <row r="330" spans="1:69" x14ac:dyDescent="0.25">
      <c r="A330" s="4">
        <v>329</v>
      </c>
      <c r="B330" s="7" t="s">
        <v>404</v>
      </c>
      <c r="C330" s="7">
        <v>2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1</v>
      </c>
      <c r="L330" s="7">
        <v>0</v>
      </c>
      <c r="M330" s="7">
        <v>1E-4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0.99990000000000001</v>
      </c>
      <c r="W330" s="7">
        <v>0</v>
      </c>
      <c r="X330" s="7">
        <v>6</v>
      </c>
      <c r="Y330" s="7">
        <v>0</v>
      </c>
      <c r="AM330" s="7">
        <v>2</v>
      </c>
      <c r="AN330" s="7">
        <v>3</v>
      </c>
      <c r="AY330" s="8">
        <f t="shared" si="37"/>
        <v>188</v>
      </c>
      <c r="AZ330" s="8">
        <f t="shared" si="38"/>
        <v>95.999300000000005</v>
      </c>
      <c r="BA330" s="8">
        <f t="shared" si="39"/>
        <v>196</v>
      </c>
      <c r="BB330" s="8">
        <v>1</v>
      </c>
      <c r="BC330" s="8">
        <f t="shared" si="40"/>
        <v>0.93003652455424235</v>
      </c>
      <c r="BD330" s="8">
        <f t="shared" si="41"/>
        <v>3.9554511052640984</v>
      </c>
      <c r="BF330" s="10">
        <f t="shared" si="42"/>
        <v>2.4266144814090018</v>
      </c>
      <c r="BH330" s="10">
        <v>364</v>
      </c>
      <c r="BI330" s="10">
        <v>511</v>
      </c>
      <c r="BO330" s="4" t="s">
        <v>391</v>
      </c>
      <c r="BQ330" s="4" t="s">
        <v>393</v>
      </c>
    </row>
    <row r="331" spans="1:69" x14ac:dyDescent="0.25">
      <c r="A331" s="4">
        <v>330</v>
      </c>
      <c r="B331" s="7" t="s">
        <v>405</v>
      </c>
      <c r="C331" s="7">
        <v>2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1</v>
      </c>
      <c r="L331" s="7">
        <v>0</v>
      </c>
      <c r="M331" s="7">
        <v>5.0000000000000001E-4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0.99950000000000006</v>
      </c>
      <c r="V331" s="7">
        <v>0</v>
      </c>
      <c r="W331" s="7">
        <v>0</v>
      </c>
      <c r="X331" s="7">
        <v>6</v>
      </c>
      <c r="Y331" s="7">
        <v>0</v>
      </c>
      <c r="AM331" s="7">
        <v>2</v>
      </c>
      <c r="AN331" s="7">
        <v>3</v>
      </c>
      <c r="AY331" s="8">
        <f t="shared" si="37"/>
        <v>188</v>
      </c>
      <c r="AZ331" s="8">
        <f t="shared" si="38"/>
        <v>102.5932</v>
      </c>
      <c r="BA331" s="8">
        <f t="shared" si="39"/>
        <v>196</v>
      </c>
      <c r="BB331" s="8">
        <v>1</v>
      </c>
      <c r="BC331" s="8">
        <f t="shared" si="40"/>
        <v>0.90949832127547303</v>
      </c>
      <c r="BD331" s="8">
        <f t="shared" si="41"/>
        <v>3.9359986278529373</v>
      </c>
      <c r="BF331" s="10">
        <f t="shared" si="42"/>
        <v>2.2142857142857144</v>
      </c>
      <c r="BH331" s="10">
        <v>364</v>
      </c>
      <c r="BI331" s="10">
        <v>560</v>
      </c>
      <c r="BO331" s="4" t="s">
        <v>391</v>
      </c>
      <c r="BQ331" s="4" t="s">
        <v>393</v>
      </c>
    </row>
    <row r="332" spans="1:69" x14ac:dyDescent="0.25">
      <c r="A332" s="4">
        <v>331</v>
      </c>
      <c r="B332" s="7" t="s">
        <v>406</v>
      </c>
      <c r="C332" s="7">
        <v>2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0.01</v>
      </c>
      <c r="J332" s="7">
        <v>0</v>
      </c>
      <c r="K332" s="7">
        <v>0</v>
      </c>
      <c r="L332" s="7">
        <v>0.99</v>
      </c>
      <c r="M332" s="7">
        <v>0</v>
      </c>
      <c r="N332" s="7">
        <v>0</v>
      </c>
      <c r="O332" s="7">
        <v>0</v>
      </c>
      <c r="P332" s="7">
        <v>1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6</v>
      </c>
      <c r="X332" s="7">
        <v>0</v>
      </c>
      <c r="Y332" s="7">
        <v>0</v>
      </c>
      <c r="AM332" s="7">
        <v>2</v>
      </c>
      <c r="AN332" s="7">
        <v>0</v>
      </c>
      <c r="AY332" s="8">
        <f t="shared" si="37"/>
        <v>188</v>
      </c>
      <c r="AZ332" s="8">
        <f t="shared" si="38"/>
        <v>97.615000000000009</v>
      </c>
      <c r="BA332" s="8">
        <f t="shared" si="39"/>
        <v>181</v>
      </c>
      <c r="BB332" s="8">
        <v>1</v>
      </c>
      <c r="BC332" s="8">
        <f t="shared" si="40"/>
        <v>0.93663948626872551</v>
      </c>
      <c r="BD332" s="8">
        <f t="shared" si="41"/>
        <v>3.7927368031315982</v>
      </c>
      <c r="BF332" s="10">
        <f t="shared" si="42"/>
        <v>2.1379310344827585</v>
      </c>
      <c r="BG332" s="10">
        <v>11</v>
      </c>
      <c r="BH332" s="10">
        <v>368</v>
      </c>
      <c r="BI332" s="10">
        <v>580</v>
      </c>
      <c r="BJ332" s="10">
        <v>1633</v>
      </c>
      <c r="BN332" s="4" t="s">
        <v>233</v>
      </c>
      <c r="BO332" s="4" t="s">
        <v>391</v>
      </c>
      <c r="BP332" s="4" t="s">
        <v>407</v>
      </c>
      <c r="BQ332" s="4" t="s">
        <v>393</v>
      </c>
    </row>
    <row r="333" spans="1:69" x14ac:dyDescent="0.25">
      <c r="A333" s="4">
        <v>332</v>
      </c>
      <c r="B333" s="7" t="s">
        <v>408</v>
      </c>
      <c r="C333" s="7">
        <v>2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4.0000000000000002E-4</v>
      </c>
      <c r="J333" s="7">
        <v>0</v>
      </c>
      <c r="K333" s="7">
        <v>0.4</v>
      </c>
      <c r="L333" s="7">
        <v>0.99960000000000004</v>
      </c>
      <c r="M333" s="7">
        <v>0</v>
      </c>
      <c r="N333" s="7">
        <v>0</v>
      </c>
      <c r="O333" s="7">
        <v>0</v>
      </c>
      <c r="P333" s="7">
        <v>0.6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6</v>
      </c>
      <c r="X333" s="7">
        <v>0</v>
      </c>
      <c r="Y333" s="7">
        <v>0</v>
      </c>
      <c r="AM333" s="7">
        <v>2</v>
      </c>
      <c r="AN333" s="7">
        <v>3</v>
      </c>
      <c r="AY333" s="8">
        <f t="shared" si="37"/>
        <v>188</v>
      </c>
      <c r="AZ333" s="8">
        <f t="shared" si="38"/>
        <v>94.904600000000002</v>
      </c>
      <c r="BA333" s="8">
        <f t="shared" si="39"/>
        <v>181</v>
      </c>
      <c r="BB333" s="8">
        <v>1</v>
      </c>
      <c r="BC333" s="8">
        <f t="shared" si="40"/>
        <v>0.94584073794623558</v>
      </c>
      <c r="BD333" s="8">
        <f t="shared" si="41"/>
        <v>3.8051072766234642</v>
      </c>
      <c r="BF333" s="10">
        <f t="shared" si="42"/>
        <v>2.0666666666666669</v>
      </c>
      <c r="BG333" s="10">
        <v>86</v>
      </c>
      <c r="BH333" s="10">
        <v>365</v>
      </c>
      <c r="BI333" s="10">
        <v>600</v>
      </c>
      <c r="BJ333" s="10">
        <v>5989</v>
      </c>
      <c r="BK333" s="12">
        <v>139</v>
      </c>
      <c r="BN333" s="4" t="s">
        <v>233</v>
      </c>
      <c r="BO333" s="4" t="s">
        <v>391</v>
      </c>
      <c r="BP333" s="4" t="s">
        <v>409</v>
      </c>
      <c r="BQ333" s="4" t="s">
        <v>208</v>
      </c>
    </row>
    <row r="334" spans="1:69" x14ac:dyDescent="0.25">
      <c r="A334" s="4">
        <v>333</v>
      </c>
      <c r="B334" s="26" t="s">
        <v>410</v>
      </c>
      <c r="C334" s="7">
        <v>2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6.8999999999999999E-3</v>
      </c>
      <c r="J334" s="7">
        <v>0</v>
      </c>
      <c r="K334" s="7">
        <v>0.6</v>
      </c>
      <c r="L334" s="7">
        <v>0.99309999999999998</v>
      </c>
      <c r="M334" s="7">
        <v>0</v>
      </c>
      <c r="N334" s="7">
        <v>0</v>
      </c>
      <c r="O334" s="7">
        <v>0</v>
      </c>
      <c r="P334" s="7">
        <v>0.4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6</v>
      </c>
      <c r="X334" s="7">
        <v>0</v>
      </c>
      <c r="Y334" s="7">
        <v>0</v>
      </c>
      <c r="AM334" s="7">
        <v>2</v>
      </c>
      <c r="AN334" s="7">
        <v>0</v>
      </c>
      <c r="AY334" s="8">
        <f t="shared" si="37"/>
        <v>188</v>
      </c>
      <c r="AZ334" s="8">
        <f t="shared" si="38"/>
        <v>93.679349999999999</v>
      </c>
      <c r="BA334" s="8">
        <f t="shared" si="39"/>
        <v>181</v>
      </c>
      <c r="BB334" s="8">
        <v>1</v>
      </c>
      <c r="BC334" s="8">
        <f t="shared" si="40"/>
        <v>0.95005980779684018</v>
      </c>
      <c r="BD334" s="8">
        <f t="shared" si="41"/>
        <v>3.8131862887850896</v>
      </c>
      <c r="BF334" s="10">
        <f t="shared" si="42"/>
        <v>2</v>
      </c>
      <c r="BG334" s="10">
        <v>22</v>
      </c>
      <c r="BH334" s="10">
        <v>355</v>
      </c>
      <c r="BI334" s="25">
        <v>620</v>
      </c>
      <c r="BJ334" s="10">
        <v>2300</v>
      </c>
      <c r="BK334" s="27">
        <v>242</v>
      </c>
      <c r="BL334" s="10">
        <v>780</v>
      </c>
      <c r="BN334" s="4" t="s">
        <v>233</v>
      </c>
      <c r="BO334" s="4" t="s">
        <v>391</v>
      </c>
      <c r="BP334" s="45" t="s">
        <v>411</v>
      </c>
      <c r="BQ334" s="4" t="s">
        <v>208</v>
      </c>
    </row>
    <row r="335" spans="1:69" x14ac:dyDescent="0.25">
      <c r="A335" s="4">
        <v>334</v>
      </c>
      <c r="B335" s="52" t="s">
        <v>412</v>
      </c>
      <c r="C335" s="7">
        <v>2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0.12</v>
      </c>
      <c r="J335" s="7">
        <v>0</v>
      </c>
      <c r="K335" s="7">
        <v>0.83</v>
      </c>
      <c r="L335" s="7">
        <v>0.88</v>
      </c>
      <c r="M335" s="7">
        <v>0</v>
      </c>
      <c r="N335" s="7">
        <v>0</v>
      </c>
      <c r="O335" s="7">
        <v>0</v>
      </c>
      <c r="P335" s="7">
        <v>0.17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6</v>
      </c>
      <c r="X335" s="7">
        <v>0</v>
      </c>
      <c r="Y335" s="7">
        <v>0</v>
      </c>
      <c r="Z335" s="7" t="s">
        <v>413</v>
      </c>
      <c r="AJ335" s="7" t="s">
        <v>414</v>
      </c>
      <c r="AL335" s="7" t="s">
        <v>128</v>
      </c>
      <c r="AM335" s="7">
        <v>2</v>
      </c>
      <c r="AN335" s="7">
        <v>0</v>
      </c>
      <c r="AU335" s="7">
        <v>3.2</v>
      </c>
      <c r="AX335" s="7">
        <v>0.5</v>
      </c>
      <c r="AY335" s="8">
        <f t="shared" si="37"/>
        <v>188</v>
      </c>
      <c r="AZ335" s="8">
        <f t="shared" si="38"/>
        <v>93.485000000000014</v>
      </c>
      <c r="BA335" s="8">
        <f t="shared" si="39"/>
        <v>181</v>
      </c>
      <c r="BB335" s="8">
        <v>1</v>
      </c>
      <c r="BC335" s="8">
        <f t="shared" si="40"/>
        <v>0.95073250074416082</v>
      </c>
      <c r="BD335" s="8">
        <f t="shared" si="41"/>
        <v>3.8146105546200797</v>
      </c>
      <c r="BF335" s="10">
        <f t="shared" si="42"/>
        <v>2.2262118491921004</v>
      </c>
      <c r="BG335" s="39">
        <v>64</v>
      </c>
      <c r="BH335" s="39">
        <v>350</v>
      </c>
      <c r="BI335" s="39">
        <v>557</v>
      </c>
      <c r="BJ335" s="39">
        <v>6530</v>
      </c>
      <c r="BK335" s="41">
        <v>153</v>
      </c>
      <c r="BN335" s="4" t="s">
        <v>415</v>
      </c>
      <c r="BO335" s="45" t="s">
        <v>416</v>
      </c>
      <c r="BQ335" s="4" t="s">
        <v>208</v>
      </c>
    </row>
    <row r="336" spans="1:69" x14ac:dyDescent="0.25">
      <c r="A336" s="4">
        <v>335</v>
      </c>
      <c r="B336" s="52" t="s">
        <v>173</v>
      </c>
      <c r="C336" s="7">
        <v>2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1</v>
      </c>
      <c r="J336" s="7">
        <v>0</v>
      </c>
      <c r="K336" s="7">
        <v>1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6</v>
      </c>
      <c r="X336" s="7">
        <v>0</v>
      </c>
      <c r="Y336" s="7">
        <v>0</v>
      </c>
      <c r="Z336" s="7" t="s">
        <v>417</v>
      </c>
      <c r="AK336" s="7" t="s">
        <v>81</v>
      </c>
      <c r="AL336" s="7" t="s">
        <v>128</v>
      </c>
      <c r="AM336" s="7">
        <v>2</v>
      </c>
      <c r="AN336" s="7">
        <v>3</v>
      </c>
      <c r="AY336" s="8">
        <f t="shared" si="37"/>
        <v>188</v>
      </c>
      <c r="AZ336" s="8">
        <f t="shared" si="38"/>
        <v>102.5</v>
      </c>
      <c r="BA336" s="8">
        <f t="shared" si="39"/>
        <v>181</v>
      </c>
      <c r="BB336" s="8">
        <v>1</v>
      </c>
      <c r="BC336" s="8">
        <f t="shared" si="40"/>
        <v>0.92050021328663489</v>
      </c>
      <c r="BD336" s="8">
        <f t="shared" si="41"/>
        <v>3.7896079342488678</v>
      </c>
      <c r="BF336" s="10">
        <f t="shared" si="42"/>
        <v>1.7714285714285714</v>
      </c>
      <c r="BG336" s="43"/>
      <c r="BH336" s="40">
        <v>360</v>
      </c>
      <c r="BI336" s="39">
        <v>700</v>
      </c>
      <c r="BJ336" s="39">
        <v>3.54</v>
      </c>
      <c r="BK336" s="44">
        <v>234</v>
      </c>
      <c r="BO336" s="45" t="s">
        <v>418</v>
      </c>
      <c r="BP336" s="46"/>
      <c r="BQ336" s="4" t="s">
        <v>208</v>
      </c>
    </row>
    <row r="337" spans="1:71" x14ac:dyDescent="0.25">
      <c r="A337" s="4">
        <v>336</v>
      </c>
      <c r="B337" s="52" t="s">
        <v>419</v>
      </c>
      <c r="C337" s="7">
        <v>2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0.75</v>
      </c>
      <c r="J337" s="7">
        <v>0</v>
      </c>
      <c r="K337" s="7">
        <v>1</v>
      </c>
      <c r="L337" s="7">
        <v>0</v>
      </c>
      <c r="M337" s="7">
        <v>0.25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6</v>
      </c>
      <c r="X337" s="7">
        <v>0</v>
      </c>
      <c r="Y337" s="7">
        <v>0</v>
      </c>
      <c r="Z337" s="7" t="s">
        <v>417</v>
      </c>
      <c r="AK337" s="7" t="s">
        <v>81</v>
      </c>
      <c r="AL337" s="7" t="s">
        <v>201</v>
      </c>
      <c r="AM337" s="7">
        <v>2</v>
      </c>
      <c r="AN337" s="7">
        <v>3</v>
      </c>
      <c r="AY337" s="8">
        <f t="shared" si="37"/>
        <v>188</v>
      </c>
      <c r="AZ337" s="8">
        <f t="shared" si="38"/>
        <v>99.125</v>
      </c>
      <c r="BA337" s="8">
        <f t="shared" si="39"/>
        <v>181</v>
      </c>
      <c r="BB337" s="8">
        <v>1</v>
      </c>
      <c r="BC337" s="8">
        <f t="shared" si="40"/>
        <v>0.93159057730213646</v>
      </c>
      <c r="BD337" s="8">
        <f t="shared" si="41"/>
        <v>3.7891282089106371</v>
      </c>
      <c r="BF337" s="10">
        <f t="shared" si="42"/>
        <v>2.5833333333333335</v>
      </c>
      <c r="BG337" s="43"/>
      <c r="BH337" s="40">
        <v>360</v>
      </c>
      <c r="BI337" s="39">
        <v>480</v>
      </c>
      <c r="BJ337" s="39">
        <v>2.6</v>
      </c>
      <c r="BK337" s="44"/>
      <c r="BO337" s="45" t="s">
        <v>418</v>
      </c>
      <c r="BP337" s="45"/>
      <c r="BQ337" s="4" t="s">
        <v>208</v>
      </c>
    </row>
    <row r="338" spans="1:71" x14ac:dyDescent="0.25">
      <c r="A338" s="4">
        <v>337</v>
      </c>
      <c r="B338" s="26" t="s">
        <v>420</v>
      </c>
      <c r="C338" s="7">
        <v>2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0.16700000000000001</v>
      </c>
      <c r="J338" s="7">
        <v>0</v>
      </c>
      <c r="K338" s="7">
        <v>0</v>
      </c>
      <c r="L338" s="7">
        <v>0.83299999999999996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6</v>
      </c>
      <c r="X338" s="7">
        <v>0</v>
      </c>
      <c r="Y338" s="7">
        <v>0</v>
      </c>
      <c r="AM338" s="7">
        <v>2</v>
      </c>
      <c r="AN338" s="7">
        <v>3</v>
      </c>
      <c r="AY338" s="8">
        <f t="shared" si="37"/>
        <v>188</v>
      </c>
      <c r="AZ338" s="8">
        <f t="shared" si="38"/>
        <v>99.420500000000004</v>
      </c>
      <c r="BA338" s="8">
        <f t="shared" si="39"/>
        <v>181</v>
      </c>
      <c r="BB338" s="8">
        <v>1</v>
      </c>
      <c r="BC338" s="8">
        <f t="shared" si="40"/>
        <v>0.93060889081490461</v>
      </c>
      <c r="BD338" s="8">
        <f t="shared" si="41"/>
        <v>3.7886974458650258</v>
      </c>
      <c r="BF338" s="10">
        <f t="shared" si="42"/>
        <v>1.984</v>
      </c>
      <c r="BG338" s="10">
        <v>39</v>
      </c>
      <c r="BH338" s="10">
        <v>360</v>
      </c>
      <c r="BI338" s="10">
        <v>625</v>
      </c>
      <c r="BK338" s="12">
        <v>210</v>
      </c>
      <c r="BN338" s="4" t="s">
        <v>233</v>
      </c>
      <c r="BO338" s="4" t="s">
        <v>421</v>
      </c>
      <c r="BQ338" s="4" t="s">
        <v>208</v>
      </c>
    </row>
    <row r="339" spans="1:71" x14ac:dyDescent="0.25">
      <c r="A339" s="4">
        <v>338</v>
      </c>
      <c r="B339" s="7" t="s">
        <v>422</v>
      </c>
      <c r="C339" s="7">
        <v>0</v>
      </c>
      <c r="D339" s="7">
        <v>1</v>
      </c>
      <c r="E339" s="7">
        <v>0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0.99</v>
      </c>
      <c r="Y339" s="7">
        <v>2.0099999999999998</v>
      </c>
      <c r="AK339" s="7" t="s">
        <v>81</v>
      </c>
      <c r="AM339" s="7">
        <v>1</v>
      </c>
      <c r="AN339" s="7">
        <v>0</v>
      </c>
      <c r="AO339" s="7">
        <v>6.05</v>
      </c>
      <c r="AP339" s="7">
        <v>6.05</v>
      </c>
      <c r="AQ339" s="7">
        <v>6.05</v>
      </c>
      <c r="AR339" s="7">
        <v>90</v>
      </c>
      <c r="AS339" s="7">
        <v>90</v>
      </c>
      <c r="AT339" s="7">
        <v>90</v>
      </c>
      <c r="AU339" s="7">
        <v>16.3</v>
      </c>
      <c r="AX339" s="7">
        <v>2</v>
      </c>
      <c r="AY339" s="8">
        <f t="shared" si="37"/>
        <v>270</v>
      </c>
      <c r="AZ339" s="8">
        <f t="shared" si="38"/>
        <v>119</v>
      </c>
      <c r="BA339" s="8">
        <f t="shared" si="39"/>
        <v>212.07999999999996</v>
      </c>
      <c r="BB339" s="8">
        <v>1</v>
      </c>
      <c r="BC339" s="8">
        <f t="shared" si="40"/>
        <v>1.0297617552362601</v>
      </c>
      <c r="BD339" s="8">
        <f t="shared" si="41"/>
        <v>3.5515145596450641</v>
      </c>
      <c r="BF339" s="10">
        <f t="shared" si="42"/>
        <v>1.9314641744548287</v>
      </c>
      <c r="BI339" s="10">
        <v>642</v>
      </c>
      <c r="BJ339" s="10">
        <v>5.28</v>
      </c>
      <c r="BK339" s="12">
        <v>50</v>
      </c>
      <c r="BN339" s="4" t="s">
        <v>423</v>
      </c>
      <c r="BO339" s="4" t="s">
        <v>424</v>
      </c>
      <c r="BQ339" s="4" t="s">
        <v>208</v>
      </c>
      <c r="BS339" s="4">
        <v>0.2</v>
      </c>
    </row>
    <row r="340" spans="1:71" x14ac:dyDescent="0.25">
      <c r="A340" s="4">
        <v>339</v>
      </c>
      <c r="B340" s="7" t="s">
        <v>89</v>
      </c>
      <c r="C340" s="7">
        <v>1</v>
      </c>
      <c r="D340" s="7">
        <v>0</v>
      </c>
      <c r="E340" s="7">
        <v>0</v>
      </c>
      <c r="F340" s="7">
        <v>0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3</v>
      </c>
      <c r="Y340" s="7">
        <v>0</v>
      </c>
      <c r="Z340" s="7" t="s">
        <v>230</v>
      </c>
      <c r="AM340" s="7">
        <v>1</v>
      </c>
      <c r="AN340" s="7">
        <v>0</v>
      </c>
      <c r="AY340" s="8">
        <f t="shared" si="37"/>
        <v>188</v>
      </c>
      <c r="AZ340" s="8">
        <f t="shared" si="38"/>
        <v>119</v>
      </c>
      <c r="BA340" s="8">
        <f t="shared" si="39"/>
        <v>196</v>
      </c>
      <c r="BB340" s="8">
        <v>1</v>
      </c>
      <c r="BC340" s="8">
        <f t="shared" si="40"/>
        <v>0.86212702902943361</v>
      </c>
      <c r="BD340" s="8">
        <f t="shared" si="41"/>
        <v>4.1016141003933519</v>
      </c>
      <c r="BF340" s="10">
        <f t="shared" si="42"/>
        <v>2.3664122137404582</v>
      </c>
      <c r="BI340" s="10">
        <v>524</v>
      </c>
      <c r="BK340" s="12">
        <v>25</v>
      </c>
      <c r="BO340" s="4" t="s">
        <v>425</v>
      </c>
      <c r="BQ340" s="4" t="s">
        <v>208</v>
      </c>
    </row>
    <row r="341" spans="1:71" x14ac:dyDescent="0.25">
      <c r="A341" s="4">
        <v>340</v>
      </c>
      <c r="B341" s="7" t="s">
        <v>89</v>
      </c>
      <c r="C341" s="7">
        <v>1</v>
      </c>
      <c r="D341" s="7">
        <v>0</v>
      </c>
      <c r="E341" s="7">
        <v>0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3</v>
      </c>
      <c r="Y341" s="7">
        <v>0</v>
      </c>
      <c r="Z341" s="7" t="s">
        <v>230</v>
      </c>
      <c r="AJ341" s="7" t="s">
        <v>426</v>
      </c>
      <c r="AM341" s="7">
        <v>1</v>
      </c>
      <c r="AN341" s="7">
        <v>0</v>
      </c>
      <c r="AY341" s="8">
        <f t="shared" si="37"/>
        <v>188</v>
      </c>
      <c r="AZ341" s="8">
        <f t="shared" si="38"/>
        <v>119</v>
      </c>
      <c r="BA341" s="8">
        <f t="shared" si="39"/>
        <v>196</v>
      </c>
      <c r="BB341" s="8">
        <v>1</v>
      </c>
      <c r="BC341" s="8">
        <f t="shared" si="40"/>
        <v>0.86212702902943361</v>
      </c>
      <c r="BD341" s="8">
        <f t="shared" si="41"/>
        <v>4.1016141003933519</v>
      </c>
      <c r="BF341" s="10">
        <f t="shared" si="42"/>
        <v>2.3664122137404582</v>
      </c>
      <c r="BI341" s="10">
        <v>524</v>
      </c>
      <c r="BK341" s="12">
        <v>20</v>
      </c>
      <c r="BO341" s="4" t="s">
        <v>425</v>
      </c>
      <c r="BQ341" s="4" t="s">
        <v>208</v>
      </c>
    </row>
    <row r="342" spans="1:71" x14ac:dyDescent="0.25">
      <c r="A342" s="4">
        <v>341</v>
      </c>
      <c r="B342" s="7" t="s">
        <v>89</v>
      </c>
      <c r="C342" s="7">
        <v>1</v>
      </c>
      <c r="D342" s="7">
        <v>0</v>
      </c>
      <c r="E342" s="7">
        <v>0</v>
      </c>
      <c r="F342" s="7">
        <v>0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3</v>
      </c>
      <c r="Y342" s="7">
        <v>0</v>
      </c>
      <c r="Z342" s="7" t="s">
        <v>230</v>
      </c>
      <c r="AJ342" s="7" t="s">
        <v>427</v>
      </c>
      <c r="AM342" s="7">
        <v>1</v>
      </c>
      <c r="AN342" s="7">
        <v>0</v>
      </c>
      <c r="AY342" s="8">
        <f t="shared" si="37"/>
        <v>188</v>
      </c>
      <c r="AZ342" s="8">
        <f t="shared" si="38"/>
        <v>119</v>
      </c>
      <c r="BA342" s="8">
        <f t="shared" si="39"/>
        <v>196</v>
      </c>
      <c r="BB342" s="8">
        <v>1</v>
      </c>
      <c r="BC342" s="8">
        <f t="shared" si="40"/>
        <v>0.86212702902943361</v>
      </c>
      <c r="BD342" s="8">
        <f t="shared" si="41"/>
        <v>4.1016141003933519</v>
      </c>
      <c r="BF342" s="10">
        <f t="shared" si="42"/>
        <v>2.3846153846153846</v>
      </c>
      <c r="BI342" s="10">
        <v>520</v>
      </c>
      <c r="BK342" s="12">
        <v>20</v>
      </c>
      <c r="BO342" s="4" t="s">
        <v>425</v>
      </c>
      <c r="BQ342" s="4" t="s">
        <v>208</v>
      </c>
    </row>
    <row r="343" spans="1:71" x14ac:dyDescent="0.25">
      <c r="A343" s="4">
        <v>342</v>
      </c>
      <c r="B343" s="7" t="s">
        <v>89</v>
      </c>
      <c r="C343" s="7">
        <v>1</v>
      </c>
      <c r="D343" s="7">
        <v>0</v>
      </c>
      <c r="E343" s="7">
        <v>0</v>
      </c>
      <c r="F343" s="7">
        <v>0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3</v>
      </c>
      <c r="Y343" s="7">
        <v>0</v>
      </c>
      <c r="AK343" s="7" t="s">
        <v>206</v>
      </c>
      <c r="AM343" s="7">
        <v>1</v>
      </c>
      <c r="AN343" s="7">
        <v>3</v>
      </c>
      <c r="AY343" s="8">
        <f t="shared" si="37"/>
        <v>188</v>
      </c>
      <c r="AZ343" s="8">
        <f t="shared" si="38"/>
        <v>119</v>
      </c>
      <c r="BA343" s="8">
        <f t="shared" si="39"/>
        <v>196</v>
      </c>
      <c r="BB343" s="8">
        <v>1</v>
      </c>
      <c r="BC343" s="8">
        <f t="shared" si="40"/>
        <v>0.86212702902943361</v>
      </c>
      <c r="BD343" s="8">
        <f t="shared" si="41"/>
        <v>4.1016141003933519</v>
      </c>
      <c r="BF343" s="10">
        <v>2.34</v>
      </c>
      <c r="BL343" s="10">
        <v>50</v>
      </c>
      <c r="BO343" s="4" t="s">
        <v>428</v>
      </c>
      <c r="BQ343" s="4" t="s">
        <v>208</v>
      </c>
    </row>
    <row r="344" spans="1:71" x14ac:dyDescent="0.25">
      <c r="A344" s="4">
        <v>343</v>
      </c>
      <c r="B344" s="7" t="s">
        <v>429</v>
      </c>
      <c r="C344" s="7">
        <v>2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0</v>
      </c>
      <c r="O344" s="7">
        <v>0</v>
      </c>
      <c r="P344" s="7">
        <v>1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6</v>
      </c>
      <c r="X344" s="7">
        <v>0</v>
      </c>
      <c r="Y344" s="7">
        <v>0</v>
      </c>
      <c r="AK344" s="7" t="s">
        <v>81</v>
      </c>
      <c r="AL344" s="7" t="s">
        <v>396</v>
      </c>
      <c r="AM344" s="7">
        <v>2</v>
      </c>
      <c r="AN344" s="7">
        <v>3</v>
      </c>
      <c r="AY344" s="8">
        <f t="shared" si="37"/>
        <v>188</v>
      </c>
      <c r="AZ344" s="8">
        <f t="shared" si="38"/>
        <v>97.5</v>
      </c>
      <c r="BA344" s="8">
        <f t="shared" si="39"/>
        <v>181</v>
      </c>
      <c r="BB344" s="8">
        <v>1</v>
      </c>
      <c r="BC344" s="8">
        <f t="shared" si="40"/>
        <v>0.93702624943181678</v>
      </c>
      <c r="BD344" s="8">
        <f t="shared" si="41"/>
        <v>3.7931079634195441</v>
      </c>
      <c r="BF344" s="10">
        <v>3.3</v>
      </c>
      <c r="BN344" s="30"/>
      <c r="BO344" s="4" t="s">
        <v>430</v>
      </c>
      <c r="BQ344" s="4" t="s">
        <v>208</v>
      </c>
    </row>
    <row r="345" spans="1:71" x14ac:dyDescent="0.25">
      <c r="A345" s="4">
        <v>344</v>
      </c>
      <c r="B345" s="7" t="s">
        <v>431</v>
      </c>
      <c r="C345" s="7">
        <v>2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1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1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6</v>
      </c>
      <c r="X345" s="7">
        <v>0</v>
      </c>
      <c r="Y345" s="7">
        <v>0</v>
      </c>
      <c r="AK345" s="7" t="s">
        <v>81</v>
      </c>
      <c r="AM345" s="7">
        <v>2</v>
      </c>
      <c r="AN345" s="7">
        <v>3</v>
      </c>
      <c r="AY345" s="8">
        <f t="shared" si="37"/>
        <v>188</v>
      </c>
      <c r="AZ345" s="8">
        <f t="shared" si="38"/>
        <v>109</v>
      </c>
      <c r="BA345" s="8">
        <f t="shared" si="39"/>
        <v>181</v>
      </c>
      <c r="BB345" s="8">
        <v>1</v>
      </c>
      <c r="BC345" s="8">
        <f t="shared" si="40"/>
        <v>0.89986831195434813</v>
      </c>
      <c r="BD345" s="8">
        <f t="shared" si="41"/>
        <v>3.8247210185954317</v>
      </c>
      <c r="BF345" s="10">
        <v>2.0499999999999998</v>
      </c>
      <c r="BO345" s="4" t="s">
        <v>430</v>
      </c>
      <c r="BQ345" s="4" t="s">
        <v>208</v>
      </c>
    </row>
    <row r="346" spans="1:71" x14ac:dyDescent="0.25">
      <c r="A346" s="4">
        <v>345</v>
      </c>
      <c r="B346" s="7" t="s">
        <v>429</v>
      </c>
      <c r="C346" s="7">
        <v>2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0</v>
      </c>
      <c r="O346" s="7">
        <v>0</v>
      </c>
      <c r="P346" s="7">
        <v>1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6</v>
      </c>
      <c r="X346" s="7">
        <v>0</v>
      </c>
      <c r="Y346" s="7">
        <v>0</v>
      </c>
      <c r="AK346" s="7" t="s">
        <v>81</v>
      </c>
      <c r="AL346" s="7" t="s">
        <v>396</v>
      </c>
      <c r="AM346" s="7">
        <v>2</v>
      </c>
      <c r="AN346" s="7">
        <v>3</v>
      </c>
      <c r="AO346" s="7">
        <v>10.467000000000001</v>
      </c>
      <c r="AP346" s="7">
        <v>10.467000000000001</v>
      </c>
      <c r="AQ346" s="7">
        <v>10.467000000000001</v>
      </c>
      <c r="AR346" s="7">
        <v>90</v>
      </c>
      <c r="AS346" s="7">
        <v>90</v>
      </c>
      <c r="AT346" s="7">
        <v>90</v>
      </c>
      <c r="AW346" s="7">
        <v>1147.01</v>
      </c>
      <c r="AY346" s="8">
        <f t="shared" si="37"/>
        <v>188</v>
      </c>
      <c r="AZ346" s="8">
        <f t="shared" si="38"/>
        <v>97.5</v>
      </c>
      <c r="BA346" s="8">
        <f t="shared" si="39"/>
        <v>181</v>
      </c>
      <c r="BB346" s="8">
        <v>1</v>
      </c>
      <c r="BC346" s="8">
        <f t="shared" si="40"/>
        <v>0.93702624943181678</v>
      </c>
      <c r="BD346" s="8">
        <f t="shared" si="41"/>
        <v>3.7931079634195441</v>
      </c>
      <c r="BF346" s="10">
        <f t="shared" ref="BF346:BF377" si="43">1240/BI346</f>
        <v>2.0394736842105261</v>
      </c>
      <c r="BI346" s="10">
        <v>608</v>
      </c>
      <c r="BK346" s="12">
        <v>120</v>
      </c>
      <c r="BO346" s="4" t="s">
        <v>430</v>
      </c>
      <c r="BQ346" s="4" t="s">
        <v>208</v>
      </c>
    </row>
    <row r="347" spans="1:71" x14ac:dyDescent="0.25">
      <c r="A347" s="4">
        <v>346</v>
      </c>
      <c r="B347" s="7" t="s">
        <v>113</v>
      </c>
      <c r="C347" s="7">
        <v>1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1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3</v>
      </c>
      <c r="AK347" s="7" t="s">
        <v>206</v>
      </c>
      <c r="AL347" s="7" t="s">
        <v>91</v>
      </c>
      <c r="AM347" s="7">
        <v>1</v>
      </c>
      <c r="AN347" s="7">
        <v>3</v>
      </c>
      <c r="AO347" s="7">
        <v>8.6884999999999994</v>
      </c>
      <c r="AP347" s="7">
        <v>12.3775</v>
      </c>
      <c r="AQ347" s="7">
        <v>8.6384000000000007</v>
      </c>
      <c r="AY347" s="8">
        <f t="shared" si="37"/>
        <v>188</v>
      </c>
      <c r="AZ347" s="8">
        <f t="shared" si="38"/>
        <v>118</v>
      </c>
      <c r="BA347" s="8">
        <f t="shared" si="39"/>
        <v>220</v>
      </c>
      <c r="BB347" s="8">
        <v>1</v>
      </c>
      <c r="BC347" s="8">
        <f t="shared" si="40"/>
        <v>0.85367792907777684</v>
      </c>
      <c r="BD347" s="8">
        <f t="shared" si="41"/>
        <v>4.2851158222245926</v>
      </c>
      <c r="BF347" s="10">
        <f t="shared" si="43"/>
        <v>1.3052631578947369</v>
      </c>
      <c r="BI347" s="10">
        <v>950</v>
      </c>
      <c r="BL347" s="10">
        <v>900</v>
      </c>
      <c r="BO347" s="4" t="s">
        <v>432</v>
      </c>
      <c r="BQ347" s="4" t="s">
        <v>208</v>
      </c>
    </row>
    <row r="348" spans="1:71" x14ac:dyDescent="0.25">
      <c r="A348" s="4">
        <v>347</v>
      </c>
      <c r="B348" s="7" t="s">
        <v>658</v>
      </c>
      <c r="C348" s="7">
        <v>1</v>
      </c>
      <c r="D348" s="7">
        <v>0</v>
      </c>
      <c r="E348" s="7">
        <v>0</v>
      </c>
      <c r="F348" s="7">
        <v>0</v>
      </c>
      <c r="G348" s="7">
        <v>0.90400000000000003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9.6000000000000002E-2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0.45000000000000018</v>
      </c>
      <c r="X348" s="7">
        <v>2.5499999999999998</v>
      </c>
      <c r="Y348" s="7">
        <v>0</v>
      </c>
      <c r="Z348" s="7" t="s">
        <v>433</v>
      </c>
      <c r="AM348" s="7">
        <v>1</v>
      </c>
      <c r="AN348" s="7">
        <v>0</v>
      </c>
      <c r="AY348" s="8">
        <f t="shared" si="37"/>
        <v>188</v>
      </c>
      <c r="AZ348" s="8">
        <f t="shared" si="38"/>
        <v>115.54400000000001</v>
      </c>
      <c r="BA348" s="8">
        <f t="shared" si="39"/>
        <v>193.75</v>
      </c>
      <c r="BB348" s="8">
        <v>1</v>
      </c>
      <c r="BC348" s="8">
        <f t="shared" si="40"/>
        <v>0.87288723218893671</v>
      </c>
      <c r="BD348" s="8">
        <f t="shared" si="41"/>
        <v>4.0193264697229445</v>
      </c>
      <c r="BF348" s="10">
        <f t="shared" si="43"/>
        <v>2.5050505050505052</v>
      </c>
      <c r="BI348" s="10">
        <v>495</v>
      </c>
      <c r="BK348" s="12">
        <v>25</v>
      </c>
      <c r="BN348" s="4" t="s">
        <v>434</v>
      </c>
      <c r="BO348" s="4" t="s">
        <v>435</v>
      </c>
      <c r="BQ348" s="4" t="s">
        <v>208</v>
      </c>
    </row>
    <row r="349" spans="1:71" x14ac:dyDescent="0.25">
      <c r="A349" s="4">
        <v>348</v>
      </c>
      <c r="B349" s="7" t="s">
        <v>686</v>
      </c>
      <c r="C349" s="7">
        <v>1</v>
      </c>
      <c r="D349" s="7">
        <v>0</v>
      </c>
      <c r="E349" s="7">
        <v>0</v>
      </c>
      <c r="F349" s="7">
        <v>0</v>
      </c>
      <c r="G349" s="7">
        <v>0.90400000000000003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9.6000000000000002E-2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0.50999999999999979</v>
      </c>
      <c r="X349" s="7">
        <v>2.4900000000000002</v>
      </c>
      <c r="Y349" s="7">
        <v>0</v>
      </c>
      <c r="Z349" s="7" t="s">
        <v>433</v>
      </c>
      <c r="AM349" s="7">
        <v>1</v>
      </c>
      <c r="AN349" s="7">
        <v>0</v>
      </c>
      <c r="AY349" s="8">
        <f t="shared" si="37"/>
        <v>188</v>
      </c>
      <c r="AZ349" s="8">
        <f t="shared" si="38"/>
        <v>115.54400000000001</v>
      </c>
      <c r="BA349" s="8">
        <f t="shared" si="39"/>
        <v>193.45000000000002</v>
      </c>
      <c r="BB349" s="8">
        <v>1</v>
      </c>
      <c r="BC349" s="8">
        <f t="shared" si="40"/>
        <v>0.87304808351972785</v>
      </c>
      <c r="BD349" s="8">
        <f t="shared" si="41"/>
        <v>4.016730056235442</v>
      </c>
      <c r="BF349" s="10">
        <f t="shared" si="43"/>
        <v>2.5101214574898787</v>
      </c>
      <c r="BI349" s="10">
        <v>494</v>
      </c>
      <c r="BK349" s="12">
        <v>24</v>
      </c>
      <c r="BN349" s="4" t="s">
        <v>381</v>
      </c>
      <c r="BO349" s="4" t="s">
        <v>435</v>
      </c>
      <c r="BQ349" s="4" t="s">
        <v>208</v>
      </c>
    </row>
    <row r="350" spans="1:71" x14ac:dyDescent="0.25">
      <c r="A350" s="4">
        <v>349</v>
      </c>
      <c r="B350" s="7" t="s">
        <v>650</v>
      </c>
      <c r="C350" s="7">
        <v>1</v>
      </c>
      <c r="D350" s="7">
        <v>0</v>
      </c>
      <c r="E350" s="7">
        <v>0</v>
      </c>
      <c r="F350" s="7">
        <v>0</v>
      </c>
      <c r="G350" s="7">
        <v>0.90400000000000003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9.6000000000000002E-2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0.60000000000000009</v>
      </c>
      <c r="X350" s="7">
        <v>2.4</v>
      </c>
      <c r="Y350" s="7">
        <v>0</v>
      </c>
      <c r="Z350" s="7" t="s">
        <v>433</v>
      </c>
      <c r="AM350" s="7">
        <v>1</v>
      </c>
      <c r="AN350" s="7">
        <v>0</v>
      </c>
      <c r="AY350" s="8">
        <f t="shared" si="37"/>
        <v>188</v>
      </c>
      <c r="AZ350" s="8">
        <f t="shared" si="38"/>
        <v>115.54400000000001</v>
      </c>
      <c r="BA350" s="8">
        <f t="shared" si="39"/>
        <v>193</v>
      </c>
      <c r="BB350" s="8">
        <v>1</v>
      </c>
      <c r="BC350" s="8">
        <f t="shared" si="40"/>
        <v>0.87328994700519036</v>
      </c>
      <c r="BD350" s="8">
        <f t="shared" si="41"/>
        <v>4.0128354360041882</v>
      </c>
      <c r="BF350" s="10">
        <f t="shared" si="43"/>
        <v>2.5152129817444218</v>
      </c>
      <c r="BI350" s="10">
        <v>493</v>
      </c>
      <c r="BK350" s="12">
        <v>22</v>
      </c>
      <c r="BN350" s="4" t="s">
        <v>381</v>
      </c>
      <c r="BO350" s="4" t="s">
        <v>435</v>
      </c>
      <c r="BQ350" s="4" t="s">
        <v>208</v>
      </c>
    </row>
    <row r="351" spans="1:71" x14ac:dyDescent="0.25">
      <c r="A351" s="4">
        <v>350</v>
      </c>
      <c r="B351" s="7" t="s">
        <v>685</v>
      </c>
      <c r="C351" s="7">
        <v>1</v>
      </c>
      <c r="D351" s="7">
        <v>0</v>
      </c>
      <c r="E351" s="7">
        <v>0</v>
      </c>
      <c r="F351" s="7">
        <v>0</v>
      </c>
      <c r="G351" s="7">
        <v>0.90400000000000003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9.6000000000000002E-2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0.66000000000000014</v>
      </c>
      <c r="X351" s="7">
        <v>2.34</v>
      </c>
      <c r="Y351" s="7">
        <v>0</v>
      </c>
      <c r="Z351" s="7" t="s">
        <v>433</v>
      </c>
      <c r="AM351" s="7">
        <v>1</v>
      </c>
      <c r="AN351" s="7">
        <v>0</v>
      </c>
      <c r="AY351" s="8">
        <f t="shared" si="37"/>
        <v>188</v>
      </c>
      <c r="AZ351" s="8">
        <f t="shared" si="38"/>
        <v>115.54400000000001</v>
      </c>
      <c r="BA351" s="8">
        <f t="shared" si="39"/>
        <v>192.70000000000002</v>
      </c>
      <c r="BB351" s="8">
        <v>1</v>
      </c>
      <c r="BC351" s="8">
        <f t="shared" si="40"/>
        <v>0.87345158165355774</v>
      </c>
      <c r="BD351" s="8">
        <f t="shared" si="41"/>
        <v>4.0102390225166857</v>
      </c>
      <c r="BF351" s="10">
        <f t="shared" si="43"/>
        <v>2.5726141078838176</v>
      </c>
      <c r="BI351" s="10">
        <v>482</v>
      </c>
      <c r="BK351" s="12">
        <v>20</v>
      </c>
      <c r="BN351" s="4" t="s">
        <v>381</v>
      </c>
      <c r="BO351" s="4" t="s">
        <v>435</v>
      </c>
      <c r="BQ351" s="4" t="s">
        <v>208</v>
      </c>
    </row>
    <row r="352" spans="1:71" x14ac:dyDescent="0.25">
      <c r="A352" s="4">
        <v>351</v>
      </c>
      <c r="B352" s="7" t="s">
        <v>684</v>
      </c>
      <c r="C352" s="7">
        <v>1</v>
      </c>
      <c r="D352" s="7">
        <v>0</v>
      </c>
      <c r="E352" s="7">
        <v>0</v>
      </c>
      <c r="F352" s="7">
        <v>0</v>
      </c>
      <c r="G352" s="7">
        <v>0.90400000000000003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9.6000000000000002E-2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0.75</v>
      </c>
      <c r="X352" s="7">
        <v>2.25</v>
      </c>
      <c r="Y352" s="7">
        <v>0</v>
      </c>
      <c r="Z352" s="7" t="s">
        <v>433</v>
      </c>
      <c r="AM352" s="7">
        <v>1</v>
      </c>
      <c r="AN352" s="7">
        <v>0</v>
      </c>
      <c r="AY352" s="8">
        <f t="shared" si="37"/>
        <v>188</v>
      </c>
      <c r="AZ352" s="8">
        <f t="shared" si="38"/>
        <v>115.54400000000001</v>
      </c>
      <c r="BA352" s="8">
        <f t="shared" si="39"/>
        <v>192.25</v>
      </c>
      <c r="BB352" s="8">
        <v>1</v>
      </c>
      <c r="BC352" s="8">
        <f t="shared" si="40"/>
        <v>0.87369462440753864</v>
      </c>
      <c r="BD352" s="8">
        <f t="shared" si="41"/>
        <v>4.0063444022854311</v>
      </c>
      <c r="BF352" s="10">
        <f t="shared" si="43"/>
        <v>2.5833333333333335</v>
      </c>
      <c r="BI352" s="10">
        <v>480</v>
      </c>
      <c r="BK352" s="12">
        <v>20</v>
      </c>
      <c r="BN352" s="4" t="s">
        <v>381</v>
      </c>
      <c r="BO352" s="4" t="s">
        <v>435</v>
      </c>
      <c r="BQ352" s="4" t="s">
        <v>208</v>
      </c>
    </row>
    <row r="353" spans="1:69" x14ac:dyDescent="0.25">
      <c r="A353" s="4">
        <v>352</v>
      </c>
      <c r="B353" s="7" t="s">
        <v>683</v>
      </c>
      <c r="C353" s="7">
        <v>1</v>
      </c>
      <c r="D353" s="7">
        <v>0</v>
      </c>
      <c r="E353" s="7">
        <v>0</v>
      </c>
      <c r="F353" s="7">
        <v>0</v>
      </c>
      <c r="G353" s="7">
        <v>0.90400000000000003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9.6000000000000002E-2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0.89999999999999991</v>
      </c>
      <c r="X353" s="7">
        <v>2.1</v>
      </c>
      <c r="Y353" s="7">
        <v>0</v>
      </c>
      <c r="Z353" s="7" t="s">
        <v>433</v>
      </c>
      <c r="AM353" s="7">
        <v>1</v>
      </c>
      <c r="AN353" s="7">
        <v>0</v>
      </c>
      <c r="AY353" s="8">
        <f t="shared" si="37"/>
        <v>188</v>
      </c>
      <c r="AZ353" s="8">
        <f t="shared" si="38"/>
        <v>115.54400000000001</v>
      </c>
      <c r="BA353" s="8">
        <f t="shared" si="39"/>
        <v>191.5</v>
      </c>
      <c r="BB353" s="8">
        <v>1</v>
      </c>
      <c r="BC353" s="8">
        <f t="shared" si="40"/>
        <v>0.8741012787776945</v>
      </c>
      <c r="BD353" s="8">
        <f t="shared" si="41"/>
        <v>3.9998533685666748</v>
      </c>
      <c r="BF353" s="10">
        <f t="shared" si="43"/>
        <v>2.6105263157894738</v>
      </c>
      <c r="BI353" s="10">
        <v>475</v>
      </c>
      <c r="BK353" s="12">
        <v>20</v>
      </c>
      <c r="BN353" s="4" t="s">
        <v>381</v>
      </c>
      <c r="BO353" s="4" t="s">
        <v>435</v>
      </c>
      <c r="BQ353" s="4" t="s">
        <v>208</v>
      </c>
    </row>
    <row r="354" spans="1:69" x14ac:dyDescent="0.25">
      <c r="A354" s="4">
        <v>353</v>
      </c>
      <c r="B354" s="7" t="s">
        <v>662</v>
      </c>
      <c r="C354" s="7">
        <v>1</v>
      </c>
      <c r="D354" s="7">
        <v>0</v>
      </c>
      <c r="E354" s="7">
        <v>0</v>
      </c>
      <c r="F354" s="7">
        <v>0</v>
      </c>
      <c r="G354" s="7">
        <v>0.90400000000000003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9.6000000000000002E-2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0.99000000000000021</v>
      </c>
      <c r="X354" s="7">
        <v>2.0099999999999998</v>
      </c>
      <c r="Y354" s="7">
        <v>0</v>
      </c>
      <c r="Z354" s="7" t="s">
        <v>433</v>
      </c>
      <c r="AM354" s="7">
        <v>1</v>
      </c>
      <c r="AN354" s="7">
        <v>0</v>
      </c>
      <c r="AY354" s="8">
        <f t="shared" si="37"/>
        <v>188</v>
      </c>
      <c r="AZ354" s="8">
        <f t="shared" si="38"/>
        <v>115.54400000000001</v>
      </c>
      <c r="BA354" s="8">
        <f t="shared" si="39"/>
        <v>191.04999999999998</v>
      </c>
      <c r="BB354" s="8">
        <v>1</v>
      </c>
      <c r="BC354" s="8">
        <f t="shared" si="40"/>
        <v>0.87434622637981518</v>
      </c>
      <c r="BD354" s="8">
        <f t="shared" si="41"/>
        <v>3.9959587483354211</v>
      </c>
      <c r="BF354" s="10">
        <f t="shared" si="43"/>
        <v>2.6382978723404253</v>
      </c>
      <c r="BI354" s="10">
        <v>470</v>
      </c>
      <c r="BK354" s="12">
        <v>20</v>
      </c>
      <c r="BN354" s="4" t="s">
        <v>381</v>
      </c>
      <c r="BO354" s="4" t="s">
        <v>435</v>
      </c>
      <c r="BQ354" s="4" t="s">
        <v>208</v>
      </c>
    </row>
    <row r="355" spans="1:69" x14ac:dyDescent="0.25">
      <c r="A355" s="4">
        <v>354</v>
      </c>
      <c r="B355" s="7" t="s">
        <v>682</v>
      </c>
      <c r="C355" s="7">
        <v>1</v>
      </c>
      <c r="D355" s="7">
        <v>0</v>
      </c>
      <c r="E355" s="7">
        <v>0</v>
      </c>
      <c r="F355" s="7">
        <v>0</v>
      </c>
      <c r="G355" s="7">
        <v>0.90400000000000003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9.6000000000000002E-2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1.1100000000000001</v>
      </c>
      <c r="X355" s="7">
        <v>1.89</v>
      </c>
      <c r="Y355" s="7">
        <v>0</v>
      </c>
      <c r="Z355" s="7" t="s">
        <v>433</v>
      </c>
      <c r="AM355" s="7">
        <v>1</v>
      </c>
      <c r="AN355" s="7">
        <v>0</v>
      </c>
      <c r="AY355" s="8">
        <f t="shared" si="37"/>
        <v>188</v>
      </c>
      <c r="AZ355" s="8">
        <f t="shared" si="38"/>
        <v>115.54400000000001</v>
      </c>
      <c r="BA355" s="8">
        <f t="shared" si="39"/>
        <v>190.45000000000002</v>
      </c>
      <c r="BB355" s="8">
        <v>1</v>
      </c>
      <c r="BC355" s="8">
        <f t="shared" si="40"/>
        <v>0.87467394387992137</v>
      </c>
      <c r="BD355" s="8">
        <f t="shared" si="41"/>
        <v>3.9907659213604161</v>
      </c>
      <c r="BF355" s="10">
        <f t="shared" si="43"/>
        <v>2.6609442060085837</v>
      </c>
      <c r="BI355" s="10">
        <v>466</v>
      </c>
      <c r="BK355" s="12">
        <v>19</v>
      </c>
      <c r="BN355" s="4" t="s">
        <v>381</v>
      </c>
      <c r="BO355" s="4" t="s">
        <v>435</v>
      </c>
      <c r="BQ355" s="4" t="s">
        <v>208</v>
      </c>
    </row>
    <row r="356" spans="1:69" x14ac:dyDescent="0.25">
      <c r="A356" s="4">
        <v>355</v>
      </c>
      <c r="B356" s="7" t="s">
        <v>681</v>
      </c>
      <c r="C356" s="7">
        <v>1</v>
      </c>
      <c r="D356" s="7">
        <v>0</v>
      </c>
      <c r="E356" s="7">
        <v>0</v>
      </c>
      <c r="F356" s="7">
        <v>0</v>
      </c>
      <c r="G356" s="7">
        <v>0.90400000000000003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9.6000000000000002E-2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1.17</v>
      </c>
      <c r="X356" s="7">
        <v>1.83</v>
      </c>
      <c r="Y356" s="7">
        <v>0</v>
      </c>
      <c r="Z356" s="7" t="s">
        <v>433</v>
      </c>
      <c r="AM356" s="7">
        <v>1</v>
      </c>
      <c r="AN356" s="7">
        <v>0</v>
      </c>
      <c r="AY356" s="8">
        <f t="shared" si="37"/>
        <v>188</v>
      </c>
      <c r="AZ356" s="8">
        <f t="shared" si="38"/>
        <v>115.54400000000001</v>
      </c>
      <c r="BA356" s="8">
        <f t="shared" si="39"/>
        <v>190.15</v>
      </c>
      <c r="BB356" s="8">
        <v>1</v>
      </c>
      <c r="BC356" s="8">
        <f t="shared" si="40"/>
        <v>0.87483828504989447</v>
      </c>
      <c r="BD356" s="8">
        <f t="shared" si="41"/>
        <v>3.9881695078729131</v>
      </c>
      <c r="BF356" s="10">
        <f t="shared" si="43"/>
        <v>2.6839826839826841</v>
      </c>
      <c r="BI356" s="10">
        <v>462</v>
      </c>
      <c r="BK356" s="12">
        <v>19</v>
      </c>
      <c r="BN356" s="4" t="s">
        <v>381</v>
      </c>
      <c r="BO356" s="4" t="s">
        <v>435</v>
      </c>
      <c r="BQ356" s="4" t="s">
        <v>208</v>
      </c>
    </row>
    <row r="357" spans="1:69" x14ac:dyDescent="0.25">
      <c r="A357" s="4">
        <v>356</v>
      </c>
      <c r="B357" s="7" t="s">
        <v>680</v>
      </c>
      <c r="C357" s="7">
        <v>1</v>
      </c>
      <c r="D357" s="7">
        <v>0</v>
      </c>
      <c r="E357" s="7">
        <v>0</v>
      </c>
      <c r="F357" s="7">
        <v>0</v>
      </c>
      <c r="G357" s="7">
        <v>0.90400000000000003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9.6000000000000002E-2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1.26</v>
      </c>
      <c r="X357" s="7">
        <v>1.74</v>
      </c>
      <c r="Y357" s="7">
        <v>0</v>
      </c>
      <c r="Z357" s="7" t="s">
        <v>433</v>
      </c>
      <c r="AM357" s="7">
        <v>1</v>
      </c>
      <c r="AN357" s="7">
        <v>0</v>
      </c>
      <c r="AY357" s="8">
        <f t="shared" si="37"/>
        <v>188</v>
      </c>
      <c r="AZ357" s="8">
        <f t="shared" si="38"/>
        <v>115.54400000000001</v>
      </c>
      <c r="BA357" s="8">
        <f t="shared" si="39"/>
        <v>189.70000000000002</v>
      </c>
      <c r="BB357" s="8">
        <v>1</v>
      </c>
      <c r="BC357" s="8">
        <f t="shared" si="40"/>
        <v>0.87508540249674727</v>
      </c>
      <c r="BD357" s="8">
        <f t="shared" si="41"/>
        <v>3.9842748876416594</v>
      </c>
      <c r="BF357" s="10">
        <f t="shared" si="43"/>
        <v>2.6956521739130435</v>
      </c>
      <c r="BI357" s="10">
        <v>460</v>
      </c>
      <c r="BK357" s="12">
        <v>18</v>
      </c>
      <c r="BN357" s="4" t="s">
        <v>381</v>
      </c>
      <c r="BO357" s="4" t="s">
        <v>435</v>
      </c>
      <c r="BQ357" s="4" t="s">
        <v>208</v>
      </c>
    </row>
    <row r="358" spans="1:69" x14ac:dyDescent="0.25">
      <c r="A358" s="4">
        <v>357</v>
      </c>
      <c r="B358" s="7" t="s">
        <v>679</v>
      </c>
      <c r="C358" s="7">
        <v>1</v>
      </c>
      <c r="D358" s="7">
        <v>0</v>
      </c>
      <c r="E358" s="7">
        <v>0</v>
      </c>
      <c r="F358" s="7">
        <v>0</v>
      </c>
      <c r="G358" s="7">
        <v>0.90400000000000003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9.6000000000000002E-2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1.35</v>
      </c>
      <c r="X358" s="7">
        <v>1.65</v>
      </c>
      <c r="Y358" s="7">
        <v>0</v>
      </c>
      <c r="Z358" s="7" t="s">
        <v>433</v>
      </c>
      <c r="AM358" s="7">
        <v>1</v>
      </c>
      <c r="AN358" s="7">
        <v>0</v>
      </c>
      <c r="AY358" s="8">
        <f t="shared" si="37"/>
        <v>188</v>
      </c>
      <c r="AZ358" s="8">
        <f t="shared" si="38"/>
        <v>115.54400000000001</v>
      </c>
      <c r="BA358" s="8">
        <f t="shared" si="39"/>
        <v>189.25</v>
      </c>
      <c r="BB358" s="8">
        <v>1</v>
      </c>
      <c r="BC358" s="8">
        <f t="shared" si="40"/>
        <v>0.87533324963546466</v>
      </c>
      <c r="BD358" s="8">
        <f t="shared" si="41"/>
        <v>3.9803802674104052</v>
      </c>
      <c r="BF358" s="10">
        <f t="shared" si="43"/>
        <v>2.7192982456140351</v>
      </c>
      <c r="BI358" s="10">
        <v>456</v>
      </c>
      <c r="BK358" s="12">
        <v>18</v>
      </c>
      <c r="BN358" s="4" t="s">
        <v>381</v>
      </c>
      <c r="BO358" s="4" t="s">
        <v>435</v>
      </c>
      <c r="BQ358" s="4" t="s">
        <v>208</v>
      </c>
    </row>
    <row r="359" spans="1:69" x14ac:dyDescent="0.25">
      <c r="A359" s="4">
        <v>358</v>
      </c>
      <c r="B359" s="7" t="s">
        <v>678</v>
      </c>
      <c r="C359" s="7">
        <v>1</v>
      </c>
      <c r="D359" s="7">
        <v>0</v>
      </c>
      <c r="E359" s="7">
        <v>0</v>
      </c>
      <c r="F359" s="7">
        <v>0</v>
      </c>
      <c r="G359" s="7">
        <v>0.90400000000000003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9.6000000000000002E-2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1.47</v>
      </c>
      <c r="X359" s="7">
        <v>1.53</v>
      </c>
      <c r="Y359" s="7">
        <v>0</v>
      </c>
      <c r="Z359" s="7" t="s">
        <v>433</v>
      </c>
      <c r="AM359" s="7">
        <v>1</v>
      </c>
      <c r="AN359" s="7">
        <v>0</v>
      </c>
      <c r="AY359" s="8">
        <f t="shared" si="37"/>
        <v>188</v>
      </c>
      <c r="AZ359" s="8">
        <f t="shared" si="38"/>
        <v>115.54400000000001</v>
      </c>
      <c r="BA359" s="8">
        <f t="shared" si="39"/>
        <v>188.65</v>
      </c>
      <c r="BB359" s="8">
        <v>1</v>
      </c>
      <c r="BC359" s="8">
        <f t="shared" si="40"/>
        <v>0.87566485316045473</v>
      </c>
      <c r="BD359" s="8">
        <f t="shared" si="41"/>
        <v>3.9751874404354002</v>
      </c>
      <c r="BF359" s="10">
        <f t="shared" si="43"/>
        <v>2.7494456762749446</v>
      </c>
      <c r="BI359" s="10">
        <v>451</v>
      </c>
      <c r="BK359" s="12">
        <v>18</v>
      </c>
      <c r="BN359" s="4" t="s">
        <v>381</v>
      </c>
      <c r="BO359" s="4" t="s">
        <v>435</v>
      </c>
      <c r="BQ359" s="4" t="s">
        <v>208</v>
      </c>
    </row>
    <row r="360" spans="1:69" x14ac:dyDescent="0.25">
      <c r="A360" s="4">
        <v>359</v>
      </c>
      <c r="B360" s="7" t="s">
        <v>652</v>
      </c>
      <c r="C360" s="7">
        <v>1</v>
      </c>
      <c r="D360" s="7">
        <v>0</v>
      </c>
      <c r="E360" s="7">
        <v>0</v>
      </c>
      <c r="F360" s="7">
        <v>0</v>
      </c>
      <c r="G360" s="7">
        <v>0.90400000000000003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9.6000000000000002E-2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1.59</v>
      </c>
      <c r="X360" s="7">
        <v>1.41</v>
      </c>
      <c r="Y360" s="7">
        <v>0</v>
      </c>
      <c r="Z360" s="7" t="s">
        <v>433</v>
      </c>
      <c r="AM360" s="7">
        <v>1</v>
      </c>
      <c r="AN360" s="7">
        <v>0</v>
      </c>
      <c r="AY360" s="8">
        <f t="shared" si="37"/>
        <v>188</v>
      </c>
      <c r="AZ360" s="8">
        <f t="shared" si="38"/>
        <v>115.54400000000001</v>
      </c>
      <c r="BA360" s="8">
        <f t="shared" si="39"/>
        <v>188.04999999999998</v>
      </c>
      <c r="BB360" s="8">
        <v>1</v>
      </c>
      <c r="BC360" s="8">
        <f t="shared" si="40"/>
        <v>0.8759977673972178</v>
      </c>
      <c r="BD360" s="8">
        <f t="shared" si="41"/>
        <v>3.9699946134603952</v>
      </c>
      <c r="BF360" s="10">
        <f t="shared" si="43"/>
        <v>2.7740492170022373</v>
      </c>
      <c r="BI360" s="10">
        <v>447</v>
      </c>
      <c r="BK360" s="12">
        <v>18</v>
      </c>
      <c r="BN360" s="4" t="s">
        <v>381</v>
      </c>
      <c r="BO360" s="4" t="s">
        <v>435</v>
      </c>
      <c r="BQ360" s="4" t="s">
        <v>208</v>
      </c>
    </row>
    <row r="361" spans="1:69" x14ac:dyDescent="0.25">
      <c r="A361" s="4">
        <v>360</v>
      </c>
      <c r="B361" s="7" t="s">
        <v>677</v>
      </c>
      <c r="C361" s="7">
        <v>1</v>
      </c>
      <c r="D361" s="7">
        <v>0</v>
      </c>
      <c r="E361" s="7">
        <v>0</v>
      </c>
      <c r="F361" s="7">
        <v>0</v>
      </c>
      <c r="G361" s="7">
        <v>0.90400000000000003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9.6000000000000002E-2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1.71</v>
      </c>
      <c r="X361" s="7">
        <v>1.29</v>
      </c>
      <c r="Y361" s="7">
        <v>0</v>
      </c>
      <c r="Z361" s="7" t="s">
        <v>433</v>
      </c>
      <c r="AM361" s="7">
        <v>1</v>
      </c>
      <c r="AN361" s="7">
        <v>0</v>
      </c>
      <c r="AY361" s="8">
        <f t="shared" si="37"/>
        <v>188</v>
      </c>
      <c r="AZ361" s="8">
        <f t="shared" si="38"/>
        <v>115.54400000000001</v>
      </c>
      <c r="BA361" s="8">
        <f t="shared" si="39"/>
        <v>187.45000000000002</v>
      </c>
      <c r="BB361" s="8">
        <v>1</v>
      </c>
      <c r="BC361" s="8">
        <f t="shared" si="40"/>
        <v>0.87633200013231471</v>
      </c>
      <c r="BD361" s="8">
        <f t="shared" si="41"/>
        <v>3.9648017864853902</v>
      </c>
      <c r="BF361" s="10">
        <f t="shared" si="43"/>
        <v>2.7927927927927927</v>
      </c>
      <c r="BI361" s="10">
        <v>444</v>
      </c>
      <c r="BK361" s="12">
        <v>17</v>
      </c>
      <c r="BN361" s="4" t="s">
        <v>381</v>
      </c>
      <c r="BO361" s="4" t="s">
        <v>435</v>
      </c>
      <c r="BQ361" s="4" t="s">
        <v>208</v>
      </c>
    </row>
    <row r="362" spans="1:69" x14ac:dyDescent="0.25">
      <c r="A362" s="4">
        <v>361</v>
      </c>
      <c r="B362" s="7" t="s">
        <v>676</v>
      </c>
      <c r="C362" s="7">
        <v>1</v>
      </c>
      <c r="D362" s="7">
        <v>0</v>
      </c>
      <c r="E362" s="7">
        <v>0</v>
      </c>
      <c r="F362" s="7">
        <v>0</v>
      </c>
      <c r="G362" s="7">
        <v>0.90400000000000003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9.6000000000000002E-2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1.89</v>
      </c>
      <c r="X362" s="7">
        <v>1.1100000000000001</v>
      </c>
      <c r="Y362" s="7">
        <v>0</v>
      </c>
      <c r="Z362" s="7" t="s">
        <v>433</v>
      </c>
      <c r="AM362" s="7">
        <v>1</v>
      </c>
      <c r="AN362" s="7">
        <v>0</v>
      </c>
      <c r="AY362" s="8">
        <f t="shared" si="37"/>
        <v>188</v>
      </c>
      <c r="AZ362" s="8">
        <f t="shared" si="38"/>
        <v>115.54400000000001</v>
      </c>
      <c r="BA362" s="8">
        <f t="shared" si="39"/>
        <v>186.54999999999998</v>
      </c>
      <c r="BB362" s="8">
        <v>1</v>
      </c>
      <c r="BC362" s="8">
        <f t="shared" si="40"/>
        <v>0.87683583860467229</v>
      </c>
      <c r="BD362" s="8">
        <f t="shared" si="41"/>
        <v>3.9570125460228818</v>
      </c>
      <c r="BF362" s="10">
        <f t="shared" si="43"/>
        <v>2.8375286041189933</v>
      </c>
      <c r="BI362" s="10">
        <v>437</v>
      </c>
      <c r="BK362" s="12">
        <v>15</v>
      </c>
      <c r="BN362" s="4" t="s">
        <v>381</v>
      </c>
      <c r="BO362" s="4" t="s">
        <v>435</v>
      </c>
      <c r="BQ362" s="4" t="s">
        <v>208</v>
      </c>
    </row>
    <row r="363" spans="1:69" x14ac:dyDescent="0.25">
      <c r="A363" s="4">
        <v>362</v>
      </c>
      <c r="B363" s="7" t="s">
        <v>675</v>
      </c>
      <c r="C363" s="7">
        <v>1</v>
      </c>
      <c r="D363" s="7">
        <v>0</v>
      </c>
      <c r="E363" s="7">
        <v>0</v>
      </c>
      <c r="F363" s="7">
        <v>0</v>
      </c>
      <c r="G363" s="7">
        <v>0.90400000000000003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9.6000000000000002E-2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2.0099999999999998</v>
      </c>
      <c r="X363" s="7">
        <v>0.99</v>
      </c>
      <c r="Y363" s="7">
        <v>0</v>
      </c>
      <c r="Z363" s="7" t="s">
        <v>433</v>
      </c>
      <c r="AM363" s="7">
        <v>1</v>
      </c>
      <c r="AN363" s="7">
        <v>0</v>
      </c>
      <c r="AY363" s="8">
        <f t="shared" si="37"/>
        <v>188</v>
      </c>
      <c r="AZ363" s="8">
        <f t="shared" si="38"/>
        <v>115.54400000000001</v>
      </c>
      <c r="BA363" s="8">
        <f t="shared" si="39"/>
        <v>185.94999999999996</v>
      </c>
      <c r="BB363" s="8">
        <v>1</v>
      </c>
      <c r="BC363" s="8">
        <f t="shared" si="40"/>
        <v>0.87717340205887828</v>
      </c>
      <c r="BD363" s="8">
        <f t="shared" si="41"/>
        <v>3.9518197190478768</v>
      </c>
      <c r="BF363" s="10">
        <f t="shared" si="43"/>
        <v>2.8703703703703702</v>
      </c>
      <c r="BI363" s="10">
        <v>432</v>
      </c>
      <c r="BK363" s="12">
        <v>15</v>
      </c>
      <c r="BN363" s="4" t="s">
        <v>381</v>
      </c>
      <c r="BO363" s="4" t="s">
        <v>435</v>
      </c>
      <c r="BQ363" s="4" t="s">
        <v>208</v>
      </c>
    </row>
    <row r="364" spans="1:69" x14ac:dyDescent="0.25">
      <c r="A364" s="4">
        <v>363</v>
      </c>
      <c r="B364" s="7" t="s">
        <v>674</v>
      </c>
      <c r="C364" s="7">
        <v>1</v>
      </c>
      <c r="D364" s="7">
        <v>0</v>
      </c>
      <c r="E364" s="7">
        <v>0</v>
      </c>
      <c r="F364" s="7">
        <v>0</v>
      </c>
      <c r="G364" s="7">
        <v>0.90400000000000003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9.6000000000000002E-2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2.16</v>
      </c>
      <c r="X364" s="7">
        <v>0.84</v>
      </c>
      <c r="Y364" s="7">
        <v>0</v>
      </c>
      <c r="Z364" s="7" t="s">
        <v>433</v>
      </c>
      <c r="AM364" s="7">
        <v>1</v>
      </c>
      <c r="AN364" s="7">
        <v>0</v>
      </c>
      <c r="AY364" s="8">
        <f t="shared" si="37"/>
        <v>188</v>
      </c>
      <c r="AZ364" s="8">
        <f t="shared" si="38"/>
        <v>115.54400000000001</v>
      </c>
      <c r="BA364" s="8">
        <f t="shared" si="39"/>
        <v>185.20000000000002</v>
      </c>
      <c r="BB364" s="8">
        <v>1</v>
      </c>
      <c r="BC364" s="8">
        <f t="shared" si="40"/>
        <v>0.87759725047370507</v>
      </c>
      <c r="BD364" s="8">
        <f t="shared" si="41"/>
        <v>3.9453286853291205</v>
      </c>
      <c r="BF364" s="10">
        <f t="shared" si="43"/>
        <v>2.8971962616822431</v>
      </c>
      <c r="BI364" s="10">
        <v>428</v>
      </c>
      <c r="BK364" s="12">
        <v>13</v>
      </c>
      <c r="BN364" s="4" t="s">
        <v>381</v>
      </c>
      <c r="BO364" s="4" t="s">
        <v>435</v>
      </c>
      <c r="BQ364" s="4" t="s">
        <v>208</v>
      </c>
    </row>
    <row r="365" spans="1:69" x14ac:dyDescent="0.25">
      <c r="A365" s="4">
        <v>364</v>
      </c>
      <c r="B365" s="7" t="s">
        <v>673</v>
      </c>
      <c r="C365" s="7">
        <v>1</v>
      </c>
      <c r="D365" s="7">
        <v>0</v>
      </c>
      <c r="E365" s="7">
        <v>0</v>
      </c>
      <c r="F365" s="7">
        <v>0</v>
      </c>
      <c r="G365" s="7">
        <v>0.90400000000000003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9.6000000000000002E-2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2.37</v>
      </c>
      <c r="X365" s="7">
        <v>0.63</v>
      </c>
      <c r="Y365" s="7">
        <v>0</v>
      </c>
      <c r="Z365" s="7" t="s">
        <v>433</v>
      </c>
      <c r="AM365" s="7">
        <v>1</v>
      </c>
      <c r="AN365" s="7">
        <v>0</v>
      </c>
      <c r="AY365" s="8">
        <f t="shared" si="37"/>
        <v>188</v>
      </c>
      <c r="AZ365" s="8">
        <f t="shared" si="38"/>
        <v>115.54400000000001</v>
      </c>
      <c r="BA365" s="8">
        <f t="shared" si="39"/>
        <v>184.15</v>
      </c>
      <c r="BB365" s="8">
        <v>1</v>
      </c>
      <c r="BC365" s="8">
        <f t="shared" si="40"/>
        <v>0.878194202216388</v>
      </c>
      <c r="BD365" s="8">
        <f t="shared" si="41"/>
        <v>3.9362412381228613</v>
      </c>
      <c r="BF365" s="10">
        <f t="shared" si="43"/>
        <v>2.9453681710213777</v>
      </c>
      <c r="BI365" s="10">
        <v>421</v>
      </c>
      <c r="BK365" s="12">
        <v>13</v>
      </c>
      <c r="BN365" s="4" t="s">
        <v>381</v>
      </c>
      <c r="BO365" s="4" t="s">
        <v>435</v>
      </c>
      <c r="BQ365" s="4" t="s">
        <v>208</v>
      </c>
    </row>
    <row r="366" spans="1:69" x14ac:dyDescent="0.25">
      <c r="A366" s="4">
        <v>365</v>
      </c>
      <c r="B366" s="7" t="s">
        <v>655</v>
      </c>
      <c r="C366" s="7">
        <v>1</v>
      </c>
      <c r="D366" s="7">
        <v>0</v>
      </c>
      <c r="E366" s="7">
        <v>0</v>
      </c>
      <c r="F366" s="7">
        <v>0</v>
      </c>
      <c r="G366" s="7">
        <v>0.90400000000000003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9.6000000000000002E-2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2.61</v>
      </c>
      <c r="X366" s="7">
        <v>0.39</v>
      </c>
      <c r="Y366" s="7">
        <v>0</v>
      </c>
      <c r="Z366" s="7" t="s">
        <v>433</v>
      </c>
      <c r="AM366" s="7">
        <v>1</v>
      </c>
      <c r="AN366" s="7">
        <v>0</v>
      </c>
      <c r="AY366" s="8">
        <f t="shared" si="37"/>
        <v>188</v>
      </c>
      <c r="AZ366" s="8">
        <f t="shared" si="38"/>
        <v>115.54400000000001</v>
      </c>
      <c r="BA366" s="8">
        <f t="shared" si="39"/>
        <v>182.94999999999996</v>
      </c>
      <c r="BB366" s="8">
        <v>1</v>
      </c>
      <c r="BC366" s="8">
        <f t="shared" si="40"/>
        <v>0.87888157532425215</v>
      </c>
      <c r="BD366" s="8">
        <f t="shared" si="41"/>
        <v>3.9258555841728504</v>
      </c>
      <c r="BF366" s="10">
        <f t="shared" si="43"/>
        <v>2.9879518072289155</v>
      </c>
      <c r="BI366" s="10">
        <v>415</v>
      </c>
      <c r="BK366" s="12">
        <v>13</v>
      </c>
      <c r="BN366" s="4" t="s">
        <v>381</v>
      </c>
      <c r="BO366" s="4" t="s">
        <v>435</v>
      </c>
      <c r="BQ366" s="4" t="s">
        <v>208</v>
      </c>
    </row>
    <row r="367" spans="1:69" x14ac:dyDescent="0.25">
      <c r="A367" s="4">
        <v>366</v>
      </c>
      <c r="B367" s="7" t="s">
        <v>672</v>
      </c>
      <c r="C367" s="7">
        <v>1</v>
      </c>
      <c r="D367" s="7">
        <v>0</v>
      </c>
      <c r="E367" s="7">
        <v>0</v>
      </c>
      <c r="F367" s="7">
        <v>0</v>
      </c>
      <c r="G367" s="7">
        <v>0.90400000000000003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9.6000000000000002E-2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2.79</v>
      </c>
      <c r="X367" s="7">
        <v>0.21</v>
      </c>
      <c r="Y367" s="7">
        <v>0</v>
      </c>
      <c r="Z367" s="7" t="s">
        <v>433</v>
      </c>
      <c r="AM367" s="7">
        <v>1</v>
      </c>
      <c r="AN367" s="7">
        <v>0</v>
      </c>
      <c r="AY367" s="8">
        <f t="shared" si="37"/>
        <v>188</v>
      </c>
      <c r="AZ367" s="8">
        <f t="shared" si="38"/>
        <v>115.54400000000001</v>
      </c>
      <c r="BA367" s="8">
        <f t="shared" si="39"/>
        <v>182.04999999999998</v>
      </c>
      <c r="BB367" s="8">
        <v>1</v>
      </c>
      <c r="BC367" s="8">
        <f t="shared" si="40"/>
        <v>0.87940074303980142</v>
      </c>
      <c r="BD367" s="8">
        <f t="shared" si="41"/>
        <v>3.9180663437103429</v>
      </c>
      <c r="BF367" s="10">
        <f t="shared" si="43"/>
        <v>3.0466830466830466</v>
      </c>
      <c r="BI367" s="10">
        <v>407</v>
      </c>
      <c r="BK367" s="12">
        <v>12</v>
      </c>
      <c r="BN367" s="4" t="s">
        <v>381</v>
      </c>
      <c r="BO367" s="4" t="s">
        <v>435</v>
      </c>
      <c r="BQ367" s="4" t="s">
        <v>208</v>
      </c>
    </row>
    <row r="368" spans="1:69" x14ac:dyDescent="0.25">
      <c r="A368" s="4">
        <v>367</v>
      </c>
      <c r="B368" s="7" t="s">
        <v>669</v>
      </c>
      <c r="C368" s="7">
        <v>1</v>
      </c>
      <c r="D368" s="7">
        <v>0</v>
      </c>
      <c r="E368" s="7">
        <v>0</v>
      </c>
      <c r="F368" s="7">
        <v>0</v>
      </c>
      <c r="G368" s="7">
        <v>0.90400000000000003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9.6000000000000002E-2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2.91</v>
      </c>
      <c r="X368" s="7">
        <v>0.09</v>
      </c>
      <c r="Y368" s="7">
        <v>0</v>
      </c>
      <c r="Z368" s="7" t="s">
        <v>433</v>
      </c>
      <c r="AM368" s="7">
        <v>1</v>
      </c>
      <c r="AN368" s="7">
        <v>0</v>
      </c>
      <c r="AY368" s="8">
        <f t="shared" si="37"/>
        <v>188</v>
      </c>
      <c r="AZ368" s="8">
        <f t="shared" si="38"/>
        <v>115.54400000000001</v>
      </c>
      <c r="BA368" s="8">
        <f t="shared" si="39"/>
        <v>181.45000000000002</v>
      </c>
      <c r="BB368" s="8">
        <v>1</v>
      </c>
      <c r="BC368" s="8">
        <f t="shared" si="40"/>
        <v>0.87974860292492885</v>
      </c>
      <c r="BD368" s="8">
        <f t="shared" si="41"/>
        <v>3.9128735167353383</v>
      </c>
      <c r="BF368" s="10">
        <f t="shared" si="43"/>
        <v>3.0693069306930694</v>
      </c>
      <c r="BI368" s="10">
        <v>404</v>
      </c>
      <c r="BK368" s="12">
        <v>11</v>
      </c>
      <c r="BN368" s="4" t="s">
        <v>381</v>
      </c>
      <c r="BO368" s="4" t="s">
        <v>435</v>
      </c>
      <c r="BQ368" s="4" t="s">
        <v>208</v>
      </c>
    </row>
    <row r="369" spans="1:69" x14ac:dyDescent="0.25">
      <c r="A369" s="4">
        <v>368</v>
      </c>
      <c r="B369" s="7" t="s">
        <v>671</v>
      </c>
      <c r="C369" s="7">
        <v>1</v>
      </c>
      <c r="D369" s="7">
        <v>0</v>
      </c>
      <c r="E369" s="7">
        <v>0</v>
      </c>
      <c r="F369" s="7">
        <v>0</v>
      </c>
      <c r="G369" s="7">
        <v>0.90400000000000003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9.6000000000000002E-2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0.14999999999999991</v>
      </c>
      <c r="X369" s="7">
        <v>2.85</v>
      </c>
      <c r="Y369" s="7">
        <v>0</v>
      </c>
      <c r="Z369" s="7" t="s">
        <v>433</v>
      </c>
      <c r="AM369" s="7">
        <v>1</v>
      </c>
      <c r="AN369" s="7">
        <v>0</v>
      </c>
      <c r="AY369" s="8">
        <f t="shared" si="37"/>
        <v>188</v>
      </c>
      <c r="AZ369" s="8">
        <f t="shared" si="38"/>
        <v>115.54400000000001</v>
      </c>
      <c r="BA369" s="8">
        <f t="shared" si="39"/>
        <v>195.25</v>
      </c>
      <c r="BB369" s="8">
        <v>1</v>
      </c>
      <c r="BC369" s="8">
        <f t="shared" si="40"/>
        <v>0.87208763348197227</v>
      </c>
      <c r="BD369" s="8">
        <f t="shared" si="41"/>
        <v>4.032308537160457</v>
      </c>
      <c r="BF369" s="10">
        <f t="shared" si="43"/>
        <v>2.48</v>
      </c>
      <c r="BI369" s="10">
        <v>500</v>
      </c>
      <c r="BK369" s="12">
        <v>25</v>
      </c>
      <c r="BN369" s="4" t="s">
        <v>436</v>
      </c>
      <c r="BO369" s="4" t="s">
        <v>435</v>
      </c>
      <c r="BQ369" s="4" t="s">
        <v>208</v>
      </c>
    </row>
    <row r="370" spans="1:69" x14ac:dyDescent="0.25">
      <c r="A370" s="4">
        <v>369</v>
      </c>
      <c r="B370" s="7" t="s">
        <v>656</v>
      </c>
      <c r="C370" s="7">
        <v>1</v>
      </c>
      <c r="D370" s="7">
        <v>0</v>
      </c>
      <c r="E370" s="7">
        <v>0</v>
      </c>
      <c r="F370" s="7">
        <v>0</v>
      </c>
      <c r="G370" s="7">
        <v>0.90400000000000003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9.6000000000000002E-2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0.27</v>
      </c>
      <c r="X370" s="7">
        <v>2.73</v>
      </c>
      <c r="Y370" s="7">
        <v>0</v>
      </c>
      <c r="Z370" s="7" t="s">
        <v>433</v>
      </c>
      <c r="AM370" s="7">
        <v>1</v>
      </c>
      <c r="AN370" s="7">
        <v>0</v>
      </c>
      <c r="AY370" s="8">
        <f t="shared" si="37"/>
        <v>188</v>
      </c>
      <c r="AZ370" s="8">
        <f t="shared" si="38"/>
        <v>115.54400000000001</v>
      </c>
      <c r="BA370" s="8">
        <f t="shared" si="39"/>
        <v>194.65</v>
      </c>
      <c r="BB370" s="8">
        <v>1</v>
      </c>
      <c r="BC370" s="8">
        <f t="shared" si="40"/>
        <v>0.87240654497925685</v>
      </c>
      <c r="BD370" s="8">
        <f t="shared" si="41"/>
        <v>4.027115710185452</v>
      </c>
      <c r="BF370" s="10">
        <f t="shared" si="43"/>
        <v>2.5462012320328542</v>
      </c>
      <c r="BI370" s="10">
        <v>487</v>
      </c>
      <c r="BK370" s="12">
        <v>20</v>
      </c>
      <c r="BN370" s="4" t="s">
        <v>436</v>
      </c>
      <c r="BO370" s="4" t="s">
        <v>435</v>
      </c>
      <c r="BQ370" s="4" t="s">
        <v>208</v>
      </c>
    </row>
    <row r="371" spans="1:69" x14ac:dyDescent="0.25">
      <c r="A371" s="4">
        <v>370</v>
      </c>
      <c r="B371" s="7" t="s">
        <v>670</v>
      </c>
      <c r="C371" s="7">
        <v>1</v>
      </c>
      <c r="D371" s="7">
        <v>0</v>
      </c>
      <c r="E371" s="7">
        <v>0</v>
      </c>
      <c r="F371" s="7">
        <v>0</v>
      </c>
      <c r="G371" s="7">
        <v>0.90400000000000003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9.6000000000000002E-2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0.39000000000000012</v>
      </c>
      <c r="X371" s="7">
        <v>2.61</v>
      </c>
      <c r="Y371" s="7">
        <v>0</v>
      </c>
      <c r="Z371" s="7" t="s">
        <v>433</v>
      </c>
      <c r="AM371" s="7">
        <v>1</v>
      </c>
      <c r="AN371" s="7">
        <v>0</v>
      </c>
      <c r="AY371" s="8">
        <f t="shared" si="37"/>
        <v>188</v>
      </c>
      <c r="AZ371" s="8">
        <f t="shared" si="38"/>
        <v>115.54400000000001</v>
      </c>
      <c r="BA371" s="8">
        <f t="shared" si="39"/>
        <v>194.04999999999998</v>
      </c>
      <c r="BB371" s="8">
        <v>1</v>
      </c>
      <c r="BC371" s="8">
        <f t="shared" si="40"/>
        <v>0.87272669259157221</v>
      </c>
      <c r="BD371" s="8">
        <f t="shared" si="41"/>
        <v>4.021922883210447</v>
      </c>
      <c r="BF371" s="10">
        <f t="shared" si="43"/>
        <v>2.6105263157894738</v>
      </c>
      <c r="BI371" s="10">
        <v>475</v>
      </c>
      <c r="BK371" s="12">
        <v>19</v>
      </c>
      <c r="BN371" s="4" t="s">
        <v>436</v>
      </c>
      <c r="BO371" s="4" t="s">
        <v>435</v>
      </c>
      <c r="BQ371" s="4" t="s">
        <v>208</v>
      </c>
    </row>
    <row r="372" spans="1:69" x14ac:dyDescent="0.25">
      <c r="A372" s="4">
        <v>371</v>
      </c>
      <c r="B372" s="7" t="s">
        <v>650</v>
      </c>
      <c r="C372" s="7">
        <v>1</v>
      </c>
      <c r="D372" s="7">
        <v>0</v>
      </c>
      <c r="E372" s="7">
        <v>0</v>
      </c>
      <c r="F372" s="7">
        <v>0</v>
      </c>
      <c r="G372" s="7">
        <v>0.90400000000000003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9.6000000000000002E-2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0.60000000000000009</v>
      </c>
      <c r="X372" s="7">
        <v>2.4</v>
      </c>
      <c r="Y372" s="7">
        <v>0</v>
      </c>
      <c r="Z372" s="7" t="s">
        <v>433</v>
      </c>
      <c r="AM372" s="7">
        <v>1</v>
      </c>
      <c r="AN372" s="7">
        <v>0</v>
      </c>
      <c r="AY372" s="8">
        <f t="shared" si="37"/>
        <v>188</v>
      </c>
      <c r="AZ372" s="8">
        <f t="shared" si="38"/>
        <v>115.54400000000001</v>
      </c>
      <c r="BA372" s="8">
        <f t="shared" si="39"/>
        <v>193</v>
      </c>
      <c r="BB372" s="8">
        <v>1</v>
      </c>
      <c r="BC372" s="8">
        <f t="shared" si="40"/>
        <v>0.87328994700519036</v>
      </c>
      <c r="BD372" s="8">
        <f t="shared" si="41"/>
        <v>4.0128354360041882</v>
      </c>
      <c r="BF372" s="10">
        <f t="shared" si="43"/>
        <v>2.6839826839826841</v>
      </c>
      <c r="BI372" s="10">
        <v>462</v>
      </c>
      <c r="BK372" s="12">
        <v>19</v>
      </c>
      <c r="BN372" s="4" t="s">
        <v>436</v>
      </c>
      <c r="BO372" s="4" t="s">
        <v>435</v>
      </c>
      <c r="BQ372" s="4" t="s">
        <v>208</v>
      </c>
    </row>
    <row r="373" spans="1:69" x14ac:dyDescent="0.25">
      <c r="A373" s="4">
        <v>372</v>
      </c>
      <c r="B373" s="7" t="s">
        <v>651</v>
      </c>
      <c r="C373" s="7">
        <v>1</v>
      </c>
      <c r="D373" s="7">
        <v>0</v>
      </c>
      <c r="E373" s="7">
        <v>0</v>
      </c>
      <c r="F373" s="7">
        <v>0</v>
      </c>
      <c r="G373" s="7">
        <v>0.90400000000000003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9.6000000000000002E-2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0.96</v>
      </c>
      <c r="X373" s="7">
        <v>2.04</v>
      </c>
      <c r="Y373" s="7">
        <v>0</v>
      </c>
      <c r="Z373" s="7" t="s">
        <v>433</v>
      </c>
      <c r="AM373" s="7">
        <v>1</v>
      </c>
      <c r="AN373" s="7">
        <v>0</v>
      </c>
      <c r="AY373" s="8">
        <f t="shared" si="37"/>
        <v>188</v>
      </c>
      <c r="AZ373" s="8">
        <f t="shared" si="38"/>
        <v>115.54400000000001</v>
      </c>
      <c r="BA373" s="8">
        <f t="shared" si="39"/>
        <v>191.20000000000002</v>
      </c>
      <c r="BB373" s="8">
        <v>1</v>
      </c>
      <c r="BC373" s="8">
        <f t="shared" si="40"/>
        <v>0.87426449732502742</v>
      </c>
      <c r="BD373" s="8">
        <f t="shared" si="41"/>
        <v>3.9972569550791723</v>
      </c>
      <c r="BF373" s="10">
        <f t="shared" si="43"/>
        <v>2.8375286041189933</v>
      </c>
      <c r="BI373" s="10">
        <v>437</v>
      </c>
      <c r="BK373" s="12">
        <v>14</v>
      </c>
      <c r="BN373" s="4" t="s">
        <v>436</v>
      </c>
      <c r="BO373" s="4" t="s">
        <v>435</v>
      </c>
      <c r="BQ373" s="4" t="s">
        <v>208</v>
      </c>
    </row>
    <row r="374" spans="1:69" x14ac:dyDescent="0.25">
      <c r="A374" s="4">
        <v>373</v>
      </c>
      <c r="B374" s="7" t="s">
        <v>652</v>
      </c>
      <c r="C374" s="7">
        <v>1</v>
      </c>
      <c r="D374" s="7">
        <v>0</v>
      </c>
      <c r="E374" s="7">
        <v>0</v>
      </c>
      <c r="F374" s="7">
        <v>0</v>
      </c>
      <c r="G374" s="7">
        <v>0.90400000000000003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9.6000000000000002E-2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1.59</v>
      </c>
      <c r="X374" s="7">
        <v>1.41</v>
      </c>
      <c r="Y374" s="7">
        <v>0</v>
      </c>
      <c r="Z374" s="7" t="s">
        <v>433</v>
      </c>
      <c r="AM374" s="7">
        <v>1</v>
      </c>
      <c r="AN374" s="7">
        <v>0</v>
      </c>
      <c r="AY374" s="8">
        <f t="shared" si="37"/>
        <v>188</v>
      </c>
      <c r="AZ374" s="8">
        <f t="shared" si="38"/>
        <v>115.54400000000001</v>
      </c>
      <c r="BA374" s="8">
        <f t="shared" si="39"/>
        <v>188.04999999999998</v>
      </c>
      <c r="BB374" s="8">
        <v>1</v>
      </c>
      <c r="BC374" s="8">
        <f t="shared" si="40"/>
        <v>0.8759977673972178</v>
      </c>
      <c r="BD374" s="8">
        <f t="shared" si="41"/>
        <v>3.9699946134603952</v>
      </c>
      <c r="BF374" s="10">
        <f t="shared" si="43"/>
        <v>2.9176470588235293</v>
      </c>
      <c r="BI374" s="10">
        <v>425</v>
      </c>
      <c r="BK374" s="12">
        <v>13</v>
      </c>
      <c r="BN374" s="4" t="s">
        <v>436</v>
      </c>
      <c r="BO374" s="4" t="s">
        <v>435</v>
      </c>
      <c r="BQ374" s="4" t="s">
        <v>208</v>
      </c>
    </row>
    <row r="375" spans="1:69" x14ac:dyDescent="0.25">
      <c r="A375" s="4">
        <v>374</v>
      </c>
      <c r="B375" s="7" t="s">
        <v>653</v>
      </c>
      <c r="C375" s="7">
        <v>1</v>
      </c>
      <c r="D375" s="7">
        <v>0</v>
      </c>
      <c r="E375" s="7">
        <v>0</v>
      </c>
      <c r="F375" s="7">
        <v>0</v>
      </c>
      <c r="G375" s="7">
        <v>0.90400000000000003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9.6000000000000002E-2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1.83</v>
      </c>
      <c r="X375" s="7">
        <v>1.17</v>
      </c>
      <c r="Y375" s="7">
        <v>0</v>
      </c>
      <c r="Z375" s="7" t="s">
        <v>433</v>
      </c>
      <c r="AM375" s="7">
        <v>1</v>
      </c>
      <c r="AN375" s="7">
        <v>0</v>
      </c>
      <c r="AY375" s="8">
        <f t="shared" si="37"/>
        <v>188</v>
      </c>
      <c r="AZ375" s="8">
        <f t="shared" si="38"/>
        <v>115.54400000000001</v>
      </c>
      <c r="BA375" s="8">
        <f t="shared" si="39"/>
        <v>186.85</v>
      </c>
      <c r="BB375" s="8">
        <v>1</v>
      </c>
      <c r="BC375" s="8">
        <f t="shared" si="40"/>
        <v>0.87666755921410522</v>
      </c>
      <c r="BD375" s="8">
        <f t="shared" si="41"/>
        <v>3.9596089595103843</v>
      </c>
      <c r="BF375" s="10">
        <f t="shared" si="43"/>
        <v>2.9523809523809526</v>
      </c>
      <c r="BI375" s="10">
        <v>420</v>
      </c>
      <c r="BK375" s="12">
        <v>13</v>
      </c>
      <c r="BN375" s="4" t="s">
        <v>436</v>
      </c>
      <c r="BO375" s="4" t="s">
        <v>435</v>
      </c>
      <c r="BQ375" s="4" t="s">
        <v>208</v>
      </c>
    </row>
    <row r="376" spans="1:69" x14ac:dyDescent="0.25">
      <c r="A376" s="4">
        <v>375</v>
      </c>
      <c r="B376" s="7" t="s">
        <v>654</v>
      </c>
      <c r="C376" s="7">
        <v>1</v>
      </c>
      <c r="D376" s="7">
        <v>0</v>
      </c>
      <c r="E376" s="7">
        <v>0</v>
      </c>
      <c r="F376" s="7">
        <v>0</v>
      </c>
      <c r="G376" s="7">
        <v>0.90400000000000003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9.6000000000000002E-2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2.13</v>
      </c>
      <c r="X376" s="7">
        <v>0.87</v>
      </c>
      <c r="Y376" s="7">
        <v>0</v>
      </c>
      <c r="Z376" s="7" t="s">
        <v>433</v>
      </c>
      <c r="AM376" s="7">
        <v>1</v>
      </c>
      <c r="AN376" s="7">
        <v>0</v>
      </c>
      <c r="AY376" s="8">
        <f t="shared" si="37"/>
        <v>188</v>
      </c>
      <c r="AZ376" s="8">
        <f t="shared" si="38"/>
        <v>115.54400000000001</v>
      </c>
      <c r="BA376" s="8">
        <f t="shared" si="39"/>
        <v>185.35</v>
      </c>
      <c r="BB376" s="8">
        <v>1</v>
      </c>
      <c r="BC376" s="8">
        <f t="shared" si="40"/>
        <v>0.87751231175510003</v>
      </c>
      <c r="BD376" s="8">
        <f t="shared" si="41"/>
        <v>3.9466268920728718</v>
      </c>
      <c r="BF376" s="10">
        <f t="shared" si="43"/>
        <v>3.0097087378640777</v>
      </c>
      <c r="BI376" s="10">
        <v>412</v>
      </c>
      <c r="BK376" s="12">
        <v>13</v>
      </c>
      <c r="BN376" s="4" t="s">
        <v>436</v>
      </c>
      <c r="BO376" s="4" t="s">
        <v>435</v>
      </c>
      <c r="BQ376" s="4" t="s">
        <v>208</v>
      </c>
    </row>
    <row r="377" spans="1:69" x14ac:dyDescent="0.25">
      <c r="A377" s="4">
        <v>376</v>
      </c>
      <c r="B377" s="7" t="s">
        <v>655</v>
      </c>
      <c r="C377" s="7">
        <v>1</v>
      </c>
      <c r="D377" s="7">
        <v>0</v>
      </c>
      <c r="E377" s="7">
        <v>0</v>
      </c>
      <c r="F377" s="7">
        <v>0</v>
      </c>
      <c r="G377" s="7">
        <v>0.90400000000000003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9.6000000000000002E-2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2.61</v>
      </c>
      <c r="X377" s="7">
        <v>0.39</v>
      </c>
      <c r="Y377" s="7">
        <v>0</v>
      </c>
      <c r="Z377" s="7" t="s">
        <v>433</v>
      </c>
      <c r="AM377" s="7">
        <v>1</v>
      </c>
      <c r="AN377" s="7">
        <v>0</v>
      </c>
      <c r="AY377" s="8">
        <f t="shared" si="37"/>
        <v>188</v>
      </c>
      <c r="AZ377" s="8">
        <f t="shared" si="38"/>
        <v>115.54400000000001</v>
      </c>
      <c r="BA377" s="8">
        <f t="shared" si="39"/>
        <v>182.94999999999996</v>
      </c>
      <c r="BB377" s="8">
        <v>1</v>
      </c>
      <c r="BC377" s="8">
        <f t="shared" si="40"/>
        <v>0.87888157532425215</v>
      </c>
      <c r="BD377" s="8">
        <f t="shared" si="41"/>
        <v>3.9258555841728504</v>
      </c>
      <c r="BF377" s="10">
        <f t="shared" si="43"/>
        <v>3.024390243902439</v>
      </c>
      <c r="BI377" s="10">
        <v>410</v>
      </c>
      <c r="BK377" s="12">
        <v>12</v>
      </c>
      <c r="BN377" s="4" t="s">
        <v>436</v>
      </c>
      <c r="BO377" s="4" t="s">
        <v>435</v>
      </c>
      <c r="BQ377" s="4" t="s">
        <v>208</v>
      </c>
    </row>
    <row r="378" spans="1:69" x14ac:dyDescent="0.25">
      <c r="A378" s="4">
        <v>377</v>
      </c>
      <c r="B378" s="7" t="s">
        <v>656</v>
      </c>
      <c r="C378" s="7">
        <v>1</v>
      </c>
      <c r="D378" s="7">
        <v>0</v>
      </c>
      <c r="E378" s="7">
        <v>0</v>
      </c>
      <c r="F378" s="7">
        <v>0</v>
      </c>
      <c r="G378" s="7">
        <v>0.90400000000000003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9.6000000000000002E-2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0.27</v>
      </c>
      <c r="X378" s="7">
        <v>2.73</v>
      </c>
      <c r="Y378" s="7">
        <v>0</v>
      </c>
      <c r="Z378" s="7" t="s">
        <v>433</v>
      </c>
      <c r="AM378" s="7">
        <v>1</v>
      </c>
      <c r="AN378" s="7">
        <v>0</v>
      </c>
      <c r="AY378" s="8">
        <f t="shared" si="37"/>
        <v>188</v>
      </c>
      <c r="AZ378" s="8">
        <f t="shared" si="38"/>
        <v>115.54400000000001</v>
      </c>
      <c r="BA378" s="8">
        <f t="shared" si="39"/>
        <v>194.65</v>
      </c>
      <c r="BB378" s="8">
        <v>1</v>
      </c>
      <c r="BC378" s="8">
        <f t="shared" si="40"/>
        <v>0.87240654497925685</v>
      </c>
      <c r="BD378" s="8">
        <f t="shared" si="41"/>
        <v>4.027115710185452</v>
      </c>
      <c r="BF378" s="10">
        <f t="shared" ref="BF378:BF409" si="44">1240/BI378</f>
        <v>2.48</v>
      </c>
      <c r="BI378" s="10">
        <v>500</v>
      </c>
      <c r="BK378" s="12">
        <v>21</v>
      </c>
      <c r="BN378" s="4" t="s">
        <v>437</v>
      </c>
      <c r="BO378" s="4" t="s">
        <v>435</v>
      </c>
      <c r="BQ378" s="4" t="s">
        <v>208</v>
      </c>
    </row>
    <row r="379" spans="1:69" x14ac:dyDescent="0.25">
      <c r="A379" s="4">
        <v>378</v>
      </c>
      <c r="B379" s="7" t="s">
        <v>657</v>
      </c>
      <c r="C379" s="7">
        <v>1</v>
      </c>
      <c r="D379" s="7">
        <v>0</v>
      </c>
      <c r="E379" s="7">
        <v>0</v>
      </c>
      <c r="F379" s="7">
        <v>0</v>
      </c>
      <c r="G379" s="7">
        <v>0.90400000000000003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9.6000000000000002E-2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0.33000000000000007</v>
      </c>
      <c r="X379" s="7">
        <v>2.67</v>
      </c>
      <c r="Y379" s="7">
        <v>0</v>
      </c>
      <c r="Z379" s="7" t="s">
        <v>433</v>
      </c>
      <c r="AM379" s="7">
        <v>1</v>
      </c>
      <c r="AN379" s="7">
        <v>0</v>
      </c>
      <c r="AY379" s="8">
        <f t="shared" si="37"/>
        <v>188</v>
      </c>
      <c r="AZ379" s="8">
        <f t="shared" si="38"/>
        <v>115.54400000000001</v>
      </c>
      <c r="BA379" s="8">
        <f t="shared" si="39"/>
        <v>194.35</v>
      </c>
      <c r="BB379" s="8">
        <v>1</v>
      </c>
      <c r="BC379" s="8">
        <f t="shared" si="40"/>
        <v>0.87256646382229219</v>
      </c>
      <c r="BD379" s="8">
        <f t="shared" si="41"/>
        <v>4.0245192966979495</v>
      </c>
      <c r="BF379" s="10">
        <f t="shared" si="44"/>
        <v>2.4899598393574296</v>
      </c>
      <c r="BI379" s="10">
        <v>498</v>
      </c>
      <c r="BK379" s="12">
        <v>23</v>
      </c>
      <c r="BN379" s="4" t="s">
        <v>437</v>
      </c>
      <c r="BO379" s="4" t="s">
        <v>435</v>
      </c>
      <c r="BQ379" s="4" t="s">
        <v>208</v>
      </c>
    </row>
    <row r="380" spans="1:69" x14ac:dyDescent="0.25">
      <c r="A380" s="4">
        <v>379</v>
      </c>
      <c r="B380" s="7" t="s">
        <v>658</v>
      </c>
      <c r="C380" s="7">
        <v>1</v>
      </c>
      <c r="D380" s="7">
        <v>0</v>
      </c>
      <c r="E380" s="7">
        <v>0</v>
      </c>
      <c r="F380" s="7">
        <v>0</v>
      </c>
      <c r="G380" s="7">
        <v>0.90400000000000003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9.6000000000000002E-2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0.45000000000000018</v>
      </c>
      <c r="X380" s="7">
        <v>2.5499999999999998</v>
      </c>
      <c r="Y380" s="7">
        <v>0</v>
      </c>
      <c r="Z380" s="7" t="s">
        <v>433</v>
      </c>
      <c r="AM380" s="7">
        <v>1</v>
      </c>
      <c r="AN380" s="7">
        <v>0</v>
      </c>
      <c r="AY380" s="8">
        <f t="shared" si="37"/>
        <v>188</v>
      </c>
      <c r="AZ380" s="8">
        <f t="shared" si="38"/>
        <v>115.54400000000001</v>
      </c>
      <c r="BA380" s="8">
        <f t="shared" si="39"/>
        <v>193.75</v>
      </c>
      <c r="BB380" s="8">
        <v>1</v>
      </c>
      <c r="BC380" s="8">
        <f t="shared" si="40"/>
        <v>0.87288723218893671</v>
      </c>
      <c r="BD380" s="8">
        <f t="shared" si="41"/>
        <v>4.0193264697229445</v>
      </c>
      <c r="BF380" s="10">
        <f t="shared" si="44"/>
        <v>2.5152129817444218</v>
      </c>
      <c r="BI380" s="10">
        <v>493</v>
      </c>
      <c r="BK380" s="12">
        <v>22</v>
      </c>
      <c r="BN380" s="4" t="s">
        <v>437</v>
      </c>
      <c r="BO380" s="4" t="s">
        <v>435</v>
      </c>
      <c r="BQ380" s="4" t="s">
        <v>208</v>
      </c>
    </row>
    <row r="381" spans="1:69" x14ac:dyDescent="0.25">
      <c r="A381" s="4">
        <v>380</v>
      </c>
      <c r="B381" s="7" t="s">
        <v>659</v>
      </c>
      <c r="C381" s="7">
        <v>1</v>
      </c>
      <c r="D381" s="7">
        <v>0</v>
      </c>
      <c r="E381" s="7">
        <v>0</v>
      </c>
      <c r="F381" s="7">
        <v>0</v>
      </c>
      <c r="G381" s="7">
        <v>0.90400000000000003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9.6000000000000002E-2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0.54</v>
      </c>
      <c r="X381" s="7">
        <v>2.46</v>
      </c>
      <c r="Y381" s="7">
        <v>0</v>
      </c>
      <c r="Z381" s="7" t="s">
        <v>433</v>
      </c>
      <c r="AM381" s="7">
        <v>1</v>
      </c>
      <c r="AN381" s="7">
        <v>0</v>
      </c>
      <c r="AY381" s="8">
        <f t="shared" si="37"/>
        <v>188</v>
      </c>
      <c r="AZ381" s="8">
        <f t="shared" si="38"/>
        <v>115.54400000000001</v>
      </c>
      <c r="BA381" s="8">
        <f t="shared" si="39"/>
        <v>193.29999999999998</v>
      </c>
      <c r="BB381" s="8">
        <v>1</v>
      </c>
      <c r="BC381" s="8">
        <f t="shared" si="40"/>
        <v>0.87312862636903954</v>
      </c>
      <c r="BD381" s="8">
        <f t="shared" si="41"/>
        <v>4.0154318494916907</v>
      </c>
      <c r="BF381" s="10">
        <f t="shared" si="44"/>
        <v>2.540983606557377</v>
      </c>
      <c r="BI381" s="10">
        <v>488</v>
      </c>
      <c r="BK381" s="12">
        <v>23</v>
      </c>
      <c r="BN381" s="4" t="s">
        <v>437</v>
      </c>
      <c r="BO381" s="4" t="s">
        <v>435</v>
      </c>
      <c r="BQ381" s="4" t="s">
        <v>208</v>
      </c>
    </row>
    <row r="382" spans="1:69" x14ac:dyDescent="0.25">
      <c r="A382" s="4">
        <v>381</v>
      </c>
      <c r="B382" s="7" t="s">
        <v>660</v>
      </c>
      <c r="C382" s="7">
        <v>1</v>
      </c>
      <c r="D382" s="7">
        <v>0</v>
      </c>
      <c r="E382" s="7">
        <v>0</v>
      </c>
      <c r="F382" s="7">
        <v>0</v>
      </c>
      <c r="G382" s="7">
        <v>0.90400000000000003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9.6000000000000002E-2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0.7200000000000002</v>
      </c>
      <c r="X382" s="7">
        <v>2.2799999999999998</v>
      </c>
      <c r="Y382" s="7">
        <v>0</v>
      </c>
      <c r="Z382" s="7" t="s">
        <v>433</v>
      </c>
      <c r="AM382" s="7">
        <v>1</v>
      </c>
      <c r="AN382" s="7">
        <v>0</v>
      </c>
      <c r="AY382" s="8">
        <f t="shared" si="37"/>
        <v>188</v>
      </c>
      <c r="AZ382" s="8">
        <f t="shared" si="38"/>
        <v>115.54400000000001</v>
      </c>
      <c r="BA382" s="8">
        <f t="shared" si="39"/>
        <v>192.39999999999998</v>
      </c>
      <c r="BB382" s="8">
        <v>1</v>
      </c>
      <c r="BC382" s="8">
        <f t="shared" si="40"/>
        <v>0.87361353123187668</v>
      </c>
      <c r="BD382" s="8">
        <f t="shared" si="41"/>
        <v>4.0076426090291823</v>
      </c>
      <c r="BF382" s="10">
        <f t="shared" si="44"/>
        <v>2.5833333333333335</v>
      </c>
      <c r="BI382" s="10">
        <v>480</v>
      </c>
      <c r="BK382" s="12">
        <v>23</v>
      </c>
      <c r="BN382" s="4" t="s">
        <v>437</v>
      </c>
      <c r="BO382" s="4" t="s">
        <v>435</v>
      </c>
      <c r="BQ382" s="4" t="s">
        <v>208</v>
      </c>
    </row>
    <row r="383" spans="1:69" x14ac:dyDescent="0.25">
      <c r="A383" s="4">
        <v>382</v>
      </c>
      <c r="B383" s="7" t="s">
        <v>661</v>
      </c>
      <c r="C383" s="7">
        <v>1</v>
      </c>
      <c r="D383" s="7">
        <v>0</v>
      </c>
      <c r="E383" s="7">
        <v>0</v>
      </c>
      <c r="F383" s="7">
        <v>0</v>
      </c>
      <c r="G383" s="7">
        <v>0.90400000000000003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9.6000000000000002E-2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0.87000000000000011</v>
      </c>
      <c r="X383" s="7">
        <v>2.13</v>
      </c>
      <c r="Y383" s="7">
        <v>0</v>
      </c>
      <c r="Z383" s="7" t="s">
        <v>433</v>
      </c>
      <c r="AM383" s="7">
        <v>1</v>
      </c>
      <c r="AN383" s="7">
        <v>0</v>
      </c>
      <c r="AY383" s="8">
        <f t="shared" si="37"/>
        <v>188</v>
      </c>
      <c r="AZ383" s="8">
        <f t="shared" si="38"/>
        <v>115.54400000000001</v>
      </c>
      <c r="BA383" s="8">
        <f t="shared" si="39"/>
        <v>191.65</v>
      </c>
      <c r="BB383" s="8">
        <v>1</v>
      </c>
      <c r="BC383" s="8">
        <f t="shared" si="40"/>
        <v>0.87401978905119715</v>
      </c>
      <c r="BD383" s="8">
        <f t="shared" si="41"/>
        <v>4.0011515753104261</v>
      </c>
      <c r="BF383" s="10">
        <f t="shared" si="44"/>
        <v>2.6105263157894738</v>
      </c>
      <c r="BI383" s="10">
        <v>475</v>
      </c>
      <c r="BK383" s="12">
        <v>24</v>
      </c>
      <c r="BN383" s="4" t="s">
        <v>437</v>
      </c>
      <c r="BO383" s="4" t="s">
        <v>435</v>
      </c>
      <c r="BQ383" s="4" t="s">
        <v>208</v>
      </c>
    </row>
    <row r="384" spans="1:69" x14ac:dyDescent="0.25">
      <c r="A384" s="4">
        <v>383</v>
      </c>
      <c r="B384" s="7" t="s">
        <v>662</v>
      </c>
      <c r="C384" s="7">
        <v>1</v>
      </c>
      <c r="D384" s="7">
        <v>0</v>
      </c>
      <c r="E384" s="7">
        <v>0</v>
      </c>
      <c r="F384" s="7">
        <v>0</v>
      </c>
      <c r="G384" s="7">
        <v>0.90400000000000003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9.6000000000000002E-2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0.99000000000000021</v>
      </c>
      <c r="X384" s="7">
        <v>2.0099999999999998</v>
      </c>
      <c r="Y384" s="7">
        <v>0</v>
      </c>
      <c r="Z384" s="7" t="s">
        <v>433</v>
      </c>
      <c r="AM384" s="7">
        <v>1</v>
      </c>
      <c r="AN384" s="7">
        <v>0</v>
      </c>
      <c r="AY384" s="8">
        <f t="shared" si="37"/>
        <v>188</v>
      </c>
      <c r="AZ384" s="8">
        <f t="shared" si="38"/>
        <v>115.54400000000001</v>
      </c>
      <c r="BA384" s="8">
        <f t="shared" si="39"/>
        <v>191.04999999999998</v>
      </c>
      <c r="BB384" s="8">
        <v>1</v>
      </c>
      <c r="BC384" s="8">
        <f t="shared" si="40"/>
        <v>0.87434622637981518</v>
      </c>
      <c r="BD384" s="8">
        <f t="shared" si="41"/>
        <v>3.9959587483354211</v>
      </c>
      <c r="BF384" s="10">
        <f t="shared" si="44"/>
        <v>2.6382978723404253</v>
      </c>
      <c r="BI384" s="10">
        <v>470</v>
      </c>
      <c r="BK384" s="12">
        <v>24</v>
      </c>
      <c r="BN384" s="4" t="s">
        <v>437</v>
      </c>
      <c r="BO384" s="4" t="s">
        <v>435</v>
      </c>
      <c r="BQ384" s="4" t="s">
        <v>208</v>
      </c>
    </row>
    <row r="385" spans="1:69" x14ac:dyDescent="0.25">
      <c r="A385" s="4">
        <v>384</v>
      </c>
      <c r="B385" s="7" t="s">
        <v>663</v>
      </c>
      <c r="C385" s="7">
        <v>1</v>
      </c>
      <c r="D385" s="7">
        <v>0</v>
      </c>
      <c r="E385" s="7">
        <v>0</v>
      </c>
      <c r="F385" s="7">
        <v>0</v>
      </c>
      <c r="G385" s="7">
        <v>0.90400000000000003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9.6000000000000002E-2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1.23</v>
      </c>
      <c r="X385" s="7">
        <v>1.77</v>
      </c>
      <c r="Y385" s="7">
        <v>0</v>
      </c>
      <c r="Z385" s="7" t="s">
        <v>433</v>
      </c>
      <c r="AM385" s="7">
        <v>1</v>
      </c>
      <c r="AN385" s="7">
        <v>0</v>
      </c>
      <c r="AY385" s="8">
        <f t="shared" si="37"/>
        <v>188</v>
      </c>
      <c r="AZ385" s="8">
        <f t="shared" si="38"/>
        <v>115.54400000000001</v>
      </c>
      <c r="BA385" s="8">
        <f t="shared" si="39"/>
        <v>189.85</v>
      </c>
      <c r="BB385" s="8">
        <v>1</v>
      </c>
      <c r="BC385" s="8">
        <f t="shared" si="40"/>
        <v>0.87500294909687892</v>
      </c>
      <c r="BD385" s="8">
        <f t="shared" si="41"/>
        <v>3.9855730943854106</v>
      </c>
      <c r="BF385" s="10">
        <f t="shared" si="44"/>
        <v>2.6956521739130435</v>
      </c>
      <c r="BI385" s="10">
        <v>460</v>
      </c>
      <c r="BK385" s="12">
        <v>19</v>
      </c>
      <c r="BN385" s="4" t="s">
        <v>437</v>
      </c>
      <c r="BO385" s="4" t="s">
        <v>435</v>
      </c>
      <c r="BQ385" s="4" t="s">
        <v>208</v>
      </c>
    </row>
    <row r="386" spans="1:69" x14ac:dyDescent="0.25">
      <c r="A386" s="4">
        <v>385</v>
      </c>
      <c r="B386" s="7" t="s">
        <v>664</v>
      </c>
      <c r="C386" s="7">
        <v>1</v>
      </c>
      <c r="D386" s="7">
        <v>0</v>
      </c>
      <c r="E386" s="7">
        <v>0</v>
      </c>
      <c r="F386" s="7">
        <v>0</v>
      </c>
      <c r="G386" s="7">
        <v>0.90400000000000003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9.6000000000000002E-2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1.41</v>
      </c>
      <c r="X386" s="7">
        <v>1.59</v>
      </c>
      <c r="Y386" s="7">
        <v>0</v>
      </c>
      <c r="Z386" s="7" t="s">
        <v>433</v>
      </c>
      <c r="AM386" s="7">
        <v>1</v>
      </c>
      <c r="AN386" s="7">
        <v>0</v>
      </c>
      <c r="AY386" s="8">
        <f t="shared" ref="AY386:AY422" si="45">(C386*188+D386*270+E386*279+F386*172)/(C386+D386+E386+F386)</f>
        <v>188</v>
      </c>
      <c r="AZ386" s="8">
        <f t="shared" ref="AZ386:AZ422" si="46">(G386*119+H386*95+I386*103+J386*118+K386*102+L386*80+M386*76+N386*138+O386*77+P386*115+Q386*83+R386*117+S386*74+T386*75.5+U386*103.2+V386*90)/(SUM(G386,H386,I386,J386,K386,L386,M386,N386,O386,P386,Q386,R386,S386,T386,U386,V386))</f>
        <v>115.54400000000001</v>
      </c>
      <c r="BA386" s="8">
        <f t="shared" ref="BA386:BA422" si="47">(W386*181+X386*196+Y386*220)/(W386+X386+Y386)</f>
        <v>188.95000000000002</v>
      </c>
      <c r="BB386" s="8">
        <v>1</v>
      </c>
      <c r="BC386" s="8">
        <f t="shared" ref="BC386:BC422" si="48">(AY386+BA386)/(1.414*(AZ386+BA386))</f>
        <v>0.87549888804325071</v>
      </c>
      <c r="BD386" s="8">
        <f t="shared" ref="BD386:BD422" si="49">(BA386/AZ386) - BB386*(BB386-((AY386/AZ386)/LN(AY386/AZ386)))</f>
        <v>3.9777838539229027</v>
      </c>
      <c r="BF386" s="10">
        <f t="shared" si="44"/>
        <v>2.7312775330396475</v>
      </c>
      <c r="BI386" s="10">
        <v>454</v>
      </c>
      <c r="BK386" s="12">
        <v>18</v>
      </c>
      <c r="BN386" s="4" t="s">
        <v>437</v>
      </c>
      <c r="BO386" s="4" t="s">
        <v>435</v>
      </c>
      <c r="BQ386" s="4" t="s">
        <v>208</v>
      </c>
    </row>
    <row r="387" spans="1:69" x14ac:dyDescent="0.25">
      <c r="A387" s="4">
        <v>386</v>
      </c>
      <c r="B387" s="7" t="s">
        <v>652</v>
      </c>
      <c r="C387" s="7">
        <v>1</v>
      </c>
      <c r="D387" s="7">
        <v>0</v>
      </c>
      <c r="E387" s="7">
        <v>0</v>
      </c>
      <c r="F387" s="7">
        <v>0</v>
      </c>
      <c r="G387" s="7">
        <v>0.90400000000000003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9.6000000000000002E-2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1.59</v>
      </c>
      <c r="X387" s="7">
        <v>1.41</v>
      </c>
      <c r="Y387" s="7">
        <v>0</v>
      </c>
      <c r="Z387" s="7" t="s">
        <v>433</v>
      </c>
      <c r="AM387" s="7">
        <v>1</v>
      </c>
      <c r="AN387" s="7">
        <v>0</v>
      </c>
      <c r="AY387" s="8">
        <f t="shared" si="45"/>
        <v>188</v>
      </c>
      <c r="AZ387" s="8">
        <f t="shared" si="46"/>
        <v>115.54400000000001</v>
      </c>
      <c r="BA387" s="8">
        <f t="shared" si="47"/>
        <v>188.04999999999998</v>
      </c>
      <c r="BB387" s="8">
        <v>1</v>
      </c>
      <c r="BC387" s="8">
        <f t="shared" si="48"/>
        <v>0.8759977673972178</v>
      </c>
      <c r="BD387" s="8">
        <f t="shared" si="49"/>
        <v>3.9699946134603952</v>
      </c>
      <c r="BF387" s="10">
        <f t="shared" si="44"/>
        <v>2.7740492170022373</v>
      </c>
      <c r="BI387" s="10">
        <v>447</v>
      </c>
      <c r="BK387" s="12">
        <v>18</v>
      </c>
      <c r="BN387" s="4" t="s">
        <v>437</v>
      </c>
      <c r="BO387" s="4" t="s">
        <v>435</v>
      </c>
      <c r="BQ387" s="4" t="s">
        <v>208</v>
      </c>
    </row>
    <row r="388" spans="1:69" x14ac:dyDescent="0.25">
      <c r="A388" s="4">
        <v>387</v>
      </c>
      <c r="B388" s="7" t="s">
        <v>665</v>
      </c>
      <c r="C388" s="7">
        <v>1</v>
      </c>
      <c r="D388" s="7">
        <v>0</v>
      </c>
      <c r="E388" s="7">
        <v>0</v>
      </c>
      <c r="F388" s="7">
        <v>0</v>
      </c>
      <c r="G388" s="7">
        <v>0.90400000000000003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9.6000000000000002E-2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1.98</v>
      </c>
      <c r="X388" s="7">
        <v>1.02</v>
      </c>
      <c r="Y388" s="7">
        <v>0</v>
      </c>
      <c r="Z388" s="7" t="s">
        <v>433</v>
      </c>
      <c r="AM388" s="7">
        <v>1</v>
      </c>
      <c r="AN388" s="7">
        <v>0</v>
      </c>
      <c r="AY388" s="8">
        <f t="shared" si="45"/>
        <v>188</v>
      </c>
      <c r="AZ388" s="8">
        <f t="shared" si="46"/>
        <v>115.54400000000001</v>
      </c>
      <c r="BA388" s="8">
        <f t="shared" si="47"/>
        <v>186.1</v>
      </c>
      <c r="BB388" s="8">
        <v>1</v>
      </c>
      <c r="BC388" s="8">
        <f t="shared" si="48"/>
        <v>0.8770888852989438</v>
      </c>
      <c r="BD388" s="8">
        <f t="shared" si="49"/>
        <v>3.953117925791628</v>
      </c>
      <c r="BF388" s="10">
        <f t="shared" si="44"/>
        <v>2.8637413394919169</v>
      </c>
      <c r="BI388" s="10">
        <v>433</v>
      </c>
      <c r="BK388" s="12">
        <v>15</v>
      </c>
      <c r="BN388" s="4" t="s">
        <v>437</v>
      </c>
      <c r="BO388" s="4" t="s">
        <v>435</v>
      </c>
      <c r="BQ388" s="4" t="s">
        <v>208</v>
      </c>
    </row>
    <row r="389" spans="1:69" x14ac:dyDescent="0.25">
      <c r="A389" s="4">
        <v>388</v>
      </c>
      <c r="B389" s="7" t="s">
        <v>666</v>
      </c>
      <c r="C389" s="7">
        <v>1</v>
      </c>
      <c r="D389" s="7">
        <v>0</v>
      </c>
      <c r="E389" s="7">
        <v>0</v>
      </c>
      <c r="F389" s="7">
        <v>0</v>
      </c>
      <c r="G389" s="7">
        <v>0.90400000000000003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9.6000000000000002E-2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2.2800000000000002</v>
      </c>
      <c r="X389" s="7">
        <v>0.72</v>
      </c>
      <c r="Y389" s="7">
        <v>0</v>
      </c>
      <c r="Z389" s="7" t="s">
        <v>433</v>
      </c>
      <c r="AM389" s="7">
        <v>1</v>
      </c>
      <c r="AN389" s="7">
        <v>0</v>
      </c>
      <c r="AY389" s="8">
        <f t="shared" si="45"/>
        <v>188</v>
      </c>
      <c r="AZ389" s="8">
        <f t="shared" si="46"/>
        <v>115.54400000000001</v>
      </c>
      <c r="BA389" s="8">
        <f t="shared" si="47"/>
        <v>184.60000000000002</v>
      </c>
      <c r="BB389" s="8">
        <v>1</v>
      </c>
      <c r="BC389" s="8">
        <f t="shared" si="48"/>
        <v>0.87793785432780103</v>
      </c>
      <c r="BD389" s="8">
        <f t="shared" si="49"/>
        <v>3.9401358583541155</v>
      </c>
      <c r="BF389" s="10">
        <f t="shared" si="44"/>
        <v>2.9314420803782504</v>
      </c>
      <c r="BI389" s="10">
        <v>423</v>
      </c>
      <c r="BK389" s="12">
        <v>15</v>
      </c>
      <c r="BN389" s="4" t="s">
        <v>437</v>
      </c>
      <c r="BO389" s="4" t="s">
        <v>435</v>
      </c>
      <c r="BQ389" s="4" t="s">
        <v>208</v>
      </c>
    </row>
    <row r="390" spans="1:69" x14ac:dyDescent="0.25">
      <c r="A390" s="4">
        <v>389</v>
      </c>
      <c r="B390" s="7" t="s">
        <v>667</v>
      </c>
      <c r="C390" s="7">
        <v>1</v>
      </c>
      <c r="D390" s="7">
        <v>0</v>
      </c>
      <c r="E390" s="7">
        <v>0</v>
      </c>
      <c r="F390" s="7">
        <v>0</v>
      </c>
      <c r="G390" s="7">
        <v>0.90400000000000003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9.6000000000000002E-2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2.67</v>
      </c>
      <c r="X390" s="7">
        <v>0.33</v>
      </c>
      <c r="Y390" s="7">
        <v>0</v>
      </c>
      <c r="Z390" s="7" t="s">
        <v>433</v>
      </c>
      <c r="AM390" s="7">
        <v>1</v>
      </c>
      <c r="AN390" s="7">
        <v>0</v>
      </c>
      <c r="AY390" s="8">
        <f t="shared" si="45"/>
        <v>188</v>
      </c>
      <c r="AZ390" s="8">
        <f t="shared" si="46"/>
        <v>115.54400000000001</v>
      </c>
      <c r="BA390" s="8">
        <f t="shared" si="47"/>
        <v>182.65</v>
      </c>
      <c r="BB390" s="8">
        <v>1</v>
      </c>
      <c r="BC390" s="8">
        <f t="shared" si="48"/>
        <v>0.87905428302141253</v>
      </c>
      <c r="BD390" s="8">
        <f t="shared" si="49"/>
        <v>3.9232591706853484</v>
      </c>
      <c r="BF390" s="10">
        <f t="shared" si="44"/>
        <v>3.0170316301703162</v>
      </c>
      <c r="BI390" s="10">
        <v>411</v>
      </c>
      <c r="BK390" s="12">
        <v>12</v>
      </c>
      <c r="BN390" s="4" t="s">
        <v>437</v>
      </c>
      <c r="BO390" s="4" t="s">
        <v>435</v>
      </c>
      <c r="BQ390" s="4" t="s">
        <v>208</v>
      </c>
    </row>
    <row r="391" spans="1:69" x14ac:dyDescent="0.25">
      <c r="A391" s="4">
        <v>390</v>
      </c>
      <c r="B391" s="7" t="s">
        <v>668</v>
      </c>
      <c r="C391" s="7">
        <v>1</v>
      </c>
      <c r="D391" s="7">
        <v>0</v>
      </c>
      <c r="E391" s="7">
        <v>0</v>
      </c>
      <c r="F391" s="7">
        <v>0</v>
      </c>
      <c r="G391" s="7">
        <v>0.90400000000000003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9.6000000000000002E-2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2.85</v>
      </c>
      <c r="X391" s="7">
        <v>0.15</v>
      </c>
      <c r="Y391" s="7">
        <v>0</v>
      </c>
      <c r="Z391" s="7" t="s">
        <v>433</v>
      </c>
      <c r="AM391" s="7">
        <v>1</v>
      </c>
      <c r="AN391" s="7">
        <v>0</v>
      </c>
      <c r="AY391" s="8">
        <f t="shared" si="45"/>
        <v>188</v>
      </c>
      <c r="AZ391" s="8">
        <f t="shared" si="46"/>
        <v>115.54400000000001</v>
      </c>
      <c r="BA391" s="8">
        <f t="shared" si="47"/>
        <v>181.75</v>
      </c>
      <c r="BB391" s="8">
        <v>1</v>
      </c>
      <c r="BC391" s="8">
        <f t="shared" si="48"/>
        <v>0.87957449746929484</v>
      </c>
      <c r="BD391" s="8">
        <f t="shared" si="49"/>
        <v>3.9154699302228404</v>
      </c>
      <c r="BF391" s="10">
        <f t="shared" si="44"/>
        <v>3.0617283950617282</v>
      </c>
      <c r="BI391" s="10">
        <v>405</v>
      </c>
      <c r="BK391" s="12">
        <v>11</v>
      </c>
      <c r="BN391" s="4" t="s">
        <v>437</v>
      </c>
      <c r="BO391" s="4" t="s">
        <v>435</v>
      </c>
      <c r="BQ391" s="4" t="s">
        <v>208</v>
      </c>
    </row>
    <row r="392" spans="1:69" x14ac:dyDescent="0.25">
      <c r="A392" s="4">
        <v>391</v>
      </c>
      <c r="B392" s="7" t="s">
        <v>669</v>
      </c>
      <c r="C392" s="7">
        <v>1</v>
      </c>
      <c r="D392" s="7">
        <v>0</v>
      </c>
      <c r="E392" s="7">
        <v>0</v>
      </c>
      <c r="F392" s="7">
        <v>0</v>
      </c>
      <c r="G392" s="7">
        <v>0.90400000000000003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9.6000000000000002E-2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2.91</v>
      </c>
      <c r="X392" s="7">
        <v>0.09</v>
      </c>
      <c r="Y392" s="7">
        <v>0</v>
      </c>
      <c r="Z392" s="7" t="s">
        <v>433</v>
      </c>
      <c r="AM392" s="7">
        <v>1</v>
      </c>
      <c r="AN392" s="7">
        <v>0</v>
      </c>
      <c r="AY392" s="8">
        <f t="shared" si="45"/>
        <v>188</v>
      </c>
      <c r="AZ392" s="8">
        <f t="shared" si="46"/>
        <v>115.54400000000001</v>
      </c>
      <c r="BA392" s="8">
        <f t="shared" si="47"/>
        <v>181.45000000000002</v>
      </c>
      <c r="BB392" s="8">
        <v>1</v>
      </c>
      <c r="BC392" s="8">
        <f t="shared" si="48"/>
        <v>0.87974860292492885</v>
      </c>
      <c r="BD392" s="8">
        <f t="shared" si="49"/>
        <v>3.9128735167353383</v>
      </c>
      <c r="BF392" s="10">
        <f t="shared" si="44"/>
        <v>3.0693069306930694</v>
      </c>
      <c r="BI392" s="10">
        <v>404</v>
      </c>
      <c r="BK392" s="12">
        <v>11</v>
      </c>
      <c r="BN392" s="4" t="s">
        <v>437</v>
      </c>
      <c r="BO392" s="4" t="s">
        <v>435</v>
      </c>
      <c r="BQ392" s="4" t="s">
        <v>208</v>
      </c>
    </row>
    <row r="393" spans="1:69" x14ac:dyDescent="0.25">
      <c r="A393" s="4">
        <v>392</v>
      </c>
      <c r="B393" s="7" t="s">
        <v>687</v>
      </c>
      <c r="C393" s="7">
        <v>1</v>
      </c>
      <c r="D393" s="7">
        <v>0</v>
      </c>
      <c r="E393" s="7">
        <v>0</v>
      </c>
      <c r="F393" s="7">
        <v>0</v>
      </c>
      <c r="G393" s="7">
        <v>0.99820299999999995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1.7970000000000486E-3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2.9790000000000001</v>
      </c>
      <c r="Y393" s="7">
        <v>2.1000000000000001E-2</v>
      </c>
      <c r="AM393" s="7">
        <v>1</v>
      </c>
      <c r="AN393" s="7">
        <v>0</v>
      </c>
      <c r="AY393" s="8">
        <f t="shared" si="45"/>
        <v>188</v>
      </c>
      <c r="AZ393" s="8">
        <f t="shared" si="46"/>
        <v>118.93530799999999</v>
      </c>
      <c r="BA393" s="8">
        <f t="shared" si="47"/>
        <v>196.16800000000001</v>
      </c>
      <c r="BB393" s="8">
        <v>1</v>
      </c>
      <c r="BC393" s="8">
        <f t="shared" si="48"/>
        <v>0.86222143382087157</v>
      </c>
      <c r="BD393" s="8">
        <f t="shared" si="49"/>
        <v>4.1016965143729216</v>
      </c>
      <c r="BF393" s="10">
        <f t="shared" si="44"/>
        <v>2.407766990291262</v>
      </c>
      <c r="BI393" s="10">
        <v>515</v>
      </c>
      <c r="BN393" s="4" t="s">
        <v>438</v>
      </c>
      <c r="BO393" s="4" t="s">
        <v>435</v>
      </c>
      <c r="BQ393" s="4" t="s">
        <v>208</v>
      </c>
    </row>
    <row r="394" spans="1:69" x14ac:dyDescent="0.25">
      <c r="A394" s="4">
        <v>393</v>
      </c>
      <c r="B394" s="7" t="s">
        <v>688</v>
      </c>
      <c r="C394" s="7">
        <v>1</v>
      </c>
      <c r="D394" s="7">
        <v>0</v>
      </c>
      <c r="E394" s="7">
        <v>0</v>
      </c>
      <c r="F394" s="7">
        <v>0</v>
      </c>
      <c r="G394" s="7">
        <v>0.99810399999999999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1.8960000000000088E-3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1.77</v>
      </c>
      <c r="Y394" s="7">
        <v>1.23</v>
      </c>
      <c r="AM394" s="7">
        <v>1</v>
      </c>
      <c r="AN394" s="7">
        <v>0</v>
      </c>
      <c r="AY394" s="8">
        <f t="shared" si="45"/>
        <v>188</v>
      </c>
      <c r="AZ394" s="8">
        <f t="shared" si="46"/>
        <v>118.93174400000001</v>
      </c>
      <c r="BA394" s="8">
        <f t="shared" si="47"/>
        <v>205.84</v>
      </c>
      <c r="BB394" s="8">
        <v>1</v>
      </c>
      <c r="BC394" s="8">
        <f t="shared" si="48"/>
        <v>0.85761461981347298</v>
      </c>
      <c r="BD394" s="8">
        <f t="shared" si="49"/>
        <v>4.1829474112683043</v>
      </c>
      <c r="BF394" s="10">
        <f t="shared" si="44"/>
        <v>2.1640488656195465</v>
      </c>
      <c r="BI394" s="10">
        <v>573</v>
      </c>
      <c r="BN394" s="4" t="s">
        <v>438</v>
      </c>
      <c r="BO394" s="4" t="s">
        <v>435</v>
      </c>
      <c r="BQ394" s="4" t="s">
        <v>208</v>
      </c>
    </row>
    <row r="395" spans="1:69" x14ac:dyDescent="0.25">
      <c r="A395" s="4">
        <v>394</v>
      </c>
      <c r="B395" s="7" t="s">
        <v>689</v>
      </c>
      <c r="C395" s="7">
        <v>1</v>
      </c>
      <c r="D395" s="7">
        <v>0</v>
      </c>
      <c r="E395" s="7">
        <v>0</v>
      </c>
      <c r="F395" s="7">
        <v>0</v>
      </c>
      <c r="G395" s="7">
        <v>0.99810399999999999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1.8960000000000088E-3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0.33</v>
      </c>
      <c r="Y395" s="7">
        <v>2.67</v>
      </c>
      <c r="AM395" s="7">
        <v>1</v>
      </c>
      <c r="AN395" s="7">
        <v>0</v>
      </c>
      <c r="AY395" s="8">
        <f t="shared" si="45"/>
        <v>188</v>
      </c>
      <c r="AZ395" s="8">
        <f t="shared" si="46"/>
        <v>118.93174400000001</v>
      </c>
      <c r="BA395" s="8">
        <f t="shared" si="47"/>
        <v>217.35999999999999</v>
      </c>
      <c r="BB395" s="8">
        <v>1</v>
      </c>
      <c r="BC395" s="8">
        <f t="shared" si="48"/>
        <v>0.85246248620675835</v>
      </c>
      <c r="BD395" s="8">
        <f t="shared" si="49"/>
        <v>4.2798096922082021</v>
      </c>
      <c r="BF395" s="10">
        <f t="shared" si="44"/>
        <v>1.8787878787878789</v>
      </c>
      <c r="BI395" s="10">
        <v>660</v>
      </c>
      <c r="BN395" s="4" t="s">
        <v>438</v>
      </c>
      <c r="BO395" s="4" t="s">
        <v>435</v>
      </c>
      <c r="BQ395" s="4" t="s">
        <v>208</v>
      </c>
    </row>
    <row r="396" spans="1:69" x14ac:dyDescent="0.25">
      <c r="A396" s="4">
        <v>395</v>
      </c>
      <c r="B396" s="7" t="s">
        <v>690</v>
      </c>
      <c r="C396" s="7">
        <v>1</v>
      </c>
      <c r="D396" s="7">
        <v>0</v>
      </c>
      <c r="E396" s="7">
        <v>0</v>
      </c>
      <c r="F396" s="7">
        <v>0</v>
      </c>
      <c r="G396" s="7">
        <v>0.99000100000000002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9.9989999999999801E-3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2.94</v>
      </c>
      <c r="X396" s="7">
        <v>0.06</v>
      </c>
      <c r="Y396" s="7">
        <v>0</v>
      </c>
      <c r="AM396" s="7">
        <v>1</v>
      </c>
      <c r="AN396" s="7">
        <v>0</v>
      </c>
      <c r="AY396" s="8">
        <f t="shared" si="45"/>
        <v>188</v>
      </c>
      <c r="AZ396" s="8">
        <f t="shared" si="46"/>
        <v>118.64003599999999</v>
      </c>
      <c r="BA396" s="8">
        <f t="shared" si="47"/>
        <v>181.29999999999998</v>
      </c>
      <c r="BB396" s="8">
        <v>1</v>
      </c>
      <c r="BC396" s="8">
        <f t="shared" si="48"/>
        <v>0.87075396143618244</v>
      </c>
      <c r="BD396" s="8">
        <f t="shared" si="49"/>
        <v>3.9703856534422037</v>
      </c>
      <c r="BF396" s="10">
        <f t="shared" si="44"/>
        <v>3.0693069306930694</v>
      </c>
      <c r="BI396" s="10">
        <v>404</v>
      </c>
      <c r="BN396" s="4" t="s">
        <v>439</v>
      </c>
      <c r="BO396" s="4" t="s">
        <v>435</v>
      </c>
      <c r="BQ396" s="4" t="s">
        <v>208</v>
      </c>
    </row>
    <row r="397" spans="1:69" x14ac:dyDescent="0.25">
      <c r="A397" s="4">
        <v>396</v>
      </c>
      <c r="B397" s="7" t="s">
        <v>691</v>
      </c>
      <c r="C397" s="7">
        <v>1</v>
      </c>
      <c r="D397" s="7">
        <v>0</v>
      </c>
      <c r="E397" s="7">
        <v>0</v>
      </c>
      <c r="F397" s="7">
        <v>0</v>
      </c>
      <c r="G397" s="7">
        <v>0.99337399999999998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6.6260000000000208E-3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2.4</v>
      </c>
      <c r="X397" s="7">
        <v>0.6</v>
      </c>
      <c r="Y397" s="7">
        <v>0</v>
      </c>
      <c r="AM397" s="7">
        <v>1</v>
      </c>
      <c r="AN397" s="7">
        <v>0</v>
      </c>
      <c r="AY397" s="8">
        <f t="shared" si="45"/>
        <v>188</v>
      </c>
      <c r="AZ397" s="8">
        <f t="shared" si="46"/>
        <v>118.761464</v>
      </c>
      <c r="BA397" s="8">
        <f t="shared" si="47"/>
        <v>184</v>
      </c>
      <c r="BB397" s="8">
        <v>1</v>
      </c>
      <c r="BC397" s="8">
        <f t="shared" si="48"/>
        <v>0.86894629100572429</v>
      </c>
      <c r="BD397" s="8">
        <f t="shared" si="49"/>
        <v>3.9956967753371444</v>
      </c>
      <c r="BF397" s="10">
        <f t="shared" si="44"/>
        <v>2.9523809523809526</v>
      </c>
      <c r="BI397" s="10">
        <v>420</v>
      </c>
      <c r="BN397" s="4" t="s">
        <v>439</v>
      </c>
      <c r="BO397" s="4" t="s">
        <v>435</v>
      </c>
      <c r="BQ397" s="4" t="s">
        <v>208</v>
      </c>
    </row>
    <row r="398" spans="1:69" x14ac:dyDescent="0.25">
      <c r="A398" s="4">
        <v>397</v>
      </c>
      <c r="B398" s="7" t="s">
        <v>692</v>
      </c>
      <c r="C398" s="7">
        <v>1</v>
      </c>
      <c r="D398" s="7">
        <v>0</v>
      </c>
      <c r="E398" s="7">
        <v>0</v>
      </c>
      <c r="F398" s="7">
        <v>0</v>
      </c>
      <c r="G398" s="7">
        <v>0.99384799999999995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6.1520000000000463E-3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1.89</v>
      </c>
      <c r="X398" s="7">
        <v>1.1100000000000001</v>
      </c>
      <c r="Y398" s="7">
        <v>0</v>
      </c>
      <c r="AM398" s="7">
        <v>1</v>
      </c>
      <c r="AN398" s="7">
        <v>0</v>
      </c>
      <c r="AY398" s="8">
        <f t="shared" si="45"/>
        <v>188</v>
      </c>
      <c r="AZ398" s="8">
        <f t="shared" si="46"/>
        <v>118.77852799999999</v>
      </c>
      <c r="BA398" s="8">
        <f t="shared" si="47"/>
        <v>186.54999999999998</v>
      </c>
      <c r="BB398" s="8">
        <v>1</v>
      </c>
      <c r="BC398" s="8">
        <f t="shared" si="48"/>
        <v>0.86754699130976676</v>
      </c>
      <c r="BD398" s="8">
        <f t="shared" si="49"/>
        <v>4.017525784792376</v>
      </c>
      <c r="BF398" s="10">
        <f t="shared" si="44"/>
        <v>2.8375286041189933</v>
      </c>
      <c r="BI398" s="10">
        <v>437</v>
      </c>
      <c r="BN398" s="4" t="s">
        <v>439</v>
      </c>
      <c r="BO398" s="4" t="s">
        <v>435</v>
      </c>
      <c r="BQ398" s="4" t="s">
        <v>208</v>
      </c>
    </row>
    <row r="399" spans="1:69" x14ac:dyDescent="0.25">
      <c r="A399" s="4">
        <v>398</v>
      </c>
      <c r="B399" s="7" t="s">
        <v>693</v>
      </c>
      <c r="C399" s="7">
        <v>1</v>
      </c>
      <c r="D399" s="7">
        <v>0</v>
      </c>
      <c r="E399" s="7">
        <v>0</v>
      </c>
      <c r="F399" s="7">
        <v>0</v>
      </c>
      <c r="G399" s="7">
        <v>0.99740700000000004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2.5929999999999565E-3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0.6</v>
      </c>
      <c r="X399" s="7">
        <v>2.4</v>
      </c>
      <c r="Y399" s="7">
        <v>0</v>
      </c>
      <c r="AM399" s="7">
        <v>1</v>
      </c>
      <c r="AN399" s="7">
        <v>0</v>
      </c>
      <c r="AY399" s="8">
        <f t="shared" si="45"/>
        <v>188</v>
      </c>
      <c r="AZ399" s="8">
        <f t="shared" si="46"/>
        <v>118.90665199999999</v>
      </c>
      <c r="BA399" s="8">
        <f t="shared" si="47"/>
        <v>193</v>
      </c>
      <c r="BB399" s="8">
        <v>1</v>
      </c>
      <c r="BC399" s="8">
        <f t="shared" si="48"/>
        <v>0.86387504620699607</v>
      </c>
      <c r="BD399" s="8">
        <f t="shared" si="49"/>
        <v>4.0744668570266063</v>
      </c>
      <c r="BF399" s="10">
        <f t="shared" si="44"/>
        <v>2.5462012320328542</v>
      </c>
      <c r="BI399" s="10">
        <v>487</v>
      </c>
      <c r="BN399" s="4" t="s">
        <v>439</v>
      </c>
      <c r="BO399" s="4" t="s">
        <v>435</v>
      </c>
      <c r="BQ399" s="4" t="s">
        <v>208</v>
      </c>
    </row>
    <row r="400" spans="1:69" x14ac:dyDescent="0.25">
      <c r="A400" s="4">
        <v>399</v>
      </c>
      <c r="B400" s="7" t="s">
        <v>694</v>
      </c>
      <c r="C400" s="7">
        <v>1</v>
      </c>
      <c r="D400" s="7">
        <v>0</v>
      </c>
      <c r="E400" s="7">
        <v>0</v>
      </c>
      <c r="F400" s="7">
        <v>0</v>
      </c>
      <c r="G400" s="7">
        <v>0.99915100000000001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8.4899999999998865E-4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2.91</v>
      </c>
      <c r="X400" s="7">
        <v>0.09</v>
      </c>
      <c r="Y400" s="7">
        <v>0</v>
      </c>
      <c r="AM400" s="7">
        <v>1</v>
      </c>
      <c r="AN400" s="7">
        <v>0</v>
      </c>
      <c r="AY400" s="8">
        <f t="shared" si="45"/>
        <v>188</v>
      </c>
      <c r="AZ400" s="8">
        <f t="shared" si="46"/>
        <v>118.969436</v>
      </c>
      <c r="BA400" s="8">
        <f t="shared" si="47"/>
        <v>181.45000000000002</v>
      </c>
      <c r="BB400" s="8">
        <v>1</v>
      </c>
      <c r="BC400" s="8">
        <f t="shared" si="48"/>
        <v>0.86971755241923265</v>
      </c>
      <c r="BD400" s="8">
        <f t="shared" si="49"/>
        <v>3.9786846040382695</v>
      </c>
      <c r="BF400" s="10">
        <f t="shared" si="44"/>
        <v>3.0617283950617282</v>
      </c>
      <c r="BI400" s="10">
        <v>405</v>
      </c>
      <c r="BN400" s="4" t="s">
        <v>439</v>
      </c>
      <c r="BO400" s="4" t="s">
        <v>435</v>
      </c>
      <c r="BQ400" s="4" t="s">
        <v>208</v>
      </c>
    </row>
    <row r="401" spans="1:69" x14ac:dyDescent="0.25">
      <c r="A401" s="4">
        <v>400</v>
      </c>
      <c r="B401" s="7" t="s">
        <v>695</v>
      </c>
      <c r="C401" s="7">
        <v>1</v>
      </c>
      <c r="D401" s="7">
        <v>0</v>
      </c>
      <c r="E401" s="7">
        <v>0</v>
      </c>
      <c r="F401" s="7">
        <v>0</v>
      </c>
      <c r="G401" s="7">
        <v>0.98990299999999998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1.0097000000000023E-2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3</v>
      </c>
      <c r="X401" s="7">
        <v>0</v>
      </c>
      <c r="Y401" s="7">
        <v>0</v>
      </c>
      <c r="AM401" s="7">
        <v>1</v>
      </c>
      <c r="AN401" s="7">
        <v>0</v>
      </c>
      <c r="AY401" s="8">
        <f t="shared" si="45"/>
        <v>188</v>
      </c>
      <c r="AZ401" s="8">
        <f t="shared" si="46"/>
        <v>118.63650800000001</v>
      </c>
      <c r="BA401" s="8">
        <f t="shared" si="47"/>
        <v>181</v>
      </c>
      <c r="BB401" s="8">
        <v>1</v>
      </c>
      <c r="BC401" s="8">
        <f t="shared" si="48"/>
        <v>0.87092795270047996</v>
      </c>
      <c r="BD401" s="8">
        <f t="shared" si="49"/>
        <v>3.9677823768145988</v>
      </c>
      <c r="BF401" s="10">
        <f t="shared" si="44"/>
        <v>3.0617283950617282</v>
      </c>
      <c r="BI401" s="10">
        <v>405</v>
      </c>
      <c r="BN401" s="4" t="s">
        <v>440</v>
      </c>
      <c r="BO401" s="4" t="s">
        <v>435</v>
      </c>
      <c r="BQ401" s="4" t="s">
        <v>208</v>
      </c>
    </row>
    <row r="402" spans="1:69" x14ac:dyDescent="0.25">
      <c r="A402" s="4">
        <v>401</v>
      </c>
      <c r="B402" s="7" t="s">
        <v>696</v>
      </c>
      <c r="C402" s="7">
        <v>1</v>
      </c>
      <c r="D402" s="7">
        <v>0</v>
      </c>
      <c r="E402" s="7">
        <v>0</v>
      </c>
      <c r="F402" s="7">
        <v>0</v>
      </c>
      <c r="G402" s="7">
        <v>0.99049100000000001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9.5089999999999897E-3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2.5</v>
      </c>
      <c r="X402" s="7">
        <v>0.5</v>
      </c>
      <c r="Y402" s="7">
        <v>0</v>
      </c>
      <c r="AM402" s="7">
        <v>1</v>
      </c>
      <c r="AN402" s="7">
        <v>0</v>
      </c>
      <c r="AY402" s="8">
        <f t="shared" si="45"/>
        <v>188</v>
      </c>
      <c r="AZ402" s="8">
        <f t="shared" si="46"/>
        <v>118.65767600000001</v>
      </c>
      <c r="BA402" s="8">
        <f t="shared" si="47"/>
        <v>183.5</v>
      </c>
      <c r="BB402" s="8">
        <v>1</v>
      </c>
      <c r="BC402" s="8">
        <f t="shared" si="48"/>
        <v>0.86951239462476104</v>
      </c>
      <c r="BD402" s="8">
        <f t="shared" si="49"/>
        <v>3.9892993696188821</v>
      </c>
      <c r="BF402" s="10">
        <f t="shared" si="44"/>
        <v>2.9245283018867925</v>
      </c>
      <c r="BI402" s="10">
        <v>424</v>
      </c>
      <c r="BN402" s="4" t="s">
        <v>440</v>
      </c>
      <c r="BO402" s="4" t="s">
        <v>435</v>
      </c>
      <c r="BQ402" s="4" t="s">
        <v>208</v>
      </c>
    </row>
    <row r="403" spans="1:69" x14ac:dyDescent="0.25">
      <c r="A403" s="4">
        <v>402</v>
      </c>
      <c r="B403" s="7" t="s">
        <v>697</v>
      </c>
      <c r="C403" s="7">
        <v>1</v>
      </c>
      <c r="D403" s="7">
        <v>0</v>
      </c>
      <c r="E403" s="7">
        <v>0</v>
      </c>
      <c r="F403" s="7">
        <v>0</v>
      </c>
      <c r="G403" s="7">
        <v>0.99098200000000003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9.0179999999999705E-3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1.82</v>
      </c>
      <c r="X403" s="7">
        <v>1.18</v>
      </c>
      <c r="Y403" s="7">
        <v>0</v>
      </c>
      <c r="AM403" s="7">
        <v>1</v>
      </c>
      <c r="AN403" s="7">
        <v>0</v>
      </c>
      <c r="AY403" s="8">
        <f t="shared" si="45"/>
        <v>188</v>
      </c>
      <c r="AZ403" s="8">
        <f t="shared" si="46"/>
        <v>118.675352</v>
      </c>
      <c r="BA403" s="8">
        <f t="shared" si="47"/>
        <v>186.9</v>
      </c>
      <c r="BB403" s="8">
        <v>1</v>
      </c>
      <c r="BC403" s="8">
        <f t="shared" si="48"/>
        <v>0.86765627150423807</v>
      </c>
      <c r="BD403" s="8">
        <f t="shared" si="49"/>
        <v>4.0183203870009301</v>
      </c>
      <c r="BF403" s="10">
        <f t="shared" si="44"/>
        <v>2.7252747252747254</v>
      </c>
      <c r="BI403" s="10">
        <v>455</v>
      </c>
      <c r="BN403" s="4" t="s">
        <v>440</v>
      </c>
      <c r="BO403" s="4" t="s">
        <v>435</v>
      </c>
      <c r="BQ403" s="4" t="s">
        <v>208</v>
      </c>
    </row>
    <row r="404" spans="1:69" x14ac:dyDescent="0.25">
      <c r="A404" s="4">
        <v>403</v>
      </c>
      <c r="B404" s="7" t="s">
        <v>698</v>
      </c>
      <c r="C404" s="7">
        <v>1</v>
      </c>
      <c r="D404" s="7">
        <v>0</v>
      </c>
      <c r="E404" s="7">
        <v>0</v>
      </c>
      <c r="F404" s="7">
        <v>0</v>
      </c>
      <c r="G404" s="7">
        <v>0.99009899999999995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9.9010000000000487E-3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0.45</v>
      </c>
      <c r="X404" s="7">
        <v>2.5499999999999998</v>
      </c>
      <c r="Y404" s="7">
        <v>0</v>
      </c>
      <c r="AM404" s="7">
        <v>1</v>
      </c>
      <c r="AN404" s="7">
        <v>0</v>
      </c>
      <c r="AY404" s="8">
        <f t="shared" si="45"/>
        <v>188</v>
      </c>
      <c r="AZ404" s="8">
        <f t="shared" si="46"/>
        <v>118.643564</v>
      </c>
      <c r="BA404" s="8">
        <f t="shared" si="47"/>
        <v>193.75</v>
      </c>
      <c r="BB404" s="8">
        <v>1</v>
      </c>
      <c r="BC404" s="8">
        <f t="shared" si="48"/>
        <v>0.86422645888007166</v>
      </c>
      <c r="BD404" s="8">
        <f t="shared" si="49"/>
        <v>4.0753963750703104</v>
      </c>
      <c r="BF404" s="10">
        <f t="shared" si="44"/>
        <v>2.4701195219123506</v>
      </c>
      <c r="BI404" s="10">
        <v>502</v>
      </c>
      <c r="BN404" s="4" t="s">
        <v>440</v>
      </c>
      <c r="BO404" s="4" t="s">
        <v>435</v>
      </c>
      <c r="BQ404" s="4" t="s">
        <v>208</v>
      </c>
    </row>
    <row r="405" spans="1:69" x14ac:dyDescent="0.25">
      <c r="A405" s="4">
        <v>404</v>
      </c>
      <c r="B405" s="26" t="s">
        <v>94</v>
      </c>
      <c r="C405" s="7">
        <v>0</v>
      </c>
      <c r="D405" s="7">
        <v>1</v>
      </c>
      <c r="E405" s="7">
        <v>0</v>
      </c>
      <c r="F405" s="7">
        <v>0</v>
      </c>
      <c r="G405" s="7">
        <v>1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3</v>
      </c>
      <c r="AK405" s="7" t="s">
        <v>132</v>
      </c>
      <c r="AL405" s="7" t="s">
        <v>151</v>
      </c>
      <c r="AM405" s="7">
        <v>1</v>
      </c>
      <c r="AN405" s="26">
        <v>3</v>
      </c>
      <c r="AO405" s="7">
        <v>8.8000000000000007</v>
      </c>
      <c r="AP405" s="7">
        <v>8.8000000000000007</v>
      </c>
      <c r="AQ405" s="7">
        <v>12.685</v>
      </c>
      <c r="AR405" s="7">
        <v>90</v>
      </c>
      <c r="AS405" s="7">
        <v>90</v>
      </c>
      <c r="AT405" s="7">
        <v>90</v>
      </c>
      <c r="AU405" s="7">
        <v>800</v>
      </c>
      <c r="AY405" s="8">
        <f t="shared" si="45"/>
        <v>270</v>
      </c>
      <c r="AZ405" s="8">
        <f t="shared" si="46"/>
        <v>119</v>
      </c>
      <c r="BA405" s="8">
        <f t="shared" si="47"/>
        <v>220</v>
      </c>
      <c r="BB405" s="8">
        <v>1</v>
      </c>
      <c r="BC405" s="8">
        <f t="shared" si="48"/>
        <v>1.0222261164169515</v>
      </c>
      <c r="BD405" s="8">
        <f t="shared" si="49"/>
        <v>3.6180691814938042</v>
      </c>
      <c r="BF405" s="10">
        <f t="shared" si="44"/>
        <v>1.6020671834625324</v>
      </c>
      <c r="BI405" s="10">
        <v>774</v>
      </c>
      <c r="BJ405" s="10">
        <v>80</v>
      </c>
      <c r="BK405" s="10"/>
      <c r="BN405" s="4" t="s">
        <v>168</v>
      </c>
      <c r="BO405" s="4" t="s">
        <v>169</v>
      </c>
      <c r="BQ405" s="4" t="s">
        <v>87</v>
      </c>
    </row>
    <row r="406" spans="1:69" x14ac:dyDescent="0.25">
      <c r="A406" s="4">
        <v>405</v>
      </c>
      <c r="B406" s="26" t="s">
        <v>94</v>
      </c>
      <c r="C406" s="7">
        <v>0</v>
      </c>
      <c r="D406" s="7">
        <v>1</v>
      </c>
      <c r="E406" s="7">
        <v>0</v>
      </c>
      <c r="F406" s="7">
        <v>0</v>
      </c>
      <c r="G406" s="7">
        <v>1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3</v>
      </c>
      <c r="AK406" s="7" t="s">
        <v>132</v>
      </c>
      <c r="AL406" s="7" t="s">
        <v>151</v>
      </c>
      <c r="AM406" s="7">
        <v>1</v>
      </c>
      <c r="AN406" s="26">
        <v>3</v>
      </c>
      <c r="AO406" s="7">
        <v>8.8000000000000007</v>
      </c>
      <c r="AP406" s="7">
        <v>8.8000000000000007</v>
      </c>
      <c r="AQ406" s="7">
        <v>12.685</v>
      </c>
      <c r="AR406" s="7">
        <v>90</v>
      </c>
      <c r="AS406" s="7">
        <v>90</v>
      </c>
      <c r="AT406" s="7">
        <v>90</v>
      </c>
      <c r="AY406" s="8">
        <f t="shared" si="45"/>
        <v>270</v>
      </c>
      <c r="AZ406" s="8">
        <f t="shared" si="46"/>
        <v>119</v>
      </c>
      <c r="BA406" s="8">
        <f t="shared" si="47"/>
        <v>220</v>
      </c>
      <c r="BB406" s="8">
        <v>1</v>
      </c>
      <c r="BC406" s="8">
        <f t="shared" si="48"/>
        <v>1.0222261164169515</v>
      </c>
      <c r="BD406" s="8">
        <f t="shared" si="49"/>
        <v>3.6180691814938042</v>
      </c>
      <c r="BF406" s="10">
        <f t="shared" si="44"/>
        <v>1.6103896103896105</v>
      </c>
      <c r="BI406" s="10">
        <v>770</v>
      </c>
      <c r="BJ406" s="10">
        <v>9.6</v>
      </c>
      <c r="BK406" s="10"/>
      <c r="BN406" s="4" t="s">
        <v>168</v>
      </c>
      <c r="BO406" s="4" t="s">
        <v>169</v>
      </c>
      <c r="BQ406" s="4" t="s">
        <v>87</v>
      </c>
    </row>
    <row r="407" spans="1:69" x14ac:dyDescent="0.25">
      <c r="A407" s="4">
        <v>406</v>
      </c>
      <c r="B407" s="26" t="s">
        <v>94</v>
      </c>
      <c r="C407" s="7">
        <v>0</v>
      </c>
      <c r="D407" s="7">
        <v>1</v>
      </c>
      <c r="E407" s="7">
        <v>0</v>
      </c>
      <c r="F407" s="7">
        <v>0</v>
      </c>
      <c r="G407" s="7">
        <v>1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3</v>
      </c>
      <c r="AK407" s="7" t="s">
        <v>132</v>
      </c>
      <c r="AL407" s="7" t="s">
        <v>151</v>
      </c>
      <c r="AM407" s="7">
        <v>1</v>
      </c>
      <c r="AN407" s="26">
        <v>3</v>
      </c>
      <c r="AO407" s="7">
        <v>8.8000000000000007</v>
      </c>
      <c r="AP407" s="7">
        <v>8.8000000000000007</v>
      </c>
      <c r="AQ407" s="7">
        <v>12.685</v>
      </c>
      <c r="AR407" s="7">
        <v>90</v>
      </c>
      <c r="AS407" s="7">
        <v>90</v>
      </c>
      <c r="AT407" s="7">
        <v>90</v>
      </c>
      <c r="AU407" s="7">
        <v>20000</v>
      </c>
      <c r="AY407" s="8">
        <f t="shared" si="45"/>
        <v>270</v>
      </c>
      <c r="AZ407" s="8">
        <f t="shared" si="46"/>
        <v>119</v>
      </c>
      <c r="BA407" s="8">
        <f t="shared" si="47"/>
        <v>220</v>
      </c>
      <c r="BB407" s="8">
        <v>1</v>
      </c>
      <c r="BC407" s="8">
        <f t="shared" si="48"/>
        <v>1.0222261164169515</v>
      </c>
      <c r="BD407" s="8">
        <f t="shared" si="49"/>
        <v>3.6180691814938042</v>
      </c>
      <c r="BF407" s="10">
        <f t="shared" si="44"/>
        <v>1.6511318242343542</v>
      </c>
      <c r="BI407" s="10">
        <v>751</v>
      </c>
      <c r="BJ407" s="10">
        <v>5</v>
      </c>
      <c r="BK407" s="10"/>
      <c r="BN407" s="4" t="s">
        <v>168</v>
      </c>
      <c r="BO407" s="4" t="s">
        <v>169</v>
      </c>
      <c r="BQ407" s="4" t="s">
        <v>87</v>
      </c>
    </row>
    <row r="408" spans="1:69" x14ac:dyDescent="0.25">
      <c r="A408" s="4">
        <v>407</v>
      </c>
      <c r="B408" s="26" t="s">
        <v>134</v>
      </c>
      <c r="C408" s="7">
        <v>0</v>
      </c>
      <c r="D408" s="7">
        <v>1</v>
      </c>
      <c r="E408" s="7">
        <v>0</v>
      </c>
      <c r="F408" s="7">
        <v>0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3</v>
      </c>
      <c r="Y408" s="7">
        <v>0</v>
      </c>
      <c r="AK408" s="7" t="s">
        <v>81</v>
      </c>
      <c r="AL408" s="7" t="s">
        <v>82</v>
      </c>
      <c r="AM408" s="7">
        <v>1</v>
      </c>
      <c r="AN408" s="26">
        <v>3</v>
      </c>
      <c r="AO408" s="7">
        <v>8.44</v>
      </c>
      <c r="AP408" s="7">
        <v>8.44</v>
      </c>
      <c r="AQ408" s="7">
        <v>8.44</v>
      </c>
      <c r="AR408" s="7">
        <v>90</v>
      </c>
      <c r="AS408" s="7">
        <v>90</v>
      </c>
      <c r="AT408" s="7">
        <v>90</v>
      </c>
      <c r="AY408" s="8">
        <f t="shared" si="45"/>
        <v>270</v>
      </c>
      <c r="AZ408" s="8">
        <f t="shared" si="46"/>
        <v>119</v>
      </c>
      <c r="BA408" s="8">
        <f t="shared" si="47"/>
        <v>196</v>
      </c>
      <c r="BB408" s="8">
        <v>1</v>
      </c>
      <c r="BC408" s="8">
        <f t="shared" si="48"/>
        <v>1.0462270716867605</v>
      </c>
      <c r="BD408" s="8">
        <f t="shared" si="49"/>
        <v>3.4163885092248965</v>
      </c>
      <c r="BF408" s="10">
        <f t="shared" si="44"/>
        <v>2.2142857142857144</v>
      </c>
      <c r="BI408" s="10">
        <v>560</v>
      </c>
      <c r="BJ408" s="10">
        <v>90</v>
      </c>
      <c r="BK408" s="10"/>
      <c r="BN408" s="4" t="s">
        <v>168</v>
      </c>
      <c r="BO408" s="4" t="s">
        <v>169</v>
      </c>
      <c r="BQ408" s="4" t="s">
        <v>87</v>
      </c>
    </row>
    <row r="409" spans="1:69" x14ac:dyDescent="0.25">
      <c r="A409" s="4">
        <v>408</v>
      </c>
      <c r="B409" s="26" t="s">
        <v>134</v>
      </c>
      <c r="C409" s="7">
        <v>0</v>
      </c>
      <c r="D409" s="7">
        <v>1</v>
      </c>
      <c r="E409" s="7">
        <v>0</v>
      </c>
      <c r="F409" s="7">
        <v>0</v>
      </c>
      <c r="G409" s="7">
        <v>1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3</v>
      </c>
      <c r="Y409" s="7">
        <v>0</v>
      </c>
      <c r="AK409" s="7" t="s">
        <v>81</v>
      </c>
      <c r="AL409" s="7" t="s">
        <v>82</v>
      </c>
      <c r="AM409" s="7">
        <v>1</v>
      </c>
      <c r="AN409" s="26">
        <v>3</v>
      </c>
      <c r="AO409" s="7">
        <v>8.44</v>
      </c>
      <c r="AP409" s="7">
        <v>8.44</v>
      </c>
      <c r="AQ409" s="7">
        <v>8.44</v>
      </c>
      <c r="AR409" s="7">
        <v>90</v>
      </c>
      <c r="AS409" s="7">
        <v>90</v>
      </c>
      <c r="AT409" s="7">
        <v>90</v>
      </c>
      <c r="AY409" s="8">
        <f t="shared" si="45"/>
        <v>270</v>
      </c>
      <c r="AZ409" s="8">
        <f t="shared" si="46"/>
        <v>119</v>
      </c>
      <c r="BA409" s="8">
        <f t="shared" si="47"/>
        <v>196</v>
      </c>
      <c r="BB409" s="8">
        <v>1</v>
      </c>
      <c r="BC409" s="8">
        <f t="shared" si="48"/>
        <v>1.0462270716867605</v>
      </c>
      <c r="BD409" s="8">
        <f t="shared" si="49"/>
        <v>3.4163885092248965</v>
      </c>
      <c r="BF409" s="10">
        <f t="shared" si="44"/>
        <v>2.3396226415094339</v>
      </c>
      <c r="BI409" s="10">
        <v>530</v>
      </c>
      <c r="BJ409" s="10">
        <v>100</v>
      </c>
      <c r="BK409" s="10"/>
      <c r="BN409" s="4" t="s">
        <v>168</v>
      </c>
      <c r="BO409" s="4" t="s">
        <v>169</v>
      </c>
      <c r="BQ409" s="4" t="s">
        <v>87</v>
      </c>
    </row>
    <row r="410" spans="1:69" x14ac:dyDescent="0.25">
      <c r="A410" s="4">
        <v>409</v>
      </c>
      <c r="B410" s="26" t="s">
        <v>198</v>
      </c>
      <c r="C410" s="7">
        <v>0</v>
      </c>
      <c r="D410" s="7">
        <v>3</v>
      </c>
      <c r="E410" s="7">
        <v>0</v>
      </c>
      <c r="F410" s="7">
        <v>0</v>
      </c>
      <c r="G410" s="7">
        <v>0</v>
      </c>
      <c r="H410" s="7">
        <v>0</v>
      </c>
      <c r="I410" s="7">
        <v>2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9</v>
      </c>
      <c r="Y410" s="7">
        <v>0</v>
      </c>
      <c r="Z410" s="7" t="s">
        <v>441</v>
      </c>
      <c r="AM410" s="7">
        <v>3</v>
      </c>
      <c r="AN410" s="26">
        <v>3</v>
      </c>
      <c r="AO410" s="7">
        <v>8.2200000000000006</v>
      </c>
      <c r="AP410" s="7">
        <v>8.2200000000000006</v>
      </c>
      <c r="AQ410" s="7">
        <v>10.029999999999999</v>
      </c>
      <c r="AR410" s="7">
        <v>90</v>
      </c>
      <c r="AS410" s="7">
        <v>90</v>
      </c>
      <c r="AT410" s="7">
        <v>120</v>
      </c>
      <c r="AU410" s="7">
        <v>460000</v>
      </c>
      <c r="AY410" s="8">
        <f t="shared" si="45"/>
        <v>270</v>
      </c>
      <c r="AZ410" s="8">
        <f t="shared" si="46"/>
        <v>103</v>
      </c>
      <c r="BA410" s="8">
        <f t="shared" si="47"/>
        <v>196</v>
      </c>
      <c r="BB410" s="8">
        <v>1</v>
      </c>
      <c r="BC410" s="8">
        <f t="shared" si="48"/>
        <v>1.1022124668271891</v>
      </c>
      <c r="BD410" s="8">
        <f t="shared" si="49"/>
        <v>3.6230312720223172</v>
      </c>
      <c r="BF410" s="10">
        <v>2.5</v>
      </c>
      <c r="BI410" s="10">
        <v>550</v>
      </c>
      <c r="BK410" s="12">
        <v>100</v>
      </c>
      <c r="BN410" s="4" t="s">
        <v>442</v>
      </c>
      <c r="BO410" s="4" t="s">
        <v>202</v>
      </c>
      <c r="BQ410" s="4" t="s">
        <v>208</v>
      </c>
    </row>
    <row r="411" spans="1:69" x14ac:dyDescent="0.25">
      <c r="A411" s="4">
        <v>410</v>
      </c>
      <c r="B411" s="26" t="s">
        <v>89</v>
      </c>
      <c r="C411" s="7">
        <v>1</v>
      </c>
      <c r="D411" s="7">
        <v>0</v>
      </c>
      <c r="E411" s="7">
        <v>0</v>
      </c>
      <c r="F411" s="7">
        <v>0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3</v>
      </c>
      <c r="Y411" s="7">
        <v>0</v>
      </c>
      <c r="Z411" s="7" t="s">
        <v>230</v>
      </c>
      <c r="AJ411" s="7" t="s">
        <v>443</v>
      </c>
      <c r="AM411" s="7">
        <v>1</v>
      </c>
      <c r="AN411" s="26">
        <v>0</v>
      </c>
      <c r="AY411" s="8">
        <f t="shared" si="45"/>
        <v>188</v>
      </c>
      <c r="AZ411" s="8">
        <f t="shared" si="46"/>
        <v>119</v>
      </c>
      <c r="BA411" s="8">
        <f t="shared" si="47"/>
        <v>196</v>
      </c>
      <c r="BB411" s="8">
        <v>1</v>
      </c>
      <c r="BC411" s="8">
        <f t="shared" si="48"/>
        <v>0.86212702902943361</v>
      </c>
      <c r="BD411" s="8">
        <f t="shared" si="49"/>
        <v>4.1016141003933519</v>
      </c>
      <c r="BF411" s="10">
        <f t="shared" ref="BF411:BF416" si="50">1240/BI411</f>
        <v>2.3892100192678227</v>
      </c>
      <c r="BG411" s="10">
        <v>75</v>
      </c>
      <c r="BI411" s="10">
        <v>519</v>
      </c>
      <c r="BK411" s="12">
        <v>20</v>
      </c>
      <c r="BO411" s="4" t="s">
        <v>425</v>
      </c>
      <c r="BQ411" s="4" t="s">
        <v>208</v>
      </c>
    </row>
    <row r="412" spans="1:69" x14ac:dyDescent="0.25">
      <c r="A412" s="4">
        <v>411</v>
      </c>
      <c r="B412" s="26" t="s">
        <v>94</v>
      </c>
      <c r="C412" s="7">
        <v>0</v>
      </c>
      <c r="D412" s="7">
        <v>1</v>
      </c>
      <c r="E412" s="7">
        <v>0</v>
      </c>
      <c r="F412" s="7">
        <v>0</v>
      </c>
      <c r="G412" s="7">
        <v>1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3</v>
      </c>
      <c r="AM412" s="7">
        <v>1</v>
      </c>
      <c r="AN412" s="26">
        <v>3</v>
      </c>
      <c r="AY412" s="8">
        <f t="shared" si="45"/>
        <v>270</v>
      </c>
      <c r="AZ412" s="8">
        <f t="shared" si="46"/>
        <v>119</v>
      </c>
      <c r="BA412" s="8">
        <f t="shared" si="47"/>
        <v>220</v>
      </c>
      <c r="BB412" s="8">
        <v>1</v>
      </c>
      <c r="BC412" s="8">
        <f t="shared" si="48"/>
        <v>1.0222261164169515</v>
      </c>
      <c r="BD412" s="8">
        <f t="shared" si="49"/>
        <v>3.6180691814938042</v>
      </c>
      <c r="BF412" s="10">
        <f t="shared" si="50"/>
        <v>1.6103896103896105</v>
      </c>
      <c r="BI412" s="10">
        <v>770</v>
      </c>
      <c r="BK412" s="12">
        <v>40</v>
      </c>
      <c r="BN412" s="4" t="s">
        <v>444</v>
      </c>
      <c r="BO412" s="4" t="s">
        <v>445</v>
      </c>
      <c r="BQ412" s="4" t="s">
        <v>208</v>
      </c>
    </row>
    <row r="413" spans="1:69" x14ac:dyDescent="0.25">
      <c r="A413" s="4">
        <v>412</v>
      </c>
      <c r="B413" s="26" t="s">
        <v>94</v>
      </c>
      <c r="C413" s="7">
        <v>0</v>
      </c>
      <c r="D413" s="7">
        <v>1</v>
      </c>
      <c r="E413" s="7">
        <v>0</v>
      </c>
      <c r="F413" s="7">
        <v>0</v>
      </c>
      <c r="G413" s="7">
        <v>1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3</v>
      </c>
      <c r="AJ413" s="7" t="s">
        <v>446</v>
      </c>
      <c r="AM413" s="7">
        <v>1</v>
      </c>
      <c r="AN413" s="26">
        <v>3</v>
      </c>
      <c r="AY413" s="8">
        <f t="shared" si="45"/>
        <v>270</v>
      </c>
      <c r="AZ413" s="8">
        <f t="shared" si="46"/>
        <v>119</v>
      </c>
      <c r="BA413" s="8">
        <f t="shared" si="47"/>
        <v>220</v>
      </c>
      <c r="BB413" s="8">
        <v>1</v>
      </c>
      <c r="BC413" s="8">
        <f t="shared" si="48"/>
        <v>1.0222261164169515</v>
      </c>
      <c r="BD413" s="8">
        <f t="shared" si="49"/>
        <v>3.6180691814938042</v>
      </c>
      <c r="BF413" s="10">
        <f t="shared" si="50"/>
        <v>1.6187989556135771</v>
      </c>
      <c r="BI413" s="10">
        <v>766</v>
      </c>
      <c r="BK413" s="12">
        <v>36</v>
      </c>
      <c r="BN413" s="4" t="s">
        <v>444</v>
      </c>
      <c r="BO413" s="4" t="s">
        <v>445</v>
      </c>
      <c r="BQ413" s="4" t="s">
        <v>208</v>
      </c>
    </row>
    <row r="414" spans="1:69" x14ac:dyDescent="0.25">
      <c r="A414" s="4">
        <v>413</v>
      </c>
      <c r="B414" s="26" t="s">
        <v>94</v>
      </c>
      <c r="C414" s="7">
        <v>0</v>
      </c>
      <c r="D414" s="7">
        <v>1</v>
      </c>
      <c r="E414" s="7">
        <v>0</v>
      </c>
      <c r="F414" s="7">
        <v>0</v>
      </c>
      <c r="G414" s="7">
        <v>1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3</v>
      </c>
      <c r="AJ414" s="7" t="s">
        <v>447</v>
      </c>
      <c r="AM414" s="7">
        <v>1</v>
      </c>
      <c r="AN414" s="26">
        <v>3</v>
      </c>
      <c r="AY414" s="8">
        <f t="shared" si="45"/>
        <v>270</v>
      </c>
      <c r="AZ414" s="8">
        <f t="shared" si="46"/>
        <v>119</v>
      </c>
      <c r="BA414" s="8">
        <f t="shared" si="47"/>
        <v>220</v>
      </c>
      <c r="BB414" s="8">
        <v>1</v>
      </c>
      <c r="BC414" s="8">
        <f t="shared" si="48"/>
        <v>1.0222261164169515</v>
      </c>
      <c r="BD414" s="8">
        <f t="shared" si="49"/>
        <v>3.6180691814938042</v>
      </c>
      <c r="BF414" s="10">
        <f t="shared" si="50"/>
        <v>1.6103896103896105</v>
      </c>
      <c r="BI414" s="10">
        <v>770</v>
      </c>
      <c r="BK414" s="12">
        <v>47</v>
      </c>
      <c r="BN414" s="4" t="s">
        <v>444</v>
      </c>
      <c r="BO414" s="4" t="s">
        <v>445</v>
      </c>
      <c r="BQ414" s="4" t="s">
        <v>208</v>
      </c>
    </row>
    <row r="415" spans="1:69" x14ac:dyDescent="0.25">
      <c r="A415" s="4">
        <v>414</v>
      </c>
      <c r="B415" s="26" t="s">
        <v>94</v>
      </c>
      <c r="C415" s="7">
        <v>0</v>
      </c>
      <c r="D415" s="7">
        <v>1</v>
      </c>
      <c r="E415" s="7">
        <v>0</v>
      </c>
      <c r="F415" s="7">
        <v>0</v>
      </c>
      <c r="G415" s="7">
        <v>1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3</v>
      </c>
      <c r="Z415" s="7" t="s">
        <v>448</v>
      </c>
      <c r="AK415" s="7" t="s">
        <v>132</v>
      </c>
      <c r="AM415" s="7">
        <v>1</v>
      </c>
      <c r="AN415" s="26">
        <v>3</v>
      </c>
      <c r="AY415" s="8">
        <f t="shared" si="45"/>
        <v>270</v>
      </c>
      <c r="AZ415" s="8">
        <f t="shared" si="46"/>
        <v>119</v>
      </c>
      <c r="BA415" s="8">
        <f t="shared" si="47"/>
        <v>220</v>
      </c>
      <c r="BB415" s="8">
        <v>1</v>
      </c>
      <c r="BC415" s="8">
        <f t="shared" si="48"/>
        <v>1.0222261164169515</v>
      </c>
      <c r="BD415" s="8">
        <f t="shared" si="49"/>
        <v>3.6180691814938042</v>
      </c>
      <c r="BF415" s="10">
        <f t="shared" si="50"/>
        <v>1.6272965879265091</v>
      </c>
      <c r="BH415" s="10">
        <v>600</v>
      </c>
      <c r="BI415" s="10">
        <v>762</v>
      </c>
      <c r="BK415" s="12">
        <v>43</v>
      </c>
      <c r="BO415" s="4" t="s">
        <v>449</v>
      </c>
      <c r="BQ415" s="4" t="s">
        <v>208</v>
      </c>
    </row>
    <row r="416" spans="1:69" x14ac:dyDescent="0.25">
      <c r="A416" s="4">
        <v>415</v>
      </c>
      <c r="B416" s="26" t="s">
        <v>94</v>
      </c>
      <c r="C416" s="7">
        <v>0</v>
      </c>
      <c r="D416" s="7">
        <v>1</v>
      </c>
      <c r="E416" s="7">
        <v>0</v>
      </c>
      <c r="F416" s="7">
        <v>0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3</v>
      </c>
      <c r="AM416" s="7">
        <v>1</v>
      </c>
      <c r="AN416" s="26">
        <v>3</v>
      </c>
      <c r="AY416" s="8">
        <f t="shared" si="45"/>
        <v>270</v>
      </c>
      <c r="AZ416" s="8">
        <f t="shared" si="46"/>
        <v>119</v>
      </c>
      <c r="BA416" s="8">
        <f t="shared" si="47"/>
        <v>220</v>
      </c>
      <c r="BB416" s="8">
        <v>1</v>
      </c>
      <c r="BC416" s="8">
        <f t="shared" si="48"/>
        <v>1.0222261164169515</v>
      </c>
      <c r="BD416" s="8">
        <f t="shared" si="49"/>
        <v>3.6180691814938042</v>
      </c>
      <c r="BF416" s="10">
        <f t="shared" si="50"/>
        <v>1.6145833333333333</v>
      </c>
      <c r="BI416" s="10">
        <v>768</v>
      </c>
      <c r="BJ416" s="10">
        <v>8820</v>
      </c>
      <c r="BK416" s="12">
        <v>40</v>
      </c>
      <c r="BN416" s="4" t="s">
        <v>450</v>
      </c>
      <c r="BO416" s="4" t="s">
        <v>451</v>
      </c>
      <c r="BQ416" s="4" t="s">
        <v>208</v>
      </c>
    </row>
    <row r="417" spans="1:70" x14ac:dyDescent="0.25">
      <c r="A417" s="4">
        <v>416</v>
      </c>
      <c r="B417" s="26" t="s">
        <v>699</v>
      </c>
      <c r="C417" s="7">
        <v>2.5000000000000001E-2</v>
      </c>
      <c r="D417" s="7">
        <v>0.25</v>
      </c>
      <c r="E417" s="7">
        <v>0.7</v>
      </c>
      <c r="F417" s="7">
        <v>2.5000000000000001E-2</v>
      </c>
      <c r="G417" s="7">
        <v>1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3</v>
      </c>
      <c r="AM417" s="7">
        <v>1</v>
      </c>
      <c r="AN417" s="26">
        <v>3</v>
      </c>
      <c r="AY417" s="8">
        <f t="shared" si="45"/>
        <v>271.8</v>
      </c>
      <c r="AZ417" s="8">
        <f t="shared" si="46"/>
        <v>119</v>
      </c>
      <c r="BA417" s="8">
        <f t="shared" si="47"/>
        <v>220</v>
      </c>
      <c r="BB417" s="8">
        <v>1</v>
      </c>
      <c r="BC417" s="8">
        <f t="shared" si="48"/>
        <v>1.0259812327629729</v>
      </c>
      <c r="BD417" s="8">
        <f t="shared" si="49"/>
        <v>3.6141041633940176</v>
      </c>
      <c r="BF417" s="10">
        <v>1.51</v>
      </c>
      <c r="BI417" s="25"/>
      <c r="BK417" s="27">
        <v>45</v>
      </c>
      <c r="BN417" s="4" t="s">
        <v>452</v>
      </c>
      <c r="BO417" s="4" t="s">
        <v>453</v>
      </c>
      <c r="BQ417" s="4" t="s">
        <v>393</v>
      </c>
    </row>
    <row r="418" spans="1:70" x14ac:dyDescent="0.25">
      <c r="A418" s="4">
        <v>417</v>
      </c>
      <c r="B418" s="26" t="s">
        <v>89</v>
      </c>
      <c r="C418" s="7">
        <v>1</v>
      </c>
      <c r="D418" s="7">
        <v>0</v>
      </c>
      <c r="E418" s="7">
        <v>0</v>
      </c>
      <c r="F418" s="7">
        <v>0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3</v>
      </c>
      <c r="Y418" s="7">
        <v>0</v>
      </c>
      <c r="Z418" s="7" t="s">
        <v>454</v>
      </c>
      <c r="AM418" s="7">
        <v>1</v>
      </c>
      <c r="AN418" s="26">
        <v>3</v>
      </c>
      <c r="AY418" s="8">
        <f t="shared" si="45"/>
        <v>188</v>
      </c>
      <c r="AZ418" s="8">
        <f t="shared" si="46"/>
        <v>119</v>
      </c>
      <c r="BA418" s="8">
        <f t="shared" si="47"/>
        <v>196</v>
      </c>
      <c r="BB418" s="8">
        <v>1</v>
      </c>
      <c r="BC418" s="8">
        <f t="shared" si="48"/>
        <v>0.86212702902943361</v>
      </c>
      <c r="BD418" s="8">
        <f t="shared" si="49"/>
        <v>4.1016141003933519</v>
      </c>
      <c r="BF418" s="10">
        <f>1240/BI418</f>
        <v>2.3574144486692017</v>
      </c>
      <c r="BG418" s="10">
        <v>0.4</v>
      </c>
      <c r="BH418" s="10">
        <v>405</v>
      </c>
      <c r="BI418" s="10">
        <v>526</v>
      </c>
      <c r="BK418" s="27">
        <v>21.2</v>
      </c>
      <c r="BO418" s="4" t="s">
        <v>455</v>
      </c>
      <c r="BQ418" s="4" t="s">
        <v>208</v>
      </c>
    </row>
    <row r="419" spans="1:70" x14ac:dyDescent="0.25">
      <c r="A419" s="4">
        <v>418</v>
      </c>
      <c r="B419" s="26" t="s">
        <v>89</v>
      </c>
      <c r="C419" s="7">
        <v>1</v>
      </c>
      <c r="D419" s="7">
        <v>0</v>
      </c>
      <c r="E419" s="7">
        <v>0</v>
      </c>
      <c r="F419" s="7">
        <v>0</v>
      </c>
      <c r="G419" s="7">
        <v>1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3</v>
      </c>
      <c r="Y419" s="7">
        <v>0</v>
      </c>
      <c r="Z419" s="7" t="s">
        <v>454</v>
      </c>
      <c r="AM419" s="7">
        <v>1</v>
      </c>
      <c r="AN419" s="26">
        <v>3</v>
      </c>
      <c r="AU419" s="26">
        <v>120</v>
      </c>
      <c r="AY419" s="8">
        <f t="shared" si="45"/>
        <v>188</v>
      </c>
      <c r="AZ419" s="8">
        <f t="shared" si="46"/>
        <v>119</v>
      </c>
      <c r="BA419" s="8">
        <f t="shared" si="47"/>
        <v>196</v>
      </c>
      <c r="BB419" s="8">
        <v>1</v>
      </c>
      <c r="BC419" s="8">
        <f t="shared" si="48"/>
        <v>0.86212702902943361</v>
      </c>
      <c r="BD419" s="8">
        <f t="shared" si="49"/>
        <v>4.1016141003933519</v>
      </c>
      <c r="BF419" s="10">
        <v>2.3530000000000002</v>
      </c>
      <c r="BK419" s="27"/>
      <c r="BL419" s="10">
        <v>60</v>
      </c>
      <c r="BN419" s="33"/>
      <c r="BO419" s="4" t="s">
        <v>456</v>
      </c>
      <c r="BQ419" s="4" t="s">
        <v>208</v>
      </c>
      <c r="BR419" s="4" t="s">
        <v>457</v>
      </c>
    </row>
    <row r="420" spans="1:70" x14ac:dyDescent="0.25">
      <c r="A420" s="4">
        <v>419</v>
      </c>
      <c r="B420" s="7" t="s">
        <v>610</v>
      </c>
      <c r="C420" s="7">
        <v>1</v>
      </c>
      <c r="D420" s="7">
        <v>0</v>
      </c>
      <c r="E420" s="7">
        <v>0</v>
      </c>
      <c r="F420" s="7">
        <v>0</v>
      </c>
      <c r="G420" s="7">
        <v>1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1</v>
      </c>
      <c r="Y420" s="7">
        <v>2</v>
      </c>
      <c r="Z420" s="7" t="s">
        <v>611</v>
      </c>
      <c r="AM420" s="7">
        <v>1</v>
      </c>
      <c r="AN420" s="7">
        <v>3</v>
      </c>
      <c r="AY420" s="8">
        <f t="shared" si="45"/>
        <v>188</v>
      </c>
      <c r="AZ420" s="8">
        <f t="shared" si="46"/>
        <v>119</v>
      </c>
      <c r="BA420" s="8">
        <f t="shared" si="47"/>
        <v>212</v>
      </c>
      <c r="BB420" s="8">
        <v>1</v>
      </c>
      <c r="BC420" s="8">
        <f t="shared" si="48"/>
        <v>0.85463876555976703</v>
      </c>
      <c r="BD420" s="8">
        <f t="shared" si="49"/>
        <v>4.2360678819059574</v>
      </c>
      <c r="BF420" s="10">
        <f>1240/BI420</f>
        <v>1.9106317411402156</v>
      </c>
      <c r="BI420" s="10">
        <v>649</v>
      </c>
      <c r="BN420" s="4" t="s">
        <v>612</v>
      </c>
      <c r="BO420" s="4" t="s">
        <v>614</v>
      </c>
    </row>
    <row r="421" spans="1:70" x14ac:dyDescent="0.25">
      <c r="A421" s="4">
        <v>420</v>
      </c>
      <c r="B421" s="7" t="s">
        <v>613</v>
      </c>
      <c r="C421" s="7">
        <v>1</v>
      </c>
      <c r="D421" s="7">
        <v>0</v>
      </c>
      <c r="E421" s="7">
        <v>0</v>
      </c>
      <c r="F421" s="7">
        <v>0</v>
      </c>
      <c r="G421" s="7">
        <v>0.95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0.05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1</v>
      </c>
      <c r="Y421" s="7">
        <v>2</v>
      </c>
      <c r="Z421" s="7" t="s">
        <v>611</v>
      </c>
      <c r="AM421" s="7">
        <v>1</v>
      </c>
      <c r="AN421" s="7">
        <v>3</v>
      </c>
      <c r="AY421" s="8">
        <f t="shared" si="45"/>
        <v>188</v>
      </c>
      <c r="AZ421" s="8">
        <f t="shared" si="46"/>
        <v>118.89999999999999</v>
      </c>
      <c r="BA421" s="8">
        <f t="shared" si="47"/>
        <v>212</v>
      </c>
      <c r="BB421" s="8">
        <v>1</v>
      </c>
      <c r="BC421" s="8">
        <f t="shared" si="48"/>
        <v>0.85489704261191568</v>
      </c>
      <c r="BD421" s="8">
        <f t="shared" si="49"/>
        <v>4.2341274455225397</v>
      </c>
      <c r="BF421" s="10">
        <f>1240/BI421</f>
        <v>1.9254658385093169</v>
      </c>
      <c r="BI421" s="10">
        <v>644</v>
      </c>
      <c r="BN421" s="4" t="s">
        <v>612</v>
      </c>
      <c r="BO421" s="4" t="s">
        <v>614</v>
      </c>
    </row>
    <row r="422" spans="1:70" x14ac:dyDescent="0.25">
      <c r="A422" s="4">
        <v>421</v>
      </c>
      <c r="B422" s="7" t="s">
        <v>615</v>
      </c>
      <c r="C422" s="7">
        <v>1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1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3</v>
      </c>
      <c r="Y422" s="7">
        <v>0</v>
      </c>
      <c r="Z422" s="7" t="s">
        <v>617</v>
      </c>
      <c r="AK422" s="7" t="s">
        <v>206</v>
      </c>
      <c r="AL422" s="7" t="s">
        <v>616</v>
      </c>
      <c r="AM422" s="7">
        <v>1</v>
      </c>
      <c r="AN422" s="7">
        <v>3</v>
      </c>
      <c r="AY422" s="8">
        <f t="shared" si="45"/>
        <v>188</v>
      </c>
      <c r="AZ422" s="8">
        <f t="shared" si="46"/>
        <v>117</v>
      </c>
      <c r="BA422" s="8">
        <f t="shared" si="47"/>
        <v>196</v>
      </c>
      <c r="BB422" s="8">
        <v>1</v>
      </c>
      <c r="BC422" s="8">
        <f t="shared" si="48"/>
        <v>0.86763582793696992</v>
      </c>
      <c r="BD422" s="8">
        <f t="shared" si="49"/>
        <v>4.0632506329327294</v>
      </c>
      <c r="BF422" s="10">
        <f>1240/BI422</f>
        <v>2.7678571428571428</v>
      </c>
      <c r="BG422" s="10">
        <v>68.3</v>
      </c>
      <c r="BH422" s="10">
        <v>325</v>
      </c>
      <c r="BI422" s="10">
        <v>448</v>
      </c>
      <c r="BK422" s="12">
        <v>30</v>
      </c>
      <c r="BM422" s="10">
        <v>106.6</v>
      </c>
    </row>
  </sheetData>
  <sortState xmlns:xlrd2="http://schemas.microsoft.com/office/spreadsheetml/2017/richdata2" ref="A3:BY419">
    <sortCondition ref="A1:A419"/>
  </sortState>
  <mergeCells count="8">
    <mergeCell ref="G1:V1"/>
    <mergeCell ref="C1:F1"/>
    <mergeCell ref="BK1:BL1"/>
    <mergeCell ref="W1:Y1"/>
    <mergeCell ref="AY1:BA1"/>
    <mergeCell ref="AO1:AT1"/>
    <mergeCell ref="BC1:BD1"/>
    <mergeCell ref="AA1:AF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3D60-BFF7-F743-B27F-BBEFA49A4282}">
  <dimension ref="A1:BP33"/>
  <sheetViews>
    <sheetView topLeftCell="A20" workbookViewId="0">
      <selection activeCell="D31" sqref="D31"/>
    </sheetView>
  </sheetViews>
  <sheetFormatPr defaultColWidth="11.42578125" defaultRowHeight="15" x14ac:dyDescent="0.25"/>
  <sheetData>
    <row r="1" spans="1:68" s="1" customFormat="1" x14ac:dyDescent="0.25">
      <c r="A1" s="2" t="s">
        <v>0</v>
      </c>
      <c r="B1" s="6" t="s">
        <v>1</v>
      </c>
      <c r="C1" s="35" t="s">
        <v>38</v>
      </c>
      <c r="D1" s="35" t="s">
        <v>39</v>
      </c>
      <c r="E1" s="35" t="s">
        <v>40</v>
      </c>
      <c r="F1" s="35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458</v>
      </c>
      <c r="U1" s="6" t="s">
        <v>55</v>
      </c>
      <c r="V1" s="6" t="s">
        <v>56</v>
      </c>
      <c r="W1" s="6" t="s">
        <v>57</v>
      </c>
      <c r="X1" s="6" t="s">
        <v>58</v>
      </c>
      <c r="Y1" s="6" t="s">
        <v>59</v>
      </c>
      <c r="Z1" s="6" t="s">
        <v>60</v>
      </c>
      <c r="AA1" s="6" t="s">
        <v>5</v>
      </c>
      <c r="AB1" s="6" t="s">
        <v>6</v>
      </c>
      <c r="AC1" s="6" t="s">
        <v>7</v>
      </c>
      <c r="AD1" s="6" t="s">
        <v>8</v>
      </c>
      <c r="AE1" s="6" t="s">
        <v>9</v>
      </c>
      <c r="AF1" s="6" t="s">
        <v>61</v>
      </c>
      <c r="AG1" s="6" t="s">
        <v>62</v>
      </c>
      <c r="AH1" s="6" t="s">
        <v>63</v>
      </c>
      <c r="AI1" s="6" t="s">
        <v>64</v>
      </c>
      <c r="AJ1" s="6" t="s">
        <v>65</v>
      </c>
      <c r="AK1" s="6" t="s">
        <v>66</v>
      </c>
      <c r="AL1" s="35" t="s">
        <v>11</v>
      </c>
      <c r="AM1" s="35" t="s">
        <v>12</v>
      </c>
      <c r="AN1" s="35" t="s">
        <v>13</v>
      </c>
      <c r="AO1" s="35" t="s">
        <v>14</v>
      </c>
      <c r="AP1" s="11" t="s">
        <v>67</v>
      </c>
      <c r="AQ1" s="11" t="s">
        <v>68</v>
      </c>
      <c r="AR1" s="11" t="s">
        <v>69</v>
      </c>
      <c r="AS1" s="11" t="s">
        <v>70</v>
      </c>
      <c r="AT1" s="11" t="s">
        <v>71</v>
      </c>
      <c r="AU1" s="11" t="s">
        <v>72</v>
      </c>
      <c r="AV1" s="36" t="s">
        <v>73</v>
      </c>
      <c r="AW1" s="9" t="s">
        <v>74</v>
      </c>
      <c r="AX1" s="9" t="s">
        <v>20</v>
      </c>
      <c r="AY1" s="9" t="s">
        <v>21</v>
      </c>
      <c r="AZ1" s="9" t="s">
        <v>22</v>
      </c>
      <c r="BA1" s="9" t="s">
        <v>23</v>
      </c>
      <c r="BB1" s="9" t="s">
        <v>75</v>
      </c>
      <c r="BC1" s="9" t="s">
        <v>76</v>
      </c>
      <c r="BD1" s="34" t="s">
        <v>77</v>
      </c>
      <c r="BE1" s="2" t="s">
        <v>26</v>
      </c>
      <c r="BF1" s="2" t="s">
        <v>27</v>
      </c>
      <c r="BG1" s="2" t="s">
        <v>28</v>
      </c>
      <c r="BH1" s="2" t="s">
        <v>29</v>
      </c>
      <c r="BI1" s="2" t="s">
        <v>30</v>
      </c>
      <c r="BJ1" s="2" t="s">
        <v>31</v>
      </c>
      <c r="BK1" s="2" t="s">
        <v>32</v>
      </c>
      <c r="BL1" s="3" t="s">
        <v>33</v>
      </c>
      <c r="BM1" s="3" t="s">
        <v>34</v>
      </c>
      <c r="BN1" s="3" t="s">
        <v>35</v>
      </c>
      <c r="BO1" s="9" t="s">
        <v>36</v>
      </c>
      <c r="BP1" s="9" t="s">
        <v>37</v>
      </c>
    </row>
    <row r="2" spans="1:68" x14ac:dyDescent="0.25">
      <c r="A2" s="4">
        <v>76</v>
      </c>
      <c r="B2" s="38" t="s">
        <v>459</v>
      </c>
      <c r="C2" s="7">
        <v>2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6</v>
      </c>
      <c r="AA2" s="7"/>
      <c r="AB2" s="7"/>
      <c r="AC2" s="7" t="s">
        <v>81</v>
      </c>
      <c r="AD2" s="7" t="s">
        <v>128</v>
      </c>
      <c r="AE2" s="7">
        <v>3</v>
      </c>
      <c r="AF2" s="7">
        <v>11.67</v>
      </c>
      <c r="AG2" s="7">
        <v>11.67</v>
      </c>
      <c r="AH2" s="7">
        <v>11.67</v>
      </c>
      <c r="AI2" s="7">
        <v>90</v>
      </c>
      <c r="AJ2" s="7">
        <v>90</v>
      </c>
      <c r="AK2" s="7">
        <v>90</v>
      </c>
      <c r="AL2" s="7"/>
      <c r="AM2" s="7"/>
      <c r="AN2" s="7"/>
      <c r="AO2" s="7"/>
      <c r="AP2" s="8">
        <v>188</v>
      </c>
      <c r="AQ2" s="8">
        <v>69</v>
      </c>
      <c r="AR2" s="8">
        <f t="shared" ref="AR2:AR8" si="0">(X2*181+Y2*196+Z2*220)/(X2+Y2+Z2)</f>
        <v>220</v>
      </c>
      <c r="AS2" s="8">
        <v>1</v>
      </c>
      <c r="AT2" s="8">
        <f t="shared" ref="AT2:AT9" si="1">(AP2+AR2)/(1.414*(AQ2+AR2))</f>
        <v>0.99841916964805733</v>
      </c>
      <c r="AU2" s="8">
        <f t="shared" ref="AU2:AU9" si="2">(AR2/AQ2) - AS2*(AS2-((AP2/AQ2)/LN(AP2/AQ2)))</f>
        <v>4.9066950272993726</v>
      </c>
      <c r="AV2" s="8"/>
      <c r="AW2" s="10">
        <v>1.24</v>
      </c>
      <c r="AX2" s="10"/>
      <c r="AY2" s="10"/>
      <c r="AZ2" s="10"/>
      <c r="BA2" s="10"/>
      <c r="BB2" s="10"/>
      <c r="BC2" s="10"/>
      <c r="BD2" s="10"/>
      <c r="BE2" s="4" t="s">
        <v>175</v>
      </c>
      <c r="BF2" s="4" t="s">
        <v>460</v>
      </c>
      <c r="BG2" s="4"/>
      <c r="BH2" s="4" t="s">
        <v>87</v>
      </c>
      <c r="BI2" s="4"/>
      <c r="BJ2" s="4"/>
      <c r="BK2" s="4"/>
      <c r="BL2" s="4"/>
      <c r="BM2" s="4"/>
      <c r="BN2" s="4"/>
      <c r="BO2" s="10" t="s">
        <v>104</v>
      </c>
      <c r="BP2" s="10"/>
    </row>
    <row r="3" spans="1:68" x14ac:dyDescent="0.25">
      <c r="A3" s="4">
        <v>77</v>
      </c>
      <c r="B3" s="38" t="s">
        <v>461</v>
      </c>
      <c r="C3" s="7">
        <v>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1</v>
      </c>
      <c r="Z3" s="7">
        <v>5</v>
      </c>
      <c r="AA3" s="7"/>
      <c r="AB3" s="7"/>
      <c r="AC3" s="7" t="s">
        <v>81</v>
      </c>
      <c r="AD3" s="7" t="s">
        <v>128</v>
      </c>
      <c r="AE3" s="7">
        <v>3</v>
      </c>
      <c r="AF3" s="7">
        <v>11.6</v>
      </c>
      <c r="AG3" s="7">
        <v>11.6</v>
      </c>
      <c r="AH3" s="7">
        <v>11.6</v>
      </c>
      <c r="AI3" s="7">
        <v>90</v>
      </c>
      <c r="AJ3" s="7">
        <v>90</v>
      </c>
      <c r="AK3" s="7">
        <v>90</v>
      </c>
      <c r="AL3" s="7"/>
      <c r="AM3" s="7"/>
      <c r="AN3" s="7"/>
      <c r="AO3" s="7"/>
      <c r="AP3" s="8">
        <v>188</v>
      </c>
      <c r="AQ3" s="8">
        <v>69</v>
      </c>
      <c r="AR3" s="8">
        <f t="shared" si="0"/>
        <v>216</v>
      </c>
      <c r="AS3" s="8">
        <v>1</v>
      </c>
      <c r="AT3" s="8">
        <f t="shared" si="1"/>
        <v>1.0025062656641606</v>
      </c>
      <c r="AU3" s="8">
        <f t="shared" si="2"/>
        <v>4.8487240128066187</v>
      </c>
      <c r="AV3" s="8"/>
      <c r="AW3" s="10">
        <v>1.32</v>
      </c>
      <c r="AX3" s="10"/>
      <c r="AY3" s="10"/>
      <c r="AZ3" s="10"/>
      <c r="BA3" s="10"/>
      <c r="BB3" s="10"/>
      <c r="BC3" s="10"/>
      <c r="BD3" s="10"/>
      <c r="BE3" s="4" t="s">
        <v>175</v>
      </c>
      <c r="BF3" s="4" t="s">
        <v>460</v>
      </c>
      <c r="BG3" s="4"/>
      <c r="BH3" s="4" t="s">
        <v>87</v>
      </c>
      <c r="BI3" s="4"/>
      <c r="BJ3" s="4"/>
      <c r="BK3" s="4"/>
      <c r="BL3" s="4"/>
      <c r="BM3" s="4"/>
      <c r="BN3" s="4"/>
      <c r="BO3" s="10" t="s">
        <v>104</v>
      </c>
      <c r="BP3" s="10"/>
    </row>
    <row r="4" spans="1:68" x14ac:dyDescent="0.25">
      <c r="A4" s="4">
        <v>78</v>
      </c>
      <c r="B4" s="38" t="s">
        <v>462</v>
      </c>
      <c r="C4" s="7">
        <v>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</v>
      </c>
      <c r="Z4" s="7">
        <v>4</v>
      </c>
      <c r="AA4" s="7"/>
      <c r="AB4" s="7"/>
      <c r="AC4" s="7" t="s">
        <v>81</v>
      </c>
      <c r="AD4" s="7" t="s">
        <v>128</v>
      </c>
      <c r="AE4" s="7">
        <v>3</v>
      </c>
      <c r="AF4" s="7">
        <v>11.4</v>
      </c>
      <c r="AG4" s="7">
        <v>11.4</v>
      </c>
      <c r="AH4" s="7">
        <v>11.4</v>
      </c>
      <c r="AI4" s="7">
        <v>90</v>
      </c>
      <c r="AJ4" s="7">
        <v>90</v>
      </c>
      <c r="AK4" s="7">
        <v>90</v>
      </c>
      <c r="AL4" s="7"/>
      <c r="AM4" s="7"/>
      <c r="AN4" s="7"/>
      <c r="AO4" s="7"/>
      <c r="AP4" s="8">
        <v>188</v>
      </c>
      <c r="AQ4" s="8">
        <v>69</v>
      </c>
      <c r="AR4" s="8">
        <f t="shared" si="0"/>
        <v>212</v>
      </c>
      <c r="AS4" s="8">
        <v>1</v>
      </c>
      <c r="AT4" s="8">
        <f t="shared" si="1"/>
        <v>1.0067097202857043</v>
      </c>
      <c r="AU4" s="8">
        <f t="shared" si="2"/>
        <v>4.7907529983138648</v>
      </c>
      <c r="AV4" s="8"/>
      <c r="AW4" s="10">
        <v>1.34</v>
      </c>
      <c r="AX4" s="10"/>
      <c r="AY4" s="10"/>
      <c r="AZ4" s="10"/>
      <c r="BA4" s="10"/>
      <c r="BB4" s="10"/>
      <c r="BC4" s="10"/>
      <c r="BD4" s="10"/>
      <c r="BE4" s="4" t="s">
        <v>175</v>
      </c>
      <c r="BF4" s="4" t="s">
        <v>460</v>
      </c>
      <c r="BG4" s="4"/>
      <c r="BH4" s="4" t="s">
        <v>87</v>
      </c>
      <c r="BI4" s="4"/>
      <c r="BJ4" s="4"/>
      <c r="BK4" s="4"/>
      <c r="BL4" s="4"/>
      <c r="BM4" s="4"/>
      <c r="BN4" s="4"/>
      <c r="BO4" s="10" t="s">
        <v>104</v>
      </c>
      <c r="BP4" s="10"/>
    </row>
    <row r="5" spans="1:68" x14ac:dyDescent="0.25">
      <c r="A5" s="4">
        <v>79</v>
      </c>
      <c r="B5" s="38" t="s">
        <v>463</v>
      </c>
      <c r="C5" s="7">
        <v>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3</v>
      </c>
      <c r="Z5" s="7">
        <v>3</v>
      </c>
      <c r="AA5" s="7"/>
      <c r="AB5" s="7"/>
      <c r="AC5" s="7" t="s">
        <v>81</v>
      </c>
      <c r="AD5" s="7" t="s">
        <v>128</v>
      </c>
      <c r="AE5" s="7">
        <v>3</v>
      </c>
      <c r="AF5" s="7">
        <v>11.23</v>
      </c>
      <c r="AG5" s="7">
        <v>11.23</v>
      </c>
      <c r="AH5" s="7">
        <v>11.23</v>
      </c>
      <c r="AI5" s="7">
        <v>90</v>
      </c>
      <c r="AJ5" s="7">
        <v>90</v>
      </c>
      <c r="AK5" s="7">
        <v>90</v>
      </c>
      <c r="AL5" s="7"/>
      <c r="AM5" s="7"/>
      <c r="AN5" s="7"/>
      <c r="AO5" s="7"/>
      <c r="AP5" s="8">
        <v>188</v>
      </c>
      <c r="AQ5" s="8">
        <v>69</v>
      </c>
      <c r="AR5" s="8">
        <f t="shared" si="0"/>
        <v>208</v>
      </c>
      <c r="AS5" s="8">
        <v>1</v>
      </c>
      <c r="AT5" s="8">
        <f t="shared" si="1"/>
        <v>1.0110345743187006</v>
      </c>
      <c r="AU5" s="8">
        <f t="shared" si="2"/>
        <v>4.7327819838211109</v>
      </c>
      <c r="AV5" s="8"/>
      <c r="AW5" s="10">
        <v>1.46</v>
      </c>
      <c r="AX5" s="10"/>
      <c r="AY5" s="10"/>
      <c r="AZ5" s="10"/>
      <c r="BA5" s="10"/>
      <c r="BB5" s="10"/>
      <c r="BC5" s="10"/>
      <c r="BD5" s="10"/>
      <c r="BE5" s="4" t="s">
        <v>175</v>
      </c>
      <c r="BF5" s="4" t="s">
        <v>460</v>
      </c>
      <c r="BG5" s="4"/>
      <c r="BH5" s="4" t="s">
        <v>87</v>
      </c>
      <c r="BI5" s="4"/>
      <c r="BJ5" s="4"/>
      <c r="BK5" s="4"/>
      <c r="BL5" s="4"/>
      <c r="BM5" s="4"/>
      <c r="BN5" s="4"/>
      <c r="BO5" s="10" t="s">
        <v>104</v>
      </c>
      <c r="BP5" s="10"/>
    </row>
    <row r="6" spans="1:68" x14ac:dyDescent="0.25">
      <c r="A6" s="4">
        <v>80</v>
      </c>
      <c r="B6" s="38" t="s">
        <v>464</v>
      </c>
      <c r="C6" s="7">
        <v>2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4</v>
      </c>
      <c r="Z6" s="7">
        <v>2</v>
      </c>
      <c r="AA6" s="7"/>
      <c r="AB6" s="7"/>
      <c r="AC6" s="7" t="s">
        <v>81</v>
      </c>
      <c r="AD6" s="7" t="s">
        <v>128</v>
      </c>
      <c r="AE6" s="7">
        <v>3</v>
      </c>
      <c r="AF6" s="7">
        <v>11.07</v>
      </c>
      <c r="AG6" s="7">
        <v>11.07</v>
      </c>
      <c r="AH6" s="7">
        <v>11.07</v>
      </c>
      <c r="AI6" s="7">
        <v>90</v>
      </c>
      <c r="AJ6" s="7">
        <v>90</v>
      </c>
      <c r="AK6" s="7">
        <v>90</v>
      </c>
      <c r="AL6" s="7"/>
      <c r="AM6" s="7"/>
      <c r="AN6" s="7"/>
      <c r="AO6" s="7"/>
      <c r="AP6" s="8">
        <v>188</v>
      </c>
      <c r="AQ6" s="8">
        <v>69</v>
      </c>
      <c r="AR6" s="8">
        <f t="shared" si="0"/>
        <v>204</v>
      </c>
      <c r="AS6" s="8">
        <v>1</v>
      </c>
      <c r="AT6" s="8">
        <f t="shared" si="1"/>
        <v>1.0154861640010155</v>
      </c>
      <c r="AU6" s="8">
        <f t="shared" si="2"/>
        <v>4.674810969328357</v>
      </c>
      <c r="AV6" s="8"/>
      <c r="AW6" s="10">
        <v>1.5</v>
      </c>
      <c r="AX6" s="10"/>
      <c r="AY6" s="10"/>
      <c r="AZ6" s="10"/>
      <c r="BA6" s="10"/>
      <c r="BB6" s="10"/>
      <c r="BC6" s="10"/>
      <c r="BD6" s="10"/>
      <c r="BE6" s="4" t="s">
        <v>175</v>
      </c>
      <c r="BF6" s="4" t="s">
        <v>460</v>
      </c>
      <c r="BG6" s="4"/>
      <c r="BH6" s="4" t="s">
        <v>87</v>
      </c>
      <c r="BI6" s="4"/>
      <c r="BJ6" s="4"/>
      <c r="BK6" s="4"/>
      <c r="BL6" s="4"/>
      <c r="BM6" s="4"/>
      <c r="BN6" s="4"/>
      <c r="BO6" s="10" t="s">
        <v>104</v>
      </c>
      <c r="BP6" s="10"/>
    </row>
    <row r="7" spans="1:68" x14ac:dyDescent="0.25">
      <c r="A7" s="4">
        <v>81</v>
      </c>
      <c r="B7" s="38" t="s">
        <v>465</v>
      </c>
      <c r="C7" s="7">
        <v>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5</v>
      </c>
      <c r="Z7" s="7">
        <v>1</v>
      </c>
      <c r="AA7" s="7"/>
      <c r="AB7" s="7"/>
      <c r="AC7" s="7" t="s">
        <v>81</v>
      </c>
      <c r="AD7" s="7" t="s">
        <v>128</v>
      </c>
      <c r="AE7" s="7">
        <v>3</v>
      </c>
      <c r="AF7" s="7">
        <v>10.98</v>
      </c>
      <c r="AG7" s="7">
        <v>10.98</v>
      </c>
      <c r="AH7" s="7">
        <v>10.98</v>
      </c>
      <c r="AI7" s="7">
        <v>90</v>
      </c>
      <c r="AJ7" s="7">
        <v>90</v>
      </c>
      <c r="AK7" s="7">
        <v>90</v>
      </c>
      <c r="AL7" s="7"/>
      <c r="AM7" s="7"/>
      <c r="AN7" s="7"/>
      <c r="AO7" s="7"/>
      <c r="AP7" s="8">
        <v>188</v>
      </c>
      <c r="AQ7" s="8">
        <v>69</v>
      </c>
      <c r="AR7" s="8">
        <f t="shared" si="0"/>
        <v>200</v>
      </c>
      <c r="AS7" s="8">
        <v>1</v>
      </c>
      <c r="AT7" s="8">
        <f t="shared" si="1"/>
        <v>1.0200701429675629</v>
      </c>
      <c r="AU7" s="8">
        <f t="shared" si="2"/>
        <v>4.6168399548356041</v>
      </c>
      <c r="AV7" s="8"/>
      <c r="AW7" s="10">
        <v>1.75</v>
      </c>
      <c r="AX7" s="10"/>
      <c r="AY7" s="10"/>
      <c r="AZ7" s="10"/>
      <c r="BA7" s="10"/>
      <c r="BB7" s="10"/>
      <c r="BC7" s="10"/>
      <c r="BD7" s="10"/>
      <c r="BE7" s="4" t="s">
        <v>175</v>
      </c>
      <c r="BF7" s="4" t="s">
        <v>460</v>
      </c>
      <c r="BG7" s="4"/>
      <c r="BH7" s="4" t="s">
        <v>87</v>
      </c>
      <c r="BI7" s="4"/>
      <c r="BJ7" s="4"/>
      <c r="BK7" s="4"/>
      <c r="BL7" s="4"/>
      <c r="BM7" s="4"/>
      <c r="BN7" s="4"/>
      <c r="BO7" s="10" t="s">
        <v>104</v>
      </c>
      <c r="BP7" s="10"/>
    </row>
    <row r="8" spans="1:68" x14ac:dyDescent="0.25">
      <c r="A8" s="4">
        <v>82</v>
      </c>
      <c r="B8" s="38" t="s">
        <v>466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6</v>
      </c>
      <c r="Z8" s="7">
        <v>0</v>
      </c>
      <c r="AA8" s="7"/>
      <c r="AB8" s="7"/>
      <c r="AC8" s="7" t="s">
        <v>81</v>
      </c>
      <c r="AD8" s="7" t="s">
        <v>128</v>
      </c>
      <c r="AE8" s="7">
        <v>3</v>
      </c>
      <c r="AF8" s="7">
        <v>10.83</v>
      </c>
      <c r="AG8" s="7">
        <v>10.83</v>
      </c>
      <c r="AH8" s="7">
        <v>10.83</v>
      </c>
      <c r="AI8" s="7">
        <v>90</v>
      </c>
      <c r="AJ8" s="7">
        <v>90</v>
      </c>
      <c r="AK8" s="7">
        <v>90</v>
      </c>
      <c r="AL8" s="7"/>
      <c r="AM8" s="7"/>
      <c r="AN8" s="7"/>
      <c r="AO8" s="7"/>
      <c r="AP8" s="8">
        <v>188</v>
      </c>
      <c r="AQ8" s="8">
        <v>69</v>
      </c>
      <c r="AR8" s="8">
        <f t="shared" si="0"/>
        <v>196</v>
      </c>
      <c r="AS8" s="8">
        <v>1</v>
      </c>
      <c r="AT8" s="8">
        <f t="shared" si="1"/>
        <v>1.0247925062047984</v>
      </c>
      <c r="AU8" s="8">
        <f t="shared" si="2"/>
        <v>4.5588689403428511</v>
      </c>
      <c r="AV8" s="8"/>
      <c r="AW8" s="10">
        <v>2.93</v>
      </c>
      <c r="AX8" s="10"/>
      <c r="AY8" s="10"/>
      <c r="AZ8" s="10"/>
      <c r="BA8" s="10"/>
      <c r="BB8" s="10"/>
      <c r="BC8" s="10"/>
      <c r="BD8" s="10"/>
      <c r="BE8" s="4" t="s">
        <v>175</v>
      </c>
      <c r="BF8" s="4" t="s">
        <v>460</v>
      </c>
      <c r="BG8" s="4"/>
      <c r="BH8" s="4" t="s">
        <v>87</v>
      </c>
      <c r="BI8" s="4"/>
      <c r="BJ8" s="4"/>
      <c r="BK8" s="4"/>
      <c r="BL8" s="4"/>
      <c r="BM8" s="4"/>
      <c r="BN8" s="4"/>
      <c r="BO8" s="10" t="s">
        <v>104</v>
      </c>
      <c r="BP8" s="10"/>
    </row>
    <row r="9" spans="1:68" x14ac:dyDescent="0.25">
      <c r="A9" s="4">
        <v>145</v>
      </c>
      <c r="B9" s="38" t="s">
        <v>220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3</v>
      </c>
      <c r="Y9" s="7">
        <v>0</v>
      </c>
      <c r="Z9" s="7">
        <v>0</v>
      </c>
      <c r="AA9" s="7"/>
      <c r="AB9" s="7"/>
      <c r="AC9" s="7" t="s">
        <v>132</v>
      </c>
      <c r="AD9" s="7" t="s">
        <v>263</v>
      </c>
      <c r="AE9" s="7">
        <v>0</v>
      </c>
      <c r="AF9" s="7">
        <v>5.59</v>
      </c>
      <c r="AG9" s="7">
        <v>5.59</v>
      </c>
      <c r="AH9" s="7">
        <v>5.62</v>
      </c>
      <c r="AI9" s="7">
        <v>90</v>
      </c>
      <c r="AJ9" s="7">
        <v>90</v>
      </c>
      <c r="AK9" s="7">
        <v>90</v>
      </c>
      <c r="AL9" s="7">
        <v>15</v>
      </c>
      <c r="AM9" s="7"/>
      <c r="AN9" s="7"/>
      <c r="AO9" s="7"/>
      <c r="AP9" s="8">
        <v>188</v>
      </c>
      <c r="AQ9" s="8">
        <v>117</v>
      </c>
      <c r="AR9" s="8">
        <v>181</v>
      </c>
      <c r="AS9" s="8">
        <v>1</v>
      </c>
      <c r="AT9" s="8">
        <f t="shared" si="1"/>
        <v>0.87571077337839254</v>
      </c>
      <c r="AU9" s="8">
        <f t="shared" si="2"/>
        <v>3.9350455047276016</v>
      </c>
      <c r="AV9" s="8"/>
      <c r="AW9" s="10">
        <v>3.09</v>
      </c>
      <c r="AX9" s="10">
        <v>2.6</v>
      </c>
      <c r="AY9" s="10"/>
      <c r="AZ9" s="10">
        <v>435</v>
      </c>
      <c r="BA9" s="10">
        <v>26.5</v>
      </c>
      <c r="BB9" s="12">
        <v>19</v>
      </c>
      <c r="BC9" s="10"/>
      <c r="BD9" s="10"/>
      <c r="BE9" s="4"/>
      <c r="BF9" s="4" t="s">
        <v>221</v>
      </c>
      <c r="BG9" s="4"/>
      <c r="BH9" s="4" t="s">
        <v>208</v>
      </c>
      <c r="BI9" s="4"/>
      <c r="BJ9" s="4"/>
      <c r="BK9" s="4"/>
      <c r="BL9" s="4"/>
      <c r="BM9" s="4"/>
      <c r="BN9" s="4"/>
      <c r="BO9" s="10"/>
      <c r="BP9" s="10"/>
    </row>
    <row r="10" spans="1:68" x14ac:dyDescent="0.25">
      <c r="A10" s="4">
        <v>116</v>
      </c>
      <c r="B10" s="7" t="s">
        <v>459</v>
      </c>
      <c r="C10" s="7">
        <v>2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6</v>
      </c>
      <c r="AA10" s="7"/>
      <c r="AB10" s="7"/>
      <c r="AC10" s="7" t="s">
        <v>81</v>
      </c>
      <c r="AD10" s="7" t="s">
        <v>396</v>
      </c>
      <c r="AE10" s="26">
        <v>3</v>
      </c>
      <c r="AF10" s="7">
        <v>11.65272</v>
      </c>
      <c r="AG10" s="7">
        <v>11.65272</v>
      </c>
      <c r="AH10" s="7">
        <v>11.65272</v>
      </c>
      <c r="AI10" s="7">
        <v>90</v>
      </c>
      <c r="AJ10" s="7">
        <v>90</v>
      </c>
      <c r="AK10" s="7">
        <v>90</v>
      </c>
      <c r="AL10" s="7"/>
      <c r="AM10" s="7"/>
      <c r="AN10" s="7"/>
      <c r="AO10" s="7"/>
      <c r="AP10" s="8">
        <v>188</v>
      </c>
      <c r="AQ10" s="8">
        <v>69</v>
      </c>
      <c r="AR10" s="8">
        <v>220</v>
      </c>
      <c r="AS10" s="8">
        <v>1</v>
      </c>
      <c r="AT10" s="8">
        <f t="shared" ref="AT10:AT19" si="3">(AP10+AR10)/(1.414*(AQ10+AR10))</f>
        <v>0.99841916964805733</v>
      </c>
      <c r="AU10" s="8">
        <f t="shared" ref="AU10:AU19" si="4">(AR10/AQ10) - AS10*(AS10-((AP10/AQ10)/LN(AP10/AQ10)))</f>
        <v>4.9066950272993726</v>
      </c>
      <c r="AV10" s="8"/>
      <c r="AW10" s="10">
        <v>1.25</v>
      </c>
      <c r="AX10" s="10"/>
      <c r="AY10" s="10"/>
      <c r="AZ10" s="10"/>
      <c r="BA10" s="10"/>
      <c r="BB10" s="12"/>
      <c r="BC10" s="10"/>
      <c r="BD10" s="10"/>
      <c r="BE10" s="4" t="s">
        <v>193</v>
      </c>
      <c r="BF10" s="4" t="s">
        <v>467</v>
      </c>
      <c r="BG10" s="4"/>
      <c r="BH10" s="4" t="s">
        <v>208</v>
      </c>
      <c r="BI10" s="4"/>
      <c r="BJ10" s="4"/>
      <c r="BK10" s="4"/>
      <c r="BL10" s="4"/>
      <c r="BM10" s="4"/>
      <c r="BN10" s="4"/>
      <c r="BO10" s="10"/>
      <c r="BP10" s="10"/>
    </row>
    <row r="11" spans="1:68" x14ac:dyDescent="0.25">
      <c r="A11" s="4">
        <v>117</v>
      </c>
      <c r="B11" s="7" t="s">
        <v>468</v>
      </c>
      <c r="C11" s="7">
        <v>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6</v>
      </c>
      <c r="AA11" s="7"/>
      <c r="AB11" s="7"/>
      <c r="AC11" s="7" t="s">
        <v>81</v>
      </c>
      <c r="AD11" s="7" t="s">
        <v>396</v>
      </c>
      <c r="AE11" s="7">
        <v>3</v>
      </c>
      <c r="AF11" s="7">
        <v>11.64912</v>
      </c>
      <c r="AG11" s="7">
        <v>11.64912</v>
      </c>
      <c r="AH11" s="7">
        <v>11.64912</v>
      </c>
      <c r="AI11" s="7">
        <v>90</v>
      </c>
      <c r="AJ11" s="7">
        <v>90</v>
      </c>
      <c r="AK11" s="7">
        <v>90</v>
      </c>
      <c r="AL11" s="7"/>
      <c r="AM11" s="7"/>
      <c r="AN11" s="7"/>
      <c r="AO11" s="7"/>
      <c r="AP11" s="8">
        <v>188</v>
      </c>
      <c r="AQ11" s="8">
        <f>(97*T11+69*J11)/(J11+T11)</f>
        <v>71.8</v>
      </c>
      <c r="AR11" s="8">
        <v>220</v>
      </c>
      <c r="AS11" s="8">
        <v>1</v>
      </c>
      <c r="AT11" s="8">
        <f t="shared" si="3"/>
        <v>0.98883872525116023</v>
      </c>
      <c r="AU11" s="8">
        <f t="shared" si="4"/>
        <v>4.7843037598638558</v>
      </c>
      <c r="AV11" s="8"/>
      <c r="AW11" s="10">
        <v>1.26</v>
      </c>
      <c r="AX11" s="10"/>
      <c r="AY11" s="10"/>
      <c r="AZ11" s="10"/>
      <c r="BA11" s="10"/>
      <c r="BB11" s="12"/>
      <c r="BC11" s="10"/>
      <c r="BD11" s="10"/>
      <c r="BE11" s="4" t="s">
        <v>193</v>
      </c>
      <c r="BF11" s="4" t="s">
        <v>467</v>
      </c>
      <c r="BG11" s="4"/>
      <c r="BH11" s="4" t="s">
        <v>87</v>
      </c>
      <c r="BI11" s="4"/>
      <c r="BJ11" s="4"/>
      <c r="BK11" s="4"/>
      <c r="BL11" s="4"/>
      <c r="BM11" s="4"/>
      <c r="BN11" s="4"/>
      <c r="BO11" s="10"/>
      <c r="BP11" s="10"/>
    </row>
    <row r="12" spans="1:68" x14ac:dyDescent="0.25">
      <c r="A12" s="4">
        <v>118</v>
      </c>
      <c r="B12" s="7" t="s">
        <v>468</v>
      </c>
      <c r="C12" s="7">
        <v>2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0.75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0.25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6</v>
      </c>
      <c r="AA12" s="7"/>
      <c r="AB12" s="7"/>
      <c r="AC12" s="7" t="s">
        <v>81</v>
      </c>
      <c r="AD12" s="7" t="s">
        <v>396</v>
      </c>
      <c r="AE12" s="7">
        <v>3</v>
      </c>
      <c r="AF12" s="7">
        <v>11.656969999999999</v>
      </c>
      <c r="AG12" s="7">
        <v>11.656969999999999</v>
      </c>
      <c r="AH12" s="7">
        <v>11.656969999999999</v>
      </c>
      <c r="AI12" s="7">
        <v>90</v>
      </c>
      <c r="AJ12" s="7">
        <v>90</v>
      </c>
      <c r="AK12" s="7">
        <v>90</v>
      </c>
      <c r="AL12" s="7"/>
      <c r="AM12" s="7"/>
      <c r="AN12" s="7"/>
      <c r="AO12" s="7"/>
      <c r="AP12" s="8">
        <v>188</v>
      </c>
      <c r="AQ12" s="8">
        <f>(97*T12+69*J12)/(J12+T12)</f>
        <v>76</v>
      </c>
      <c r="AR12" s="8">
        <v>220</v>
      </c>
      <c r="AS12" s="8">
        <v>1</v>
      </c>
      <c r="AT12" s="8">
        <f t="shared" si="3"/>
        <v>0.97480790550097485</v>
      </c>
      <c r="AU12" s="8">
        <f t="shared" si="4"/>
        <v>4.6259509974692143</v>
      </c>
      <c r="AV12" s="8"/>
      <c r="AW12" s="10">
        <v>1.27</v>
      </c>
      <c r="AX12" s="10"/>
      <c r="AY12" s="10"/>
      <c r="AZ12" s="10"/>
      <c r="BA12" s="10"/>
      <c r="BB12" s="12"/>
      <c r="BC12" s="10"/>
      <c r="BD12" s="10"/>
      <c r="BE12" s="4" t="s">
        <v>193</v>
      </c>
      <c r="BF12" s="4" t="s">
        <v>467</v>
      </c>
      <c r="BG12" s="4"/>
      <c r="BH12" s="4" t="s">
        <v>87</v>
      </c>
      <c r="BI12" s="4"/>
      <c r="BJ12" s="4"/>
      <c r="BK12" s="4"/>
      <c r="BL12" s="4"/>
      <c r="BM12" s="4"/>
      <c r="BN12" s="4"/>
      <c r="BO12" s="10"/>
      <c r="BP12" s="10"/>
    </row>
    <row r="13" spans="1:68" x14ac:dyDescent="0.25">
      <c r="A13" s="4">
        <v>119</v>
      </c>
      <c r="B13" s="7" t="s">
        <v>468</v>
      </c>
      <c r="C13" s="7">
        <v>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0.5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0.5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6</v>
      </c>
      <c r="AA13" s="7"/>
      <c r="AB13" s="7"/>
      <c r="AC13" s="7" t="s">
        <v>81</v>
      </c>
      <c r="AD13" s="7" t="s">
        <v>396</v>
      </c>
      <c r="AE13" s="7">
        <v>3</v>
      </c>
      <c r="AF13" s="7">
        <v>11.67028</v>
      </c>
      <c r="AG13" s="7">
        <v>11.67028</v>
      </c>
      <c r="AH13" s="7">
        <v>11.67028</v>
      </c>
      <c r="AI13" s="7">
        <v>90</v>
      </c>
      <c r="AJ13" s="7">
        <v>90</v>
      </c>
      <c r="AK13" s="7">
        <v>90</v>
      </c>
      <c r="AL13" s="7"/>
      <c r="AM13" s="7"/>
      <c r="AN13" s="7"/>
      <c r="AO13" s="7"/>
      <c r="AP13" s="8">
        <v>188</v>
      </c>
      <c r="AQ13" s="8">
        <f>(97*T13+69*J13)/(J13+T13)</f>
        <v>83</v>
      </c>
      <c r="AR13" s="8">
        <v>220</v>
      </c>
      <c r="AS13" s="8">
        <v>1</v>
      </c>
      <c r="AT13" s="8">
        <f t="shared" si="3"/>
        <v>0.95228759085243753</v>
      </c>
      <c r="AU13" s="8">
        <f t="shared" si="4"/>
        <v>4.4209748252658008</v>
      </c>
      <c r="AV13" s="8"/>
      <c r="AW13" s="10">
        <v>1.3</v>
      </c>
      <c r="AX13" s="10"/>
      <c r="AY13" s="10"/>
      <c r="AZ13" s="10"/>
      <c r="BA13" s="10"/>
      <c r="BB13" s="12"/>
      <c r="BC13" s="10"/>
      <c r="BD13" s="10"/>
      <c r="BE13" s="4" t="s">
        <v>193</v>
      </c>
      <c r="BF13" s="4" t="s">
        <v>467</v>
      </c>
      <c r="BG13" s="4"/>
      <c r="BH13" s="4" t="s">
        <v>87</v>
      </c>
      <c r="BI13" s="4"/>
      <c r="BJ13" s="4"/>
      <c r="BK13" s="4"/>
      <c r="BL13" s="4"/>
      <c r="BM13" s="4"/>
      <c r="BN13" s="4"/>
      <c r="BO13" s="10"/>
      <c r="BP13" s="10"/>
    </row>
    <row r="14" spans="1:68" x14ac:dyDescent="0.25">
      <c r="A14" s="4">
        <v>120</v>
      </c>
      <c r="B14" s="7" t="s">
        <v>468</v>
      </c>
      <c r="C14" s="7">
        <v>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0.25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0.75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6</v>
      </c>
      <c r="AA14" s="7"/>
      <c r="AB14" s="7"/>
      <c r="AC14" s="7" t="s">
        <v>81</v>
      </c>
      <c r="AD14" s="7" t="s">
        <v>396</v>
      </c>
      <c r="AE14" s="7">
        <v>3</v>
      </c>
      <c r="AF14" s="7">
        <v>11.68567</v>
      </c>
      <c r="AG14" s="7">
        <v>11.68567</v>
      </c>
      <c r="AH14" s="7">
        <v>11.68567</v>
      </c>
      <c r="AI14" s="7">
        <v>90</v>
      </c>
      <c r="AJ14" s="7">
        <v>90</v>
      </c>
      <c r="AK14" s="7">
        <v>90</v>
      </c>
      <c r="AL14" s="7"/>
      <c r="AM14" s="7"/>
      <c r="AN14" s="7"/>
      <c r="AO14" s="7"/>
      <c r="AP14" s="8">
        <v>188</v>
      </c>
      <c r="AQ14" s="8">
        <f>(97*T14+69*J14)/(J14+T14)</f>
        <v>90</v>
      </c>
      <c r="AR14" s="8">
        <v>220</v>
      </c>
      <c r="AS14" s="8">
        <v>1</v>
      </c>
      <c r="AT14" s="8">
        <f t="shared" si="3"/>
        <v>0.93078432267189859</v>
      </c>
      <c r="AU14" s="8">
        <f t="shared" si="4"/>
        <v>4.2801725412951335</v>
      </c>
      <c r="AV14" s="8"/>
      <c r="AW14" s="10">
        <v>1.34</v>
      </c>
      <c r="AX14" s="10"/>
      <c r="AY14" s="10"/>
      <c r="AZ14" s="10"/>
      <c r="BA14" s="10"/>
      <c r="BB14" s="12"/>
      <c r="BC14" s="10"/>
      <c r="BD14" s="10"/>
      <c r="BE14" s="4" t="s">
        <v>193</v>
      </c>
      <c r="BF14" s="4" t="s">
        <v>467</v>
      </c>
      <c r="BG14" s="4"/>
      <c r="BH14" s="4" t="s">
        <v>87</v>
      </c>
      <c r="BI14" s="4"/>
      <c r="BJ14" s="4"/>
      <c r="BK14" s="4"/>
      <c r="BL14" s="4"/>
      <c r="BM14" s="4"/>
      <c r="BN14" s="4"/>
      <c r="BO14" s="10"/>
      <c r="BP14" s="10"/>
    </row>
    <row r="15" spans="1:68" x14ac:dyDescent="0.25">
      <c r="A15" s="4">
        <v>121</v>
      </c>
      <c r="B15" s="7" t="s">
        <v>468</v>
      </c>
      <c r="C15" s="7">
        <v>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0.1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0.9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6</v>
      </c>
      <c r="AA15" s="7"/>
      <c r="AB15" s="7"/>
      <c r="AC15" s="7" t="s">
        <v>81</v>
      </c>
      <c r="AD15" s="7" t="s">
        <v>396</v>
      </c>
      <c r="AE15" s="7">
        <v>3</v>
      </c>
      <c r="AF15" s="7">
        <v>11.692769999999999</v>
      </c>
      <c r="AG15" s="7">
        <v>11.692769999999999</v>
      </c>
      <c r="AH15" s="7">
        <v>11.692769999999999</v>
      </c>
      <c r="AI15" s="7">
        <v>90</v>
      </c>
      <c r="AJ15" s="7">
        <v>90</v>
      </c>
      <c r="AK15" s="7">
        <v>90</v>
      </c>
      <c r="AL15" s="7"/>
      <c r="AM15" s="7"/>
      <c r="AN15" s="7"/>
      <c r="AO15" s="7"/>
      <c r="AP15" s="8">
        <v>188</v>
      </c>
      <c r="AQ15" s="8">
        <f>(97*T15+69*J15)/(J15+T15)</f>
        <v>94.2</v>
      </c>
      <c r="AR15" s="8">
        <v>220</v>
      </c>
      <c r="AS15" s="8">
        <v>1</v>
      </c>
      <c r="AT15" s="8">
        <f t="shared" si="3"/>
        <v>0.91834226616259895</v>
      </c>
      <c r="AU15" s="8">
        <f t="shared" si="4"/>
        <v>4.2235763144341361</v>
      </c>
      <c r="AV15" s="8"/>
      <c r="AW15" s="10">
        <v>1.56</v>
      </c>
      <c r="AX15" s="10"/>
      <c r="AY15" s="10"/>
      <c r="AZ15" s="10"/>
      <c r="BA15" s="10"/>
      <c r="BB15" s="12"/>
      <c r="BC15" s="10"/>
      <c r="BD15" s="10"/>
      <c r="BE15" s="4" t="s">
        <v>193</v>
      </c>
      <c r="BF15" s="4" t="s">
        <v>467</v>
      </c>
      <c r="BG15" s="4"/>
      <c r="BH15" s="4" t="s">
        <v>87</v>
      </c>
      <c r="BI15" s="4"/>
      <c r="BJ15" s="4"/>
      <c r="BK15" s="4"/>
      <c r="BL15" s="4"/>
      <c r="BM15" s="4"/>
      <c r="BN15" s="4"/>
      <c r="BO15" s="10"/>
      <c r="BP15" s="10"/>
    </row>
    <row r="16" spans="1:68" x14ac:dyDescent="0.25">
      <c r="A16" s="4">
        <v>122</v>
      </c>
      <c r="B16" s="7" t="s">
        <v>469</v>
      </c>
      <c r="C16" s="7">
        <v>2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6</v>
      </c>
      <c r="AA16" s="7"/>
      <c r="AB16" s="7"/>
      <c r="AC16" s="7" t="s">
        <v>81</v>
      </c>
      <c r="AD16" s="7" t="s">
        <v>396</v>
      </c>
      <c r="AE16" s="26">
        <v>3</v>
      </c>
      <c r="AF16" s="7">
        <v>11.7088</v>
      </c>
      <c r="AG16" s="7">
        <v>11.7088</v>
      </c>
      <c r="AH16" s="7">
        <v>11.7088</v>
      </c>
      <c r="AI16" s="7">
        <v>90</v>
      </c>
      <c r="AJ16" s="7">
        <v>90</v>
      </c>
      <c r="AK16" s="7">
        <v>90</v>
      </c>
      <c r="AL16" s="7"/>
      <c r="AM16" s="7"/>
      <c r="AN16" s="7"/>
      <c r="AO16" s="7"/>
      <c r="AP16" s="8">
        <v>188</v>
      </c>
      <c r="AQ16" s="8">
        <v>97</v>
      </c>
      <c r="AR16" s="8">
        <v>220</v>
      </c>
      <c r="AS16" s="8">
        <v>1</v>
      </c>
      <c r="AT16" s="8">
        <f t="shared" si="3"/>
        <v>0.91023072564128882</v>
      </c>
      <c r="AU16" s="8">
        <f t="shared" si="4"/>
        <v>4.1969419170012081</v>
      </c>
      <c r="AV16" s="8"/>
      <c r="AW16" s="10">
        <v>1.59</v>
      </c>
      <c r="AX16" s="10"/>
      <c r="AY16" s="10"/>
      <c r="AZ16" s="10"/>
      <c r="BA16" s="10"/>
      <c r="BB16" s="12"/>
      <c r="BC16" s="10"/>
      <c r="BD16" s="10"/>
      <c r="BE16" s="4" t="s">
        <v>193</v>
      </c>
      <c r="BF16" s="4" t="s">
        <v>467</v>
      </c>
      <c r="BG16" s="4"/>
      <c r="BH16" s="4" t="s">
        <v>208</v>
      </c>
      <c r="BI16" s="4"/>
      <c r="BJ16" s="4"/>
      <c r="BK16" s="4"/>
      <c r="BL16" s="4"/>
      <c r="BM16" s="4"/>
      <c r="BN16" s="4"/>
      <c r="BO16" s="10"/>
      <c r="BP16" s="10"/>
    </row>
    <row r="17" spans="1:68" x14ac:dyDescent="0.25">
      <c r="A17" s="4">
        <v>318</v>
      </c>
      <c r="B17" s="7" t="s">
        <v>470</v>
      </c>
      <c r="C17" s="7">
        <v>2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2.75E-2</v>
      </c>
      <c r="J17" s="7">
        <v>0.97250000000000003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6</v>
      </c>
      <c r="Y17" s="7">
        <v>0</v>
      </c>
      <c r="Z17" s="7">
        <v>0</v>
      </c>
      <c r="AA17" s="7"/>
      <c r="AB17" s="7"/>
      <c r="AC17" s="7"/>
      <c r="AD17" s="7"/>
      <c r="AE17" s="7">
        <v>3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8"/>
      <c r="AQ17" s="8"/>
      <c r="AR17" s="8"/>
      <c r="AS17" s="8"/>
      <c r="AT17" s="8" t="e">
        <f t="shared" si="3"/>
        <v>#DIV/0!</v>
      </c>
      <c r="AU17" s="8" t="e">
        <f t="shared" si="4"/>
        <v>#DIV/0!</v>
      </c>
      <c r="AV17" s="8"/>
      <c r="AW17" s="10">
        <f>1240/AZ17</f>
        <v>2.7252747252747254</v>
      </c>
      <c r="AX17" s="10">
        <v>79</v>
      </c>
      <c r="AY17" s="10">
        <v>360</v>
      </c>
      <c r="AZ17" s="10">
        <v>455</v>
      </c>
      <c r="BA17" s="10">
        <v>343</v>
      </c>
      <c r="BB17" s="12">
        <v>66</v>
      </c>
      <c r="BC17" s="10"/>
      <c r="BD17" s="10"/>
      <c r="BE17" s="4" t="s">
        <v>233</v>
      </c>
      <c r="BF17" s="4" t="s">
        <v>391</v>
      </c>
      <c r="BG17" s="4" t="s">
        <v>471</v>
      </c>
      <c r="BH17" s="4" t="s">
        <v>208</v>
      </c>
      <c r="BI17" s="4"/>
      <c r="BJ17" s="4"/>
      <c r="BK17" s="4"/>
      <c r="BL17" s="4"/>
      <c r="BM17" s="4"/>
      <c r="BN17" s="4"/>
      <c r="BO17" s="10"/>
      <c r="BP17" s="10"/>
    </row>
    <row r="18" spans="1:68" x14ac:dyDescent="0.25">
      <c r="A18" s="4">
        <v>319</v>
      </c>
      <c r="B18" s="7" t="s">
        <v>472</v>
      </c>
      <c r="C18" s="7">
        <v>2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0.9</v>
      </c>
      <c r="K18" s="7">
        <v>0</v>
      </c>
      <c r="L18" s="7">
        <v>0</v>
      </c>
      <c r="M18" s="7">
        <v>0.1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6</v>
      </c>
      <c r="Y18" s="7">
        <v>0</v>
      </c>
      <c r="Z18" s="7">
        <v>0</v>
      </c>
      <c r="AA18" s="7"/>
      <c r="AB18" s="7"/>
      <c r="AC18" s="7"/>
      <c r="AD18" s="7"/>
      <c r="AE18" s="7">
        <v>0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8"/>
      <c r="AQ18" s="8"/>
      <c r="AR18" s="8"/>
      <c r="AS18" s="8"/>
      <c r="AT18" s="8" t="e">
        <f t="shared" si="3"/>
        <v>#DIV/0!</v>
      </c>
      <c r="AU18" s="8" t="e">
        <f t="shared" si="4"/>
        <v>#DIV/0!</v>
      </c>
      <c r="AV18" s="8"/>
      <c r="AW18" s="10">
        <f>1240/AZ18</f>
        <v>2.8310502283105023</v>
      </c>
      <c r="AX18" s="10">
        <v>8</v>
      </c>
      <c r="AY18" s="10">
        <v>365</v>
      </c>
      <c r="AZ18" s="10">
        <v>438</v>
      </c>
      <c r="BA18" s="10">
        <v>349</v>
      </c>
      <c r="BB18" s="12"/>
      <c r="BC18" s="10"/>
      <c r="BD18" s="10"/>
      <c r="BE18" s="4" t="s">
        <v>233</v>
      </c>
      <c r="BF18" s="4" t="s">
        <v>391</v>
      </c>
      <c r="BG18" s="4" t="s">
        <v>473</v>
      </c>
      <c r="BH18" s="4" t="s">
        <v>208</v>
      </c>
      <c r="BI18" s="4"/>
      <c r="BJ18" s="4"/>
      <c r="BK18" s="4"/>
      <c r="BL18" s="4"/>
      <c r="BM18" s="4"/>
      <c r="BN18" s="4"/>
      <c r="BO18" s="10"/>
      <c r="BP18" s="10"/>
    </row>
    <row r="19" spans="1:68" x14ac:dyDescent="0.25">
      <c r="A19" s="4">
        <v>320</v>
      </c>
      <c r="B19" s="7" t="s">
        <v>472</v>
      </c>
      <c r="C19" s="7">
        <v>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0.9</v>
      </c>
      <c r="K19" s="7">
        <v>0</v>
      </c>
      <c r="L19" s="7">
        <v>0</v>
      </c>
      <c r="M19" s="7">
        <v>0.1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6</v>
      </c>
      <c r="Y19" s="7">
        <v>0</v>
      </c>
      <c r="Z19" s="7">
        <v>0</v>
      </c>
      <c r="AA19" s="7"/>
      <c r="AB19" s="7"/>
      <c r="AC19" s="7"/>
      <c r="AD19" s="7"/>
      <c r="AE19" s="7">
        <v>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8"/>
      <c r="AQ19" s="8"/>
      <c r="AR19" s="8"/>
      <c r="AS19" s="8"/>
      <c r="AT19" s="8" t="e">
        <f t="shared" si="3"/>
        <v>#DIV/0!</v>
      </c>
      <c r="AU19" s="8" t="e">
        <f t="shared" si="4"/>
        <v>#DIV/0!</v>
      </c>
      <c r="AV19" s="8"/>
      <c r="AW19" s="10">
        <f>1240/AZ19</f>
        <v>2.0162601626016259</v>
      </c>
      <c r="AX19" s="10">
        <v>8</v>
      </c>
      <c r="AY19" s="10">
        <v>365</v>
      </c>
      <c r="AZ19" s="10">
        <v>615</v>
      </c>
      <c r="BA19" s="10">
        <v>5040</v>
      </c>
      <c r="BB19" s="12"/>
      <c r="BC19" s="10"/>
      <c r="BD19" s="10"/>
      <c r="BE19" s="4" t="s">
        <v>233</v>
      </c>
      <c r="BF19" s="4" t="s">
        <v>391</v>
      </c>
      <c r="BG19" s="4" t="s">
        <v>473</v>
      </c>
      <c r="BH19" s="4" t="s">
        <v>208</v>
      </c>
      <c r="BI19" s="4"/>
      <c r="BJ19" s="4"/>
      <c r="BK19" s="4"/>
      <c r="BL19" s="4"/>
      <c r="BM19" s="4"/>
      <c r="BN19" s="4"/>
      <c r="BO19" s="10"/>
      <c r="BP19" s="10"/>
    </row>
    <row r="20" spans="1:68" x14ac:dyDescent="0.25">
      <c r="A20" s="4">
        <v>332</v>
      </c>
      <c r="B20" s="38" t="s">
        <v>474</v>
      </c>
      <c r="C20" s="7">
        <v>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8.9999999999999993E-3</v>
      </c>
      <c r="J20" s="7">
        <v>0</v>
      </c>
      <c r="K20" s="7">
        <v>0</v>
      </c>
      <c r="L20" s="7">
        <v>0.4955</v>
      </c>
      <c r="M20" s="7">
        <v>0</v>
      </c>
      <c r="N20" s="7">
        <v>0</v>
      </c>
      <c r="O20" s="7">
        <v>0</v>
      </c>
      <c r="P20" s="7">
        <v>0.4955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6</v>
      </c>
      <c r="Y20" s="7">
        <v>0</v>
      </c>
      <c r="Z20" s="7">
        <v>0</v>
      </c>
      <c r="AA20" s="7"/>
      <c r="AB20" s="7"/>
      <c r="AC20" s="7"/>
      <c r="AD20" s="7"/>
      <c r="AE20" s="7">
        <v>3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8">
        <v>188</v>
      </c>
      <c r="AQ20" s="8"/>
      <c r="AR20" s="8">
        <f>(X20*181+Y20*196+Z20*220)/(X20+Y20+Z20)</f>
        <v>181</v>
      </c>
      <c r="AS20" s="8">
        <v>1</v>
      </c>
      <c r="AT20" s="8">
        <f>(AP20+AR20)/(1.414*(AQ20+AR20))</f>
        <v>1.4417779583798949</v>
      </c>
      <c r="AU20" s="8" t="e">
        <f>(AR20/AQ20) - AS20*(AS20-((AP20/AQ20)/LN(AP20/AQ20)))</f>
        <v>#DIV/0!</v>
      </c>
      <c r="AV20" s="8"/>
      <c r="AW20" s="10">
        <f>1240/AZ20</f>
        <v>1.9527559055118111</v>
      </c>
      <c r="AX20" s="10"/>
      <c r="AY20" s="10"/>
      <c r="AZ20" s="10">
        <v>635</v>
      </c>
      <c r="BA20" s="10"/>
      <c r="BB20" s="12">
        <v>160</v>
      </c>
      <c r="BC20" s="10"/>
      <c r="BD20" s="10"/>
      <c r="BE20" s="4"/>
      <c r="BF20" s="4" t="s">
        <v>391</v>
      </c>
      <c r="BG20" s="4"/>
      <c r="BH20" s="4" t="s">
        <v>208</v>
      </c>
      <c r="BI20" s="4"/>
      <c r="BJ20" s="4"/>
      <c r="BK20" s="4"/>
      <c r="BL20" s="4"/>
      <c r="BM20" s="4"/>
      <c r="BN20" s="4"/>
      <c r="BO20" s="10"/>
      <c r="BP20" s="10"/>
    </row>
    <row r="22" spans="1:68" x14ac:dyDescent="0.25">
      <c r="A22" s="28">
        <v>330</v>
      </c>
      <c r="B22" s="26" t="s">
        <v>475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8" t="e">
        <f t="shared" ref="AO22:AO30" si="5">(C22*188+D22*270+E22*279+F22*172)/(C22+D22+E22+F22)</f>
        <v>#DIV/0!</v>
      </c>
      <c r="AP22" s="8" t="e">
        <f t="shared" ref="AP22:AP30" si="6">(G22*119+H22*95+I22*103+J22*118+K22*102+L22*80+M22*76+N22*138+O22*77+P22*115+Q22*83+R22*117+S22*74+T22*75.5+U22*103.2+V22*90)/(SUM(G22,H22,I22,J22,K22,L22,M22,N22,O22,P22,Q22,R22,S22,T22,U22,V22))</f>
        <v>#DIV/0!</v>
      </c>
      <c r="AQ22" s="8" t="e">
        <f t="shared" ref="AQ22:AQ30" si="7">(W22*181+X22*196+Y22*220)/(W22+X22+Y22)</f>
        <v>#DIV/0!</v>
      </c>
      <c r="AR22" s="8">
        <v>1</v>
      </c>
      <c r="AS22" s="8" t="e">
        <f t="shared" ref="AS22:AS30" si="8">(AO22+AQ22)/(1.414*(AP22+AQ22))</f>
        <v>#DIV/0!</v>
      </c>
      <c r="AT22" s="8" t="e">
        <f t="shared" ref="AT22:AT30" si="9">(AQ22/AP22) - AR22*(AR22-((AO22/AP22)/LN(AO22/AP22)))</f>
        <v>#DIV/0!</v>
      </c>
      <c r="AU22" s="8"/>
      <c r="AV22" s="40">
        <v>2.5306122449999999</v>
      </c>
      <c r="AW22" s="39" t="s">
        <v>476</v>
      </c>
      <c r="AX22" s="39">
        <v>364</v>
      </c>
      <c r="AY22" s="39">
        <v>490</v>
      </c>
      <c r="AZ22" s="10"/>
      <c r="BA22" s="12"/>
      <c r="BB22" s="10"/>
      <c r="BC22" s="10"/>
      <c r="BD22" s="4"/>
      <c r="BE22" s="4" t="s">
        <v>391</v>
      </c>
      <c r="BF22" s="28">
        <v>68</v>
      </c>
      <c r="BG22" s="4"/>
      <c r="BH22" s="4"/>
      <c r="BI22" s="4"/>
      <c r="BJ22" s="4"/>
      <c r="BK22" s="4"/>
      <c r="BL22" s="4"/>
      <c r="BM22" s="4"/>
      <c r="BN22" s="10"/>
      <c r="BO22" s="10"/>
    </row>
    <row r="23" spans="1:68" x14ac:dyDescent="0.25">
      <c r="A23" s="4">
        <v>334</v>
      </c>
      <c r="B23" s="49" t="s">
        <v>477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8" t="e">
        <f t="shared" si="5"/>
        <v>#DIV/0!</v>
      </c>
      <c r="AP23" s="8" t="e">
        <f t="shared" si="6"/>
        <v>#DIV/0!</v>
      </c>
      <c r="AQ23" s="8" t="e">
        <f t="shared" si="7"/>
        <v>#DIV/0!</v>
      </c>
      <c r="AR23" s="8">
        <v>1</v>
      </c>
      <c r="AS23" s="8" t="e">
        <f t="shared" si="8"/>
        <v>#DIV/0!</v>
      </c>
      <c r="AT23" s="8" t="e">
        <f t="shared" si="9"/>
        <v>#DIV/0!</v>
      </c>
      <c r="AU23" s="8"/>
      <c r="AV23" s="10" t="e">
        <f>1240/AY23</f>
        <v>#VALUE!</v>
      </c>
      <c r="AW23" s="39">
        <v>24</v>
      </c>
      <c r="AX23" s="39">
        <v>320</v>
      </c>
      <c r="AY23" s="39" t="s">
        <v>478</v>
      </c>
      <c r="AZ23" s="39" t="s">
        <v>479</v>
      </c>
      <c r="BA23" s="41" t="s">
        <v>476</v>
      </c>
      <c r="BB23" s="10"/>
      <c r="BC23" s="10"/>
      <c r="BD23" s="4" t="s">
        <v>480</v>
      </c>
      <c r="BE23" s="4" t="s">
        <v>391</v>
      </c>
      <c r="BF23" s="46" t="s">
        <v>481</v>
      </c>
      <c r="BG23" s="4" t="s">
        <v>208</v>
      </c>
      <c r="BH23" s="4"/>
      <c r="BI23" s="4"/>
      <c r="BJ23" s="4"/>
      <c r="BK23" s="4"/>
      <c r="BL23" s="4"/>
      <c r="BM23" s="4"/>
      <c r="BN23" s="10"/>
      <c r="BO23" s="10"/>
    </row>
    <row r="24" spans="1:68" x14ac:dyDescent="0.25">
      <c r="A24" s="4">
        <v>336</v>
      </c>
      <c r="B24" s="50" t="s">
        <v>482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8" t="e">
        <f t="shared" si="5"/>
        <v>#DIV/0!</v>
      </c>
      <c r="AP24" s="8" t="e">
        <f t="shared" si="6"/>
        <v>#DIV/0!</v>
      </c>
      <c r="AQ24" s="8" t="e">
        <f t="shared" si="7"/>
        <v>#DIV/0!</v>
      </c>
      <c r="AR24" s="8">
        <v>1</v>
      </c>
      <c r="AS24" s="8" t="e">
        <f t="shared" si="8"/>
        <v>#DIV/0!</v>
      </c>
      <c r="AT24" s="8" t="e">
        <f t="shared" si="9"/>
        <v>#DIV/0!</v>
      </c>
      <c r="AU24" s="8"/>
      <c r="AV24" s="10" t="e">
        <f>1240/AY24</f>
        <v>#VALUE!</v>
      </c>
      <c r="AW24" s="43" t="s">
        <v>476</v>
      </c>
      <c r="AX24" s="43">
        <v>370</v>
      </c>
      <c r="AY24" s="43" t="s">
        <v>483</v>
      </c>
      <c r="AZ24" s="43">
        <v>16400000</v>
      </c>
      <c r="BA24" s="44" t="s">
        <v>484</v>
      </c>
      <c r="BB24" s="10"/>
      <c r="BC24" s="10"/>
      <c r="BD24" s="4" t="s">
        <v>480</v>
      </c>
      <c r="BE24" s="4" t="s">
        <v>391</v>
      </c>
      <c r="BF24" s="4" t="s">
        <v>485</v>
      </c>
      <c r="BG24" s="4" t="s">
        <v>208</v>
      </c>
      <c r="BH24" s="4"/>
      <c r="BI24" s="4"/>
      <c r="BJ24" s="4"/>
      <c r="BK24" s="4"/>
      <c r="BL24" s="4"/>
      <c r="BM24" s="4"/>
      <c r="BN24" s="10"/>
      <c r="BO24" s="10"/>
    </row>
    <row r="25" spans="1:68" x14ac:dyDescent="0.25">
      <c r="A25" s="4">
        <v>341</v>
      </c>
      <c r="B25" s="50" t="s">
        <v>486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417</v>
      </c>
      <c r="AA25" s="7"/>
      <c r="AB25" s="7"/>
      <c r="AC25" s="7"/>
      <c r="AD25" s="7"/>
      <c r="AE25" s="7">
        <v>10.4887</v>
      </c>
      <c r="AF25" s="7">
        <v>10.4887</v>
      </c>
      <c r="AG25" s="7">
        <v>10.4887</v>
      </c>
      <c r="AH25" s="7">
        <v>90</v>
      </c>
      <c r="AI25" s="7">
        <v>90</v>
      </c>
      <c r="AJ25" s="7">
        <v>90</v>
      </c>
      <c r="AK25" s="7"/>
      <c r="AL25" s="7"/>
      <c r="AM25" s="7"/>
      <c r="AN25" s="7"/>
      <c r="AO25" s="8" t="e">
        <f t="shared" si="5"/>
        <v>#DIV/0!</v>
      </c>
      <c r="AP25" s="8" t="e">
        <f t="shared" si="6"/>
        <v>#DIV/0!</v>
      </c>
      <c r="AQ25" s="8" t="e">
        <f t="shared" si="7"/>
        <v>#DIV/0!</v>
      </c>
      <c r="AR25" s="8">
        <v>1</v>
      </c>
      <c r="AS25" s="8" t="e">
        <f t="shared" si="8"/>
        <v>#DIV/0!</v>
      </c>
      <c r="AT25" s="8" t="e">
        <f t="shared" si="9"/>
        <v>#DIV/0!</v>
      </c>
      <c r="AU25" s="8"/>
      <c r="AV25" s="10"/>
      <c r="AW25" s="40">
        <v>31.8</v>
      </c>
      <c r="AX25" s="39">
        <v>310</v>
      </c>
      <c r="AY25" s="47" t="s">
        <v>487</v>
      </c>
      <c r="AZ25" s="39">
        <v>7900000</v>
      </c>
      <c r="BA25" s="41">
        <v>160</v>
      </c>
      <c r="BB25" s="10"/>
      <c r="BC25" s="10"/>
      <c r="BD25" s="4" t="s">
        <v>480</v>
      </c>
      <c r="BE25" s="45" t="s">
        <v>488</v>
      </c>
      <c r="BF25" s="4"/>
      <c r="BG25" s="4" t="s">
        <v>208</v>
      </c>
      <c r="BH25" s="4"/>
      <c r="BI25" s="4"/>
      <c r="BJ25" s="4"/>
      <c r="BK25" s="4"/>
      <c r="BL25" s="4"/>
      <c r="BM25" s="4"/>
      <c r="BN25" s="10"/>
      <c r="BO25" s="10"/>
    </row>
    <row r="26" spans="1:68" x14ac:dyDescent="0.25">
      <c r="A26" s="4">
        <v>345</v>
      </c>
      <c r="B26" s="50" t="s">
        <v>489</v>
      </c>
      <c r="C26" s="7">
        <v>2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0.95</v>
      </c>
      <c r="J26" s="7">
        <v>0</v>
      </c>
      <c r="K26" s="7">
        <v>1</v>
      </c>
      <c r="L26" s="7">
        <v>0</v>
      </c>
      <c r="M26" s="7">
        <v>0.05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6</v>
      </c>
      <c r="X26" s="7">
        <v>0</v>
      </c>
      <c r="Y26" s="7">
        <v>0</v>
      </c>
      <c r="Z26" s="7" t="s">
        <v>417</v>
      </c>
      <c r="AA26" s="7"/>
      <c r="AB26" s="7" t="s">
        <v>81</v>
      </c>
      <c r="AC26" s="7" t="s">
        <v>490</v>
      </c>
      <c r="AD26" s="7">
        <v>3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8">
        <f t="shared" si="5"/>
        <v>188</v>
      </c>
      <c r="AP26" s="8">
        <f t="shared" si="6"/>
        <v>101.825</v>
      </c>
      <c r="AQ26" s="8">
        <f t="shared" si="7"/>
        <v>181</v>
      </c>
      <c r="AR26" s="8">
        <v>1</v>
      </c>
      <c r="AS26" s="8">
        <f t="shared" si="8"/>
        <v>0.9226971111703739</v>
      </c>
      <c r="AT26" s="8">
        <f t="shared" si="9"/>
        <v>3.7885611001819286</v>
      </c>
      <c r="AU26" s="8"/>
      <c r="AV26" s="10"/>
      <c r="AW26" s="43"/>
      <c r="AX26" s="40">
        <v>360</v>
      </c>
      <c r="AY26" s="39" t="s">
        <v>491</v>
      </c>
      <c r="AZ26" s="47" t="s">
        <v>492</v>
      </c>
      <c r="BA26" s="44"/>
      <c r="BB26" s="10"/>
      <c r="BC26" s="10"/>
      <c r="BD26" s="4" t="s">
        <v>493</v>
      </c>
      <c r="BE26" s="45" t="s">
        <v>418</v>
      </c>
      <c r="BF26" s="45"/>
      <c r="BG26" s="4" t="s">
        <v>208</v>
      </c>
      <c r="BH26" s="4"/>
      <c r="BI26" s="4"/>
      <c r="BJ26" s="4"/>
      <c r="BK26" s="4"/>
      <c r="BL26" s="4"/>
      <c r="BM26" s="4"/>
      <c r="BN26" s="10"/>
      <c r="BO26" s="10"/>
    </row>
    <row r="27" spans="1:68" x14ac:dyDescent="0.25">
      <c r="A27" s="4">
        <v>338</v>
      </c>
      <c r="B27" s="50" t="s">
        <v>494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8" t="e">
        <f t="shared" si="5"/>
        <v>#DIV/0!</v>
      </c>
      <c r="AP27" s="8" t="e">
        <f t="shared" si="6"/>
        <v>#DIV/0!</v>
      </c>
      <c r="AQ27" s="8" t="e">
        <f t="shared" si="7"/>
        <v>#DIV/0!</v>
      </c>
      <c r="AR27" s="8">
        <v>1</v>
      </c>
      <c r="AS27" s="8" t="e">
        <f t="shared" si="8"/>
        <v>#DIV/0!</v>
      </c>
      <c r="AT27" s="8" t="e">
        <f t="shared" si="9"/>
        <v>#DIV/0!</v>
      </c>
      <c r="AU27" s="8"/>
      <c r="AV27" s="10">
        <f>1240/AY27</f>
        <v>2.0327868852459017</v>
      </c>
      <c r="AW27" s="43" t="s">
        <v>476</v>
      </c>
      <c r="AX27" s="43">
        <v>370</v>
      </c>
      <c r="AY27" s="43">
        <v>610</v>
      </c>
      <c r="AZ27" s="43" t="s">
        <v>476</v>
      </c>
      <c r="BA27" s="44">
        <v>187.5</v>
      </c>
      <c r="BB27" s="10"/>
      <c r="BC27" s="10"/>
      <c r="BD27" s="4"/>
      <c r="BE27" s="4" t="s">
        <v>391</v>
      </c>
      <c r="BF27" s="4"/>
      <c r="BG27" s="4" t="s">
        <v>208</v>
      </c>
      <c r="BH27" s="4"/>
      <c r="BI27" s="4"/>
      <c r="BJ27" s="4"/>
      <c r="BK27" s="4"/>
      <c r="BL27" s="4"/>
      <c r="BM27" s="4"/>
      <c r="BN27" s="10"/>
      <c r="BO27" s="10"/>
    </row>
    <row r="28" spans="1:68" x14ac:dyDescent="0.25">
      <c r="A28" s="4">
        <v>339</v>
      </c>
      <c r="B28" s="50" t="s">
        <v>495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8" t="e">
        <f t="shared" si="5"/>
        <v>#DIV/0!</v>
      </c>
      <c r="AP28" s="8" t="e">
        <f t="shared" si="6"/>
        <v>#DIV/0!</v>
      </c>
      <c r="AQ28" s="8" t="e">
        <f t="shared" si="7"/>
        <v>#DIV/0!</v>
      </c>
      <c r="AR28" s="8">
        <v>1</v>
      </c>
      <c r="AS28" s="8" t="e">
        <f t="shared" si="8"/>
        <v>#DIV/0!</v>
      </c>
      <c r="AT28" s="8" t="e">
        <f t="shared" si="9"/>
        <v>#DIV/0!</v>
      </c>
      <c r="AU28" s="8"/>
      <c r="AV28" s="10">
        <f>1240/AY28</f>
        <v>1.2474849094567404</v>
      </c>
      <c r="AW28" s="43" t="s">
        <v>476</v>
      </c>
      <c r="AX28" s="43" t="s">
        <v>476</v>
      </c>
      <c r="AY28" s="43">
        <v>994</v>
      </c>
      <c r="AZ28" s="43">
        <v>520000</v>
      </c>
      <c r="BA28" s="44">
        <v>46.9</v>
      </c>
      <c r="BB28" s="10"/>
      <c r="BC28" s="10"/>
      <c r="BD28" s="4"/>
      <c r="BE28" s="4" t="s">
        <v>391</v>
      </c>
      <c r="BF28" s="4"/>
      <c r="BG28" s="4" t="s">
        <v>208</v>
      </c>
      <c r="BH28" s="4"/>
      <c r="BI28" s="4"/>
      <c r="BJ28" s="4"/>
      <c r="BK28" s="4"/>
      <c r="BL28" s="4"/>
      <c r="BM28" s="4"/>
      <c r="BN28" s="10"/>
      <c r="BO28" s="10"/>
    </row>
    <row r="29" spans="1:68" x14ac:dyDescent="0.25">
      <c r="A29" s="4">
        <v>340</v>
      </c>
      <c r="B29" s="52" t="s">
        <v>496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 t="s">
        <v>497</v>
      </c>
      <c r="AA29" s="7"/>
      <c r="AB29" s="7" t="s">
        <v>81</v>
      </c>
      <c r="AC29" s="7"/>
      <c r="AD29" s="7">
        <v>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8" t="e">
        <f t="shared" si="5"/>
        <v>#DIV/0!</v>
      </c>
      <c r="AP29" s="8" t="e">
        <f t="shared" si="6"/>
        <v>#DIV/0!</v>
      </c>
      <c r="AQ29" s="8" t="e">
        <f t="shared" si="7"/>
        <v>#DIV/0!</v>
      </c>
      <c r="AR29" s="8">
        <v>1</v>
      </c>
      <c r="AS29" s="8" t="e">
        <f t="shared" si="8"/>
        <v>#DIV/0!</v>
      </c>
      <c r="AT29" s="8" t="e">
        <f t="shared" si="9"/>
        <v>#DIV/0!</v>
      </c>
      <c r="AU29" s="8"/>
      <c r="AV29" s="10">
        <f>1240/AY29</f>
        <v>2.2545454545454544</v>
      </c>
      <c r="AW29" s="43">
        <v>9.1999999999999993</v>
      </c>
      <c r="AX29" s="43">
        <v>368</v>
      </c>
      <c r="AY29" s="43">
        <v>550</v>
      </c>
      <c r="AZ29" s="43">
        <v>7.6</v>
      </c>
      <c r="BA29" s="44" t="s">
        <v>476</v>
      </c>
      <c r="BB29" s="10"/>
      <c r="BC29" s="10"/>
      <c r="BD29" s="4" t="s">
        <v>233</v>
      </c>
      <c r="BE29" s="45" t="s">
        <v>498</v>
      </c>
      <c r="BF29" s="45"/>
      <c r="BG29" s="4" t="s">
        <v>208</v>
      </c>
      <c r="BH29" s="4"/>
      <c r="BI29" s="4"/>
      <c r="BJ29" s="4"/>
      <c r="BK29" s="4"/>
      <c r="BL29" s="4"/>
      <c r="BM29" s="4"/>
      <c r="BN29" s="10"/>
      <c r="BO29" s="10"/>
    </row>
    <row r="30" spans="1:68" x14ac:dyDescent="0.25">
      <c r="A30" s="4">
        <v>343</v>
      </c>
      <c r="B30" s="52" t="s">
        <v>499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8" t="e">
        <f t="shared" si="5"/>
        <v>#DIV/0!</v>
      </c>
      <c r="AP30" s="8" t="e">
        <f t="shared" si="6"/>
        <v>#DIV/0!</v>
      </c>
      <c r="AQ30" s="8" t="e">
        <f t="shared" si="7"/>
        <v>#DIV/0!</v>
      </c>
      <c r="AR30" s="8">
        <v>1</v>
      </c>
      <c r="AS30" s="8" t="e">
        <f t="shared" si="8"/>
        <v>#DIV/0!</v>
      </c>
      <c r="AT30" s="8" t="e">
        <f t="shared" si="9"/>
        <v>#DIV/0!</v>
      </c>
      <c r="AU30" s="8"/>
      <c r="AV30" s="10">
        <f>1240/AY30</f>
        <v>2.1754385964912282</v>
      </c>
      <c r="AW30" s="40">
        <v>98.6</v>
      </c>
      <c r="AX30" s="39">
        <v>350</v>
      </c>
      <c r="AY30" s="39">
        <v>570</v>
      </c>
      <c r="AZ30" s="39">
        <v>8390</v>
      </c>
      <c r="BA30" s="41">
        <v>156</v>
      </c>
      <c r="BB30" s="10"/>
      <c r="BC30" s="10"/>
      <c r="BD30" s="4" t="s">
        <v>233</v>
      </c>
      <c r="BE30" s="4" t="s">
        <v>391</v>
      </c>
      <c r="BF30" s="46" t="s">
        <v>500</v>
      </c>
      <c r="BG30" s="4" t="s">
        <v>208</v>
      </c>
      <c r="BH30" s="4"/>
      <c r="BI30" s="4"/>
      <c r="BJ30" s="4"/>
      <c r="BK30" s="4"/>
      <c r="BL30" s="4"/>
      <c r="BM30" s="4"/>
      <c r="BN30" s="10"/>
      <c r="BO30" s="10"/>
    </row>
    <row r="31" spans="1:68" x14ac:dyDescent="0.25">
      <c r="A31" s="4"/>
      <c r="B31" s="5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8"/>
      <c r="AP31" s="8"/>
      <c r="AQ31" s="8"/>
      <c r="AR31" s="8"/>
      <c r="AS31" s="8"/>
      <c r="AT31" s="8"/>
      <c r="AU31" s="8"/>
      <c r="AV31" s="10"/>
      <c r="AW31" s="40"/>
      <c r="AX31" s="39"/>
      <c r="AY31" s="39"/>
      <c r="AZ31" s="39"/>
      <c r="BA31" s="41"/>
      <c r="BB31" s="10"/>
      <c r="BC31" s="10"/>
      <c r="BD31" s="4"/>
      <c r="BE31" s="4"/>
      <c r="BF31" s="46"/>
      <c r="BG31" s="4"/>
      <c r="BH31" s="4"/>
      <c r="BI31" s="4"/>
      <c r="BJ31" s="4"/>
      <c r="BK31" s="4"/>
      <c r="BL31" s="4"/>
      <c r="BM31" s="4"/>
      <c r="BN31" s="10"/>
      <c r="BO31" s="10"/>
    </row>
    <row r="32" spans="1:68" x14ac:dyDescent="0.25">
      <c r="A32" s="4">
        <v>348</v>
      </c>
      <c r="B32" s="51" t="s">
        <v>501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 t="s">
        <v>502</v>
      </c>
      <c r="AA32" s="7"/>
      <c r="AB32" s="7"/>
      <c r="AC32" s="7"/>
      <c r="AD32" s="7">
        <v>3</v>
      </c>
      <c r="AE32" s="7"/>
      <c r="AF32" s="7"/>
      <c r="AG32" s="7"/>
      <c r="AH32" s="7"/>
      <c r="AI32" s="7"/>
      <c r="AJ32" s="7"/>
      <c r="AK32" s="7">
        <v>13</v>
      </c>
      <c r="AL32" s="7"/>
      <c r="AM32" s="7"/>
      <c r="AN32" s="7"/>
      <c r="AO32" s="8" t="e">
        <f>(C32*188+D32*270+E32*279+F32*172)/(C32+D32+E32+F32)</f>
        <v>#DIV/0!</v>
      </c>
      <c r="AP32" s="8" t="e">
        <f>(G32*119+H32*95+I32*103+J32*118+K32*102+L32*80+M32*76+N32*138+O32*77+P32*115+Q32*83+R32*117+S32*74+T32*75.5+U32*103.2+V32*90)/(SUM(G32,H32,I32,J32,K32,L32,M32,N32,O32,P32,Q32,R32,S32,T32,U32,V32))</f>
        <v>#DIV/0!</v>
      </c>
      <c r="AQ32" s="8" t="e">
        <f>(W32*181+X32*196+Y32*220)/(W32+X32+Y32)</f>
        <v>#DIV/0!</v>
      </c>
      <c r="AR32" s="8">
        <v>1</v>
      </c>
      <c r="AS32" s="8" t="e">
        <f>(AO32+AQ32)/(1.414*(AP32+AQ32))</f>
        <v>#DIV/0!</v>
      </c>
      <c r="AT32" s="8" t="e">
        <f>(AQ32/AP32) - AR32*(AR32-((AO32/AP32)/LN(AO32/AP32)))</f>
        <v>#DIV/0!</v>
      </c>
      <c r="AU32" s="8"/>
      <c r="AV32" s="10">
        <f>1240/AY32</f>
        <v>2.2752293577981653</v>
      </c>
      <c r="AW32" s="40">
        <v>95</v>
      </c>
      <c r="AX32" s="39">
        <v>450</v>
      </c>
      <c r="AY32" s="39">
        <v>545</v>
      </c>
      <c r="AZ32" s="39" t="s">
        <v>476</v>
      </c>
      <c r="BA32" s="41">
        <v>108</v>
      </c>
      <c r="BB32" s="10"/>
      <c r="BC32" s="10"/>
      <c r="BD32" s="4" t="s">
        <v>233</v>
      </c>
      <c r="BE32" s="4" t="s">
        <v>391</v>
      </c>
      <c r="BF32" s="45" t="s">
        <v>503</v>
      </c>
      <c r="BG32" s="4" t="s">
        <v>208</v>
      </c>
      <c r="BH32" s="4"/>
      <c r="BI32" s="4"/>
      <c r="BJ32" s="4"/>
      <c r="BK32" s="4"/>
      <c r="BL32" s="4"/>
      <c r="BM32" s="4"/>
      <c r="BN32" s="10"/>
      <c r="BO32" s="10"/>
    </row>
    <row r="33" spans="1:67" x14ac:dyDescent="0.25">
      <c r="A33" s="4">
        <v>349</v>
      </c>
      <c r="B33" s="48" t="s">
        <v>504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109</v>
      </c>
      <c r="AC33" s="7" t="s">
        <v>154</v>
      </c>
      <c r="AD33" s="7">
        <v>3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8" t="e">
        <f>(C33*188+D33*270+E33*279+F33*172)/(C33+D33+E33+F33)</f>
        <v>#DIV/0!</v>
      </c>
      <c r="AP33" s="8" t="e">
        <f>(G33*119+H33*95+I33*103+J33*118+K33*102+L33*80+M33*76+N33*138+O33*77+P33*115+Q33*83+R33*117+S33*74+T33*75.5+U33*103.2+V33*90)/(SUM(G33,H33,I33,J33,K33,L33,M33,N33,O33,P33,Q33,R33,S33,T33,U33,V33))</f>
        <v>#DIV/0!</v>
      </c>
      <c r="AQ33" s="8" t="e">
        <f>(W33*181+X33*196+Y33*220)/(W33+X33+Y33)</f>
        <v>#DIV/0!</v>
      </c>
      <c r="AR33" s="8">
        <v>1</v>
      </c>
      <c r="AS33" s="8" t="e">
        <f>(AO33+AQ33)/(1.414*(AP33+AQ33))</f>
        <v>#DIV/0!</v>
      </c>
      <c r="AT33" s="8" t="e">
        <f>(AQ33/AP33) - AR33*(AR33-((AO33/AP33)/LN(AO33/AP33)))</f>
        <v>#DIV/0!</v>
      </c>
      <c r="AU33" s="8"/>
      <c r="AV33" s="10">
        <f>1240/AY33</f>
        <v>2.7865168539325844</v>
      </c>
      <c r="AW33" s="42">
        <v>66</v>
      </c>
      <c r="AX33" s="43">
        <v>340</v>
      </c>
      <c r="AY33" s="43">
        <v>445</v>
      </c>
      <c r="AZ33" s="43"/>
      <c r="BA33" s="44" t="s">
        <v>476</v>
      </c>
      <c r="BB33" s="10"/>
      <c r="BC33" s="10"/>
      <c r="BD33" s="4" t="s">
        <v>505</v>
      </c>
      <c r="BE33" s="4" t="s">
        <v>506</v>
      </c>
      <c r="BF33" s="4" t="s">
        <v>507</v>
      </c>
      <c r="BG33" s="4" t="s">
        <v>208</v>
      </c>
      <c r="BH33" s="4"/>
      <c r="BI33" s="4"/>
      <c r="BJ33" s="4"/>
      <c r="BK33" s="4"/>
      <c r="BL33" s="4"/>
      <c r="BM33" s="4"/>
      <c r="BN33" s="10"/>
      <c r="BO3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B88A-8E5F-4134-B0FE-77F5B7D262FB}">
  <dimension ref="A1:BU63"/>
  <sheetViews>
    <sheetView workbookViewId="0">
      <selection activeCell="BK23" sqref="BK23"/>
    </sheetView>
  </sheetViews>
  <sheetFormatPr defaultColWidth="8.85546875" defaultRowHeight="15" x14ac:dyDescent="0.25"/>
  <cols>
    <col min="62" max="62" width="41.7109375" customWidth="1"/>
    <col min="63" max="63" width="31.28515625" bestFit="1" customWidth="1"/>
  </cols>
  <sheetData>
    <row r="1" spans="1:73" s="1" customFormat="1" x14ac:dyDescent="0.25">
      <c r="A1" s="2" t="s">
        <v>0</v>
      </c>
      <c r="B1" s="6" t="s">
        <v>1</v>
      </c>
      <c r="C1" s="61" t="s">
        <v>2</v>
      </c>
      <c r="D1" s="62"/>
      <c r="E1" s="62"/>
      <c r="F1" s="62"/>
      <c r="G1" s="62"/>
      <c r="H1" s="62"/>
      <c r="I1" s="62"/>
      <c r="J1" s="62"/>
      <c r="K1" s="62"/>
      <c r="L1" s="61" t="s">
        <v>3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65" t="s">
        <v>4</v>
      </c>
      <c r="AD1" s="65"/>
      <c r="AE1" s="65"/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5" t="s">
        <v>10</v>
      </c>
      <c r="AL1" s="65"/>
      <c r="AM1" s="65"/>
      <c r="AN1" s="65"/>
      <c r="AO1" s="65"/>
      <c r="AP1" s="65"/>
      <c r="AQ1" s="35" t="s">
        <v>11</v>
      </c>
      <c r="AR1" s="35" t="s">
        <v>12</v>
      </c>
      <c r="AS1" s="35" t="s">
        <v>13</v>
      </c>
      <c r="AT1" s="35" t="s">
        <v>14</v>
      </c>
      <c r="AU1" s="66" t="s">
        <v>15</v>
      </c>
      <c r="AV1" s="66"/>
      <c r="AW1" s="66"/>
      <c r="AX1" s="11" t="s">
        <v>16</v>
      </c>
      <c r="AY1" s="66" t="s">
        <v>17</v>
      </c>
      <c r="AZ1" s="66"/>
      <c r="BA1" s="36" t="s">
        <v>18</v>
      </c>
      <c r="BB1" s="9" t="s">
        <v>19</v>
      </c>
      <c r="BC1" s="9" t="s">
        <v>20</v>
      </c>
      <c r="BD1" s="9" t="s">
        <v>21</v>
      </c>
      <c r="BE1" s="9" t="s">
        <v>22</v>
      </c>
      <c r="BF1" s="9" t="s">
        <v>23</v>
      </c>
      <c r="BG1" s="64" t="s">
        <v>24</v>
      </c>
      <c r="BH1" s="64"/>
      <c r="BI1" s="9" t="s">
        <v>25</v>
      </c>
      <c r="BJ1" s="2" t="s">
        <v>26</v>
      </c>
      <c r="BK1" s="2" t="s">
        <v>27</v>
      </c>
      <c r="BL1" s="2" t="s">
        <v>28</v>
      </c>
      <c r="BM1" s="2" t="s">
        <v>29</v>
      </c>
      <c r="BN1" s="2" t="s">
        <v>30</v>
      </c>
      <c r="BO1" s="2" t="s">
        <v>31</v>
      </c>
      <c r="BP1" s="2" t="s">
        <v>32</v>
      </c>
      <c r="BQ1" s="3" t="s">
        <v>33</v>
      </c>
      <c r="BR1" s="3" t="s">
        <v>34</v>
      </c>
      <c r="BS1" s="3" t="s">
        <v>35</v>
      </c>
      <c r="BT1" s="9" t="s">
        <v>36</v>
      </c>
      <c r="BU1" s="9" t="s">
        <v>37</v>
      </c>
    </row>
    <row r="2" spans="1:73" s="1" customFormat="1" x14ac:dyDescent="0.25">
      <c r="A2" s="2"/>
      <c r="B2" s="6"/>
      <c r="C2" s="35" t="s">
        <v>38</v>
      </c>
      <c r="D2" s="35" t="s">
        <v>39</v>
      </c>
      <c r="E2" s="35" t="s">
        <v>508</v>
      </c>
      <c r="F2" s="35" t="s">
        <v>40</v>
      </c>
      <c r="G2" s="35" t="s">
        <v>41</v>
      </c>
      <c r="H2" s="35" t="s">
        <v>49</v>
      </c>
      <c r="I2" s="35" t="s">
        <v>509</v>
      </c>
      <c r="J2" s="35" t="s">
        <v>510</v>
      </c>
      <c r="K2" s="35" t="s">
        <v>511</v>
      </c>
      <c r="L2" s="6" t="s">
        <v>42</v>
      </c>
      <c r="M2" s="6" t="s">
        <v>43</v>
      </c>
      <c r="N2" s="6" t="s">
        <v>44</v>
      </c>
      <c r="O2" s="6" t="s">
        <v>45</v>
      </c>
      <c r="P2" s="6" t="s">
        <v>46</v>
      </c>
      <c r="Q2" s="6" t="s">
        <v>47</v>
      </c>
      <c r="R2" s="6" t="s">
        <v>48</v>
      </c>
      <c r="S2" s="6" t="s">
        <v>49</v>
      </c>
      <c r="T2" s="6" t="s">
        <v>50</v>
      </c>
      <c r="U2" s="6" t="s">
        <v>51</v>
      </c>
      <c r="V2" s="6" t="s">
        <v>52</v>
      </c>
      <c r="W2" s="6" t="s">
        <v>53</v>
      </c>
      <c r="X2" s="6" t="s">
        <v>54</v>
      </c>
      <c r="Y2" s="6" t="s">
        <v>458</v>
      </c>
      <c r="Z2" s="6" t="s">
        <v>55</v>
      </c>
      <c r="AA2" s="6" t="s">
        <v>56</v>
      </c>
      <c r="AB2" s="6" t="s">
        <v>57</v>
      </c>
      <c r="AC2" s="6" t="s">
        <v>58</v>
      </c>
      <c r="AD2" s="6" t="s">
        <v>59</v>
      </c>
      <c r="AE2" s="6" t="s">
        <v>60</v>
      </c>
      <c r="AF2" s="6"/>
      <c r="AG2" s="6"/>
      <c r="AH2" s="6"/>
      <c r="AI2" s="6"/>
      <c r="AJ2" s="6"/>
      <c r="AK2" s="6" t="s">
        <v>61</v>
      </c>
      <c r="AL2" s="6" t="s">
        <v>62</v>
      </c>
      <c r="AM2" s="6" t="s">
        <v>63</v>
      </c>
      <c r="AN2" s="6" t="s">
        <v>64</v>
      </c>
      <c r="AO2" s="6" t="s">
        <v>65</v>
      </c>
      <c r="AP2" s="6" t="s">
        <v>66</v>
      </c>
      <c r="AQ2" s="6"/>
      <c r="AR2" s="6"/>
      <c r="AS2" s="6"/>
      <c r="AT2" s="35" t="s">
        <v>512</v>
      </c>
      <c r="AU2" s="11" t="s">
        <v>513</v>
      </c>
      <c r="AV2" s="11" t="s">
        <v>41</v>
      </c>
      <c r="AW2" s="11" t="s">
        <v>514</v>
      </c>
      <c r="AX2" s="11" t="s">
        <v>46</v>
      </c>
      <c r="AY2" s="11" t="s">
        <v>71</v>
      </c>
      <c r="AZ2" s="11" t="s">
        <v>72</v>
      </c>
      <c r="BA2" s="36" t="s">
        <v>73</v>
      </c>
      <c r="BB2" s="9"/>
      <c r="BC2" s="9"/>
      <c r="BD2" s="9"/>
      <c r="BE2" s="9"/>
      <c r="BF2" s="9"/>
      <c r="BG2" s="9" t="s">
        <v>75</v>
      </c>
      <c r="BH2" s="9" t="s">
        <v>76</v>
      </c>
      <c r="BI2" s="34" t="s">
        <v>515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34" t="s">
        <v>516</v>
      </c>
      <c r="BU2" s="9"/>
    </row>
    <row r="3" spans="1:73" x14ac:dyDescent="0.25">
      <c r="A3" s="4">
        <v>60</v>
      </c>
      <c r="B3" s="38" t="s">
        <v>517</v>
      </c>
      <c r="C3" s="7">
        <v>0</v>
      </c>
      <c r="D3" s="7">
        <v>0</v>
      </c>
      <c r="E3" s="7">
        <v>0</v>
      </c>
      <c r="F3" s="7">
        <v>0</v>
      </c>
      <c r="G3" s="7">
        <v>3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2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9</v>
      </c>
      <c r="AF3" s="7" t="s">
        <v>144</v>
      </c>
      <c r="AG3" s="7"/>
      <c r="AH3" s="7"/>
      <c r="AI3" s="7" t="s">
        <v>518</v>
      </c>
      <c r="AJ3" s="38">
        <v>2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8">
        <v>172</v>
      </c>
      <c r="AV3" s="8">
        <v>103</v>
      </c>
      <c r="AW3" s="8">
        <f t="shared" ref="AW3:AW17" si="0">(AC3*181+AD3*196+AE3*220)/(AC3+AD3+AE3)</f>
        <v>220</v>
      </c>
      <c r="AX3" s="8">
        <v>1</v>
      </c>
      <c r="AY3" s="8">
        <f t="shared" ref="AY3:AY22" si="1">(AU3+AW3)/(1.414*(AV3+AW3))</f>
        <v>0.85829016338166331</v>
      </c>
      <c r="AZ3" s="8">
        <f t="shared" ref="AZ3:AZ22" si="2">(AW3/AV3) - AX3*(AX3-((AU3/AV3)/LN(AU3/AV3)))</f>
        <v>4.3925824404203953</v>
      </c>
      <c r="BA3" s="8"/>
      <c r="BB3" s="10">
        <v>2.2799999999999998</v>
      </c>
      <c r="BC3" s="10"/>
      <c r="BD3" s="10"/>
      <c r="BE3" s="10"/>
      <c r="BF3" s="10"/>
      <c r="BG3" s="10"/>
      <c r="BH3" s="10"/>
      <c r="BI3" s="10"/>
      <c r="BJ3" s="4" t="s">
        <v>519</v>
      </c>
      <c r="BK3" s="4" t="s">
        <v>146</v>
      </c>
      <c r="BL3" s="4"/>
      <c r="BM3" s="2" t="s">
        <v>87</v>
      </c>
      <c r="BN3" s="4"/>
      <c r="BO3" s="4"/>
      <c r="BP3" s="4"/>
      <c r="BQ3" s="4"/>
      <c r="BR3" s="4"/>
      <c r="BS3" s="4"/>
      <c r="BT3" s="10" t="s">
        <v>104</v>
      </c>
      <c r="BU3" s="10"/>
    </row>
    <row r="4" spans="1:73" x14ac:dyDescent="0.25">
      <c r="A4" s="4">
        <v>61</v>
      </c>
      <c r="B4" s="38" t="s">
        <v>520</v>
      </c>
      <c r="C4" s="7">
        <v>0</v>
      </c>
      <c r="D4" s="7">
        <v>0</v>
      </c>
      <c r="E4" s="7">
        <v>0</v>
      </c>
      <c r="F4" s="7">
        <v>0</v>
      </c>
      <c r="G4" s="7">
        <v>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2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9</v>
      </c>
      <c r="AF4" s="7" t="s">
        <v>144</v>
      </c>
      <c r="AG4" s="7"/>
      <c r="AH4" s="7"/>
      <c r="AI4" s="7" t="s">
        <v>521</v>
      </c>
      <c r="AJ4" s="38">
        <v>2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8">
        <v>172</v>
      </c>
      <c r="AV4" s="8">
        <v>76</v>
      </c>
      <c r="AW4" s="8">
        <f t="shared" si="0"/>
        <v>220</v>
      </c>
      <c r="AX4" s="8">
        <v>1</v>
      </c>
      <c r="AY4" s="8">
        <f t="shared" si="1"/>
        <v>0.93658014450093663</v>
      </c>
      <c r="AZ4" s="8">
        <f t="shared" si="2"/>
        <v>4.6656300610943751</v>
      </c>
      <c r="BA4" s="8"/>
      <c r="BB4" s="10">
        <v>2.1800000000000002</v>
      </c>
      <c r="BC4" s="10"/>
      <c r="BD4" s="10"/>
      <c r="BE4" s="10"/>
      <c r="BF4" s="10"/>
      <c r="BG4" s="10"/>
      <c r="BH4" s="10"/>
      <c r="BI4" s="10"/>
      <c r="BJ4" s="4" t="s">
        <v>522</v>
      </c>
      <c r="BK4" s="4" t="s">
        <v>146</v>
      </c>
      <c r="BL4" s="4"/>
      <c r="BM4" s="2" t="s">
        <v>87</v>
      </c>
      <c r="BN4" s="4"/>
      <c r="BO4" s="4"/>
      <c r="BP4" s="4"/>
      <c r="BQ4" s="4"/>
      <c r="BR4" s="4"/>
      <c r="BS4" s="4"/>
      <c r="BT4" s="10" t="s">
        <v>104</v>
      </c>
      <c r="BU4" s="10"/>
    </row>
    <row r="5" spans="1:73" x14ac:dyDescent="0.25">
      <c r="A5" s="4">
        <v>62</v>
      </c>
      <c r="B5" s="38" t="s">
        <v>179</v>
      </c>
      <c r="C5" s="7">
        <v>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2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9</v>
      </c>
      <c r="AE5" s="7">
        <v>0</v>
      </c>
      <c r="AF5" s="7" t="s">
        <v>144</v>
      </c>
      <c r="AG5" s="7"/>
      <c r="AH5" s="7" t="s">
        <v>200</v>
      </c>
      <c r="AI5" s="7" t="s">
        <v>339</v>
      </c>
      <c r="AJ5" s="38">
        <v>2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8">
        <v>188</v>
      </c>
      <c r="AV5" s="8">
        <v>103</v>
      </c>
      <c r="AW5" s="8">
        <f t="shared" si="0"/>
        <v>196</v>
      </c>
      <c r="AX5" s="8">
        <v>1</v>
      </c>
      <c r="AY5" s="8">
        <f t="shared" si="1"/>
        <v>0.9082609168704735</v>
      </c>
      <c r="AZ5" s="8">
        <f t="shared" si="2"/>
        <v>3.9363235589561989</v>
      </c>
      <c r="BA5" s="8"/>
      <c r="BB5" s="10">
        <v>2.73</v>
      </c>
      <c r="BC5" s="10"/>
      <c r="BD5" s="10"/>
      <c r="BE5" s="10"/>
      <c r="BF5" s="10"/>
      <c r="BG5" s="10"/>
      <c r="BH5" s="10"/>
      <c r="BI5" s="10"/>
      <c r="BJ5" s="4" t="s">
        <v>523</v>
      </c>
      <c r="BK5" s="4" t="s">
        <v>146</v>
      </c>
      <c r="BL5" s="4"/>
      <c r="BM5" s="2" t="s">
        <v>87</v>
      </c>
      <c r="BN5" s="4"/>
      <c r="BO5" s="4"/>
      <c r="BP5" s="4"/>
      <c r="BQ5" s="4"/>
      <c r="BR5" s="4"/>
      <c r="BS5" s="4"/>
      <c r="BT5" s="10" t="s">
        <v>104</v>
      </c>
      <c r="BU5" s="10"/>
    </row>
    <row r="6" spans="1:73" x14ac:dyDescent="0.25">
      <c r="A6" s="4">
        <v>63</v>
      </c>
      <c r="B6" s="38" t="s">
        <v>524</v>
      </c>
      <c r="C6" s="7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2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9</v>
      </c>
      <c r="AE6" s="7">
        <v>0</v>
      </c>
      <c r="AF6" s="7" t="s">
        <v>144</v>
      </c>
      <c r="AG6" s="7"/>
      <c r="AH6" s="7" t="s">
        <v>200</v>
      </c>
      <c r="AI6" s="7" t="s">
        <v>339</v>
      </c>
      <c r="AJ6" s="38">
        <v>2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8">
        <v>188</v>
      </c>
      <c r="AV6" s="8">
        <v>76</v>
      </c>
      <c r="AW6" s="8">
        <f t="shared" si="0"/>
        <v>196</v>
      </c>
      <c r="AX6" s="8">
        <v>1</v>
      </c>
      <c r="AY6" s="8">
        <f t="shared" si="1"/>
        <v>0.99841916964805721</v>
      </c>
      <c r="AZ6" s="8">
        <f t="shared" si="2"/>
        <v>4.3101615237850037</v>
      </c>
      <c r="BA6" s="8"/>
      <c r="BB6" s="10">
        <v>2.58</v>
      </c>
      <c r="BC6" s="10"/>
      <c r="BD6" s="10"/>
      <c r="BE6" s="10"/>
      <c r="BF6" s="10"/>
      <c r="BG6" s="10"/>
      <c r="BH6" s="10"/>
      <c r="BI6" s="10"/>
      <c r="BJ6" s="4" t="s">
        <v>525</v>
      </c>
      <c r="BK6" s="4" t="s">
        <v>146</v>
      </c>
      <c r="BL6" s="4"/>
      <c r="BM6" s="2" t="s">
        <v>87</v>
      </c>
      <c r="BN6" s="4"/>
      <c r="BO6" s="4"/>
      <c r="BP6" s="4"/>
      <c r="BQ6" s="4"/>
      <c r="BR6" s="4"/>
      <c r="BS6" s="4"/>
      <c r="BT6" s="10" t="s">
        <v>104</v>
      </c>
      <c r="BU6" s="10"/>
    </row>
    <row r="7" spans="1:73" x14ac:dyDescent="0.25">
      <c r="A7" s="4">
        <v>64</v>
      </c>
      <c r="B7" s="38" t="s">
        <v>526</v>
      </c>
      <c r="C7" s="7">
        <v>0</v>
      </c>
      <c r="D7" s="7">
        <v>0</v>
      </c>
      <c r="E7" s="7">
        <v>0</v>
      </c>
      <c r="F7" s="7">
        <v>0</v>
      </c>
      <c r="G7" s="7">
        <v>3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2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9</v>
      </c>
      <c r="AE7" s="7">
        <v>0</v>
      </c>
      <c r="AF7" s="7" t="s">
        <v>144</v>
      </c>
      <c r="AG7" s="7"/>
      <c r="AH7" s="7" t="s">
        <v>200</v>
      </c>
      <c r="AI7" s="7" t="s">
        <v>339</v>
      </c>
      <c r="AJ7" s="38">
        <v>2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8">
        <v>172</v>
      </c>
      <c r="AV7" s="8">
        <v>103</v>
      </c>
      <c r="AW7" s="8">
        <f t="shared" si="0"/>
        <v>196</v>
      </c>
      <c r="AX7" s="8">
        <v>1</v>
      </c>
      <c r="AY7" s="8">
        <f t="shared" si="1"/>
        <v>0.87041671200087045</v>
      </c>
      <c r="AZ7" s="8">
        <f t="shared" si="2"/>
        <v>4.1595727316825313</v>
      </c>
      <c r="BA7" s="8"/>
      <c r="BB7" s="10">
        <v>2.71</v>
      </c>
      <c r="BC7" s="10"/>
      <c r="BD7" s="10"/>
      <c r="BE7" s="10"/>
      <c r="BF7" s="10"/>
      <c r="BG7" s="10"/>
      <c r="BH7" s="10"/>
      <c r="BI7" s="10"/>
      <c r="BJ7" s="4" t="s">
        <v>527</v>
      </c>
      <c r="BK7" s="4" t="s">
        <v>146</v>
      </c>
      <c r="BL7" s="4"/>
      <c r="BM7" s="2" t="s">
        <v>87</v>
      </c>
      <c r="BN7" s="4"/>
      <c r="BO7" s="4"/>
      <c r="BP7" s="4"/>
      <c r="BQ7" s="4"/>
      <c r="BR7" s="4"/>
      <c r="BS7" s="4"/>
      <c r="BT7" s="10" t="s">
        <v>104</v>
      </c>
      <c r="BU7" s="10"/>
    </row>
    <row r="8" spans="1:73" x14ac:dyDescent="0.25">
      <c r="A8" s="4">
        <v>65</v>
      </c>
      <c r="B8" s="38" t="s">
        <v>528</v>
      </c>
      <c r="C8" s="7">
        <v>0</v>
      </c>
      <c r="D8" s="7">
        <v>0</v>
      </c>
      <c r="E8" s="7">
        <v>0</v>
      </c>
      <c r="F8" s="7">
        <v>0</v>
      </c>
      <c r="G8" s="7">
        <v>3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2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9</v>
      </c>
      <c r="AE8" s="7">
        <v>0</v>
      </c>
      <c r="AF8" s="7" t="s">
        <v>144</v>
      </c>
      <c r="AG8" s="7"/>
      <c r="AH8" s="7" t="s">
        <v>200</v>
      </c>
      <c r="AI8" s="7" t="s">
        <v>339</v>
      </c>
      <c r="AJ8" s="38">
        <v>2</v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8">
        <v>172</v>
      </c>
      <c r="AV8" s="8">
        <v>76</v>
      </c>
      <c r="AW8" s="8">
        <f t="shared" si="0"/>
        <v>196</v>
      </c>
      <c r="AX8" s="8">
        <v>1</v>
      </c>
      <c r="AY8" s="8">
        <f t="shared" si="1"/>
        <v>0.95681837091272148</v>
      </c>
      <c r="AZ8" s="8">
        <f t="shared" si="2"/>
        <v>4.3498405874101644</v>
      </c>
      <c r="BA8" s="8"/>
      <c r="BB8" s="10">
        <v>2.74</v>
      </c>
      <c r="BC8" s="10"/>
      <c r="BD8" s="10"/>
      <c r="BE8" s="10"/>
      <c r="BF8" s="10"/>
      <c r="BG8" s="10"/>
      <c r="BH8" s="10"/>
      <c r="BI8" s="10"/>
      <c r="BJ8" s="4" t="s">
        <v>529</v>
      </c>
      <c r="BK8" s="4" t="s">
        <v>146</v>
      </c>
      <c r="BL8" s="4"/>
      <c r="BM8" s="2" t="s">
        <v>87</v>
      </c>
      <c r="BN8" s="4"/>
      <c r="BO8" s="4"/>
      <c r="BP8" s="4"/>
      <c r="BQ8" s="4"/>
      <c r="BR8" s="4"/>
      <c r="BS8" s="4"/>
      <c r="BT8" s="10" t="s">
        <v>104</v>
      </c>
      <c r="BU8" s="10"/>
    </row>
    <row r="9" spans="1:73" x14ac:dyDescent="0.25">
      <c r="A9" s="4">
        <v>66</v>
      </c>
      <c r="B9" s="38" t="s">
        <v>530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2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9</v>
      </c>
      <c r="AF9" s="7" t="s">
        <v>144</v>
      </c>
      <c r="AG9" s="7"/>
      <c r="AH9" s="7" t="s">
        <v>200</v>
      </c>
      <c r="AI9" s="7" t="s">
        <v>339</v>
      </c>
      <c r="AJ9" s="38">
        <v>2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8">
        <v>164</v>
      </c>
      <c r="AV9" s="8">
        <v>103</v>
      </c>
      <c r="AW9" s="8">
        <f t="shared" si="0"/>
        <v>220</v>
      </c>
      <c r="AX9" s="8">
        <v>1</v>
      </c>
      <c r="AY9" s="8">
        <f t="shared" si="1"/>
        <v>0.840774037598364</v>
      </c>
      <c r="AZ9" s="8">
        <f t="shared" si="2"/>
        <v>4.5590675645392107</v>
      </c>
      <c r="BA9" s="8"/>
      <c r="BB9" s="10">
        <v>2.2999999999999998</v>
      </c>
      <c r="BC9" s="10"/>
      <c r="BD9" s="10"/>
      <c r="BE9" s="10"/>
      <c r="BF9" s="10"/>
      <c r="BG9" s="10"/>
      <c r="BH9" s="10"/>
      <c r="BI9" s="10"/>
      <c r="BJ9" s="4" t="s">
        <v>531</v>
      </c>
      <c r="BK9" s="4" t="s">
        <v>146</v>
      </c>
      <c r="BL9" s="4"/>
      <c r="BM9" s="2" t="s">
        <v>87</v>
      </c>
      <c r="BN9" s="4"/>
      <c r="BO9" s="4"/>
      <c r="BP9" s="4"/>
      <c r="BQ9" s="4"/>
      <c r="BR9" s="4"/>
      <c r="BS9" s="4"/>
      <c r="BT9" s="10" t="s">
        <v>104</v>
      </c>
      <c r="BU9" s="10"/>
    </row>
    <row r="10" spans="1:73" x14ac:dyDescent="0.25">
      <c r="A10" s="4">
        <v>67</v>
      </c>
      <c r="B10" s="38" t="s">
        <v>532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9</v>
      </c>
      <c r="AF10" s="7" t="s">
        <v>144</v>
      </c>
      <c r="AG10" s="7"/>
      <c r="AH10" s="7" t="s">
        <v>200</v>
      </c>
      <c r="AI10" s="7" t="s">
        <v>339</v>
      </c>
      <c r="AJ10" s="38">
        <v>2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8">
        <v>164</v>
      </c>
      <c r="AV10" s="8">
        <v>76</v>
      </c>
      <c r="AW10" s="8">
        <f t="shared" si="0"/>
        <v>220</v>
      </c>
      <c r="AX10" s="8">
        <v>1</v>
      </c>
      <c r="AY10" s="8">
        <f t="shared" si="1"/>
        <v>0.91746626400091746</v>
      </c>
      <c r="AZ10" s="8">
        <f t="shared" si="2"/>
        <v>4.7003562749525907</v>
      </c>
      <c r="BA10" s="8"/>
      <c r="BB10" s="10">
        <v>2.2799999999999998</v>
      </c>
      <c r="BC10" s="10"/>
      <c r="BD10" s="10"/>
      <c r="BE10" s="10"/>
      <c r="BF10" s="10"/>
      <c r="BG10" s="10"/>
      <c r="BH10" s="10"/>
      <c r="BI10" s="10"/>
      <c r="BJ10" s="4" t="s">
        <v>533</v>
      </c>
      <c r="BK10" s="4" t="s">
        <v>146</v>
      </c>
      <c r="BL10" s="4"/>
      <c r="BM10" s="2" t="s">
        <v>87</v>
      </c>
      <c r="BN10" s="4"/>
      <c r="BO10" s="4"/>
      <c r="BP10" s="4"/>
      <c r="BQ10" s="4"/>
      <c r="BR10" s="4"/>
      <c r="BS10" s="4"/>
      <c r="BT10" s="10" t="s">
        <v>104</v>
      </c>
      <c r="BU10" s="10"/>
    </row>
    <row r="11" spans="1:73" x14ac:dyDescent="0.25">
      <c r="A11" s="4">
        <v>68</v>
      </c>
      <c r="B11" s="38" t="s">
        <v>534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2</v>
      </c>
      <c r="AD11" s="7">
        <v>2</v>
      </c>
      <c r="AE11" s="7">
        <v>0</v>
      </c>
      <c r="AF11" s="7" t="s">
        <v>144</v>
      </c>
      <c r="AG11" s="7"/>
      <c r="AH11" s="7" t="s">
        <v>90</v>
      </c>
      <c r="AI11" s="7" t="s">
        <v>91</v>
      </c>
      <c r="AJ11" s="38">
        <v>2</v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8">
        <v>270</v>
      </c>
      <c r="AV11" s="8">
        <v>54</v>
      </c>
      <c r="AW11" s="8">
        <f t="shared" si="0"/>
        <v>188.5</v>
      </c>
      <c r="AX11" s="8">
        <v>1</v>
      </c>
      <c r="AY11" s="8">
        <f t="shared" si="1"/>
        <v>1.3371440236807186</v>
      </c>
      <c r="AZ11" s="8">
        <f t="shared" si="2"/>
        <v>5.5974154135388003</v>
      </c>
      <c r="BA11" s="8"/>
      <c r="BB11" s="10">
        <v>2.46</v>
      </c>
      <c r="BC11" s="10"/>
      <c r="BD11" s="10"/>
      <c r="BE11" s="10"/>
      <c r="BF11" s="10"/>
      <c r="BG11" s="10"/>
      <c r="BH11" s="10"/>
      <c r="BI11" s="10"/>
      <c r="BJ11" s="4" t="s">
        <v>535</v>
      </c>
      <c r="BK11" s="4" t="s">
        <v>146</v>
      </c>
      <c r="BL11" s="4"/>
      <c r="BM11" s="2" t="s">
        <v>87</v>
      </c>
      <c r="BN11" s="4" t="s">
        <v>39</v>
      </c>
      <c r="BO11" s="4"/>
      <c r="BP11" s="4"/>
      <c r="BQ11" s="4"/>
      <c r="BR11" s="4"/>
      <c r="BS11" s="4"/>
      <c r="BT11" s="10" t="s">
        <v>104</v>
      </c>
      <c r="BU11" s="10"/>
    </row>
    <row r="12" spans="1:73" x14ac:dyDescent="0.25">
      <c r="A12" s="4">
        <v>69</v>
      </c>
      <c r="B12" s="38" t="s">
        <v>536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4</v>
      </c>
      <c r="AD12" s="7">
        <v>0</v>
      </c>
      <c r="AE12" s="7">
        <v>0</v>
      </c>
      <c r="AF12" s="7" t="s">
        <v>144</v>
      </c>
      <c r="AG12" s="7"/>
      <c r="AH12" s="7" t="s">
        <v>90</v>
      </c>
      <c r="AI12" s="7" t="s">
        <v>91</v>
      </c>
      <c r="AJ12" s="38">
        <v>2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8">
        <v>270</v>
      </c>
      <c r="AV12" s="8">
        <v>54</v>
      </c>
      <c r="AW12" s="8">
        <f t="shared" si="0"/>
        <v>181</v>
      </c>
      <c r="AX12" s="8">
        <v>1</v>
      </c>
      <c r="AY12" s="8">
        <f t="shared" si="1"/>
        <v>1.3572481868247617</v>
      </c>
      <c r="AZ12" s="8">
        <f t="shared" si="2"/>
        <v>5.4585265246499111</v>
      </c>
      <c r="BA12" s="8"/>
      <c r="BB12" s="10">
        <v>2.92</v>
      </c>
      <c r="BC12" s="10"/>
      <c r="BD12" s="10"/>
      <c r="BE12" s="10"/>
      <c r="BF12" s="10"/>
      <c r="BG12" s="10"/>
      <c r="BH12" s="10"/>
      <c r="BI12" s="10"/>
      <c r="BJ12" s="4" t="s">
        <v>537</v>
      </c>
      <c r="BK12" s="4" t="s">
        <v>146</v>
      </c>
      <c r="BL12" s="4"/>
      <c r="BM12" s="2" t="s">
        <v>87</v>
      </c>
      <c r="BN12" s="4" t="s">
        <v>39</v>
      </c>
      <c r="BO12" s="4"/>
      <c r="BP12" s="4"/>
      <c r="BQ12" s="4"/>
      <c r="BR12" s="4"/>
      <c r="BS12" s="4"/>
      <c r="BT12" s="10" t="s">
        <v>104</v>
      </c>
      <c r="BU12" s="10"/>
    </row>
    <row r="13" spans="1:73" x14ac:dyDescent="0.25">
      <c r="A13" s="4">
        <v>72</v>
      </c>
      <c r="B13" s="38" t="s">
        <v>538</v>
      </c>
      <c r="C13" s="7">
        <v>0</v>
      </c>
      <c r="D13" s="7">
        <v>0</v>
      </c>
      <c r="E13" s="7">
        <v>0</v>
      </c>
      <c r="F13" s="7">
        <v>0</v>
      </c>
      <c r="G13" s="7">
        <v>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6</v>
      </c>
      <c r="AF13" s="7" t="s">
        <v>144</v>
      </c>
      <c r="AG13" s="7"/>
      <c r="AH13" s="7" t="s">
        <v>200</v>
      </c>
      <c r="AI13" s="7" t="s">
        <v>339</v>
      </c>
      <c r="AJ13" s="38">
        <v>2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8">
        <v>172</v>
      </c>
      <c r="AV13" s="8">
        <v>109</v>
      </c>
      <c r="AW13" s="8">
        <f t="shared" si="0"/>
        <v>220</v>
      </c>
      <c r="AX13" s="8">
        <v>1</v>
      </c>
      <c r="AY13" s="8">
        <f t="shared" si="1"/>
        <v>0.84263745523488531</v>
      </c>
      <c r="AZ13" s="8">
        <f t="shared" si="2"/>
        <v>4.4777225841349404</v>
      </c>
      <c r="BA13" s="8"/>
      <c r="BB13" s="10">
        <v>2.29</v>
      </c>
      <c r="BC13" s="10"/>
      <c r="BD13" s="10"/>
      <c r="BE13" s="10"/>
      <c r="BF13" s="10"/>
      <c r="BG13" s="10"/>
      <c r="BH13" s="10"/>
      <c r="BI13" s="10"/>
      <c r="BJ13" s="4" t="s">
        <v>539</v>
      </c>
      <c r="BK13" s="4" t="s">
        <v>146</v>
      </c>
      <c r="BL13" s="4"/>
      <c r="BM13" s="2" t="s">
        <v>87</v>
      </c>
      <c r="BN13" s="4"/>
      <c r="BO13" s="4"/>
      <c r="BP13" s="4"/>
      <c r="BQ13" s="4"/>
      <c r="BR13" s="4"/>
      <c r="BS13" s="4"/>
      <c r="BT13" s="10" t="s">
        <v>104</v>
      </c>
      <c r="BU13" s="10"/>
    </row>
    <row r="14" spans="1:73" x14ac:dyDescent="0.25">
      <c r="A14" s="4">
        <v>74</v>
      </c>
      <c r="B14" s="38" t="s">
        <v>540</v>
      </c>
      <c r="C14" s="7">
        <v>2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1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6</v>
      </c>
      <c r="AF14" s="7" t="s">
        <v>144</v>
      </c>
      <c r="AG14" s="7"/>
      <c r="AH14" s="7" t="s">
        <v>200</v>
      </c>
      <c r="AI14" s="7" t="s">
        <v>339</v>
      </c>
      <c r="AJ14" s="38">
        <v>2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8">
        <v>188</v>
      </c>
      <c r="AV14" s="8">
        <v>89</v>
      </c>
      <c r="AW14" s="8">
        <f t="shared" si="0"/>
        <v>220</v>
      </c>
      <c r="AX14" s="8">
        <v>1</v>
      </c>
      <c r="AY14" s="8">
        <f t="shared" si="1"/>
        <v>0.93379656967083668</v>
      </c>
      <c r="AZ14" s="8">
        <f t="shared" si="2"/>
        <v>4.2966543641526922</v>
      </c>
      <c r="BA14" s="8"/>
      <c r="BB14" s="10">
        <v>2.33</v>
      </c>
      <c r="BC14" s="10"/>
      <c r="BD14" s="10"/>
      <c r="BE14" s="10"/>
      <c r="BF14" s="10"/>
      <c r="BG14" s="10"/>
      <c r="BH14" s="10"/>
      <c r="BI14" s="10"/>
      <c r="BJ14" s="4" t="s">
        <v>541</v>
      </c>
      <c r="BK14" s="4" t="s">
        <v>146</v>
      </c>
      <c r="BL14" s="4"/>
      <c r="BM14" s="2" t="s">
        <v>87</v>
      </c>
      <c r="BN14" s="4"/>
      <c r="BO14" s="4"/>
      <c r="BP14" s="4"/>
      <c r="BQ14" s="4"/>
      <c r="BR14" s="4"/>
      <c r="BS14" s="4"/>
      <c r="BT14" s="10" t="s">
        <v>104</v>
      </c>
      <c r="BU14" s="10"/>
    </row>
    <row r="15" spans="1:73" x14ac:dyDescent="0.25">
      <c r="A15" s="4">
        <v>75</v>
      </c>
      <c r="B15" s="38" t="s">
        <v>542</v>
      </c>
      <c r="C15" s="7">
        <v>0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1</v>
      </c>
      <c r="Q15" s="7">
        <v>0</v>
      </c>
      <c r="R15" s="7">
        <v>1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6</v>
      </c>
      <c r="AF15" s="7" t="s">
        <v>144</v>
      </c>
      <c r="AG15" s="7"/>
      <c r="AH15" s="7" t="s">
        <v>200</v>
      </c>
      <c r="AI15" s="7" t="s">
        <v>339</v>
      </c>
      <c r="AJ15" s="38">
        <v>2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8">
        <v>172</v>
      </c>
      <c r="AV15" s="8">
        <v>89</v>
      </c>
      <c r="AW15" s="8">
        <f t="shared" si="0"/>
        <v>220</v>
      </c>
      <c r="AX15" s="8">
        <v>1</v>
      </c>
      <c r="AY15" s="8">
        <f t="shared" si="1"/>
        <v>0.89717709635041176</v>
      </c>
      <c r="AZ15" s="8">
        <f t="shared" si="2"/>
        <v>4.4051430025551488</v>
      </c>
      <c r="BA15" s="8"/>
      <c r="BB15" s="10">
        <v>2.3199999999999998</v>
      </c>
      <c r="BC15" s="10"/>
      <c r="BD15" s="10"/>
      <c r="BE15" s="10"/>
      <c r="BF15" s="10"/>
      <c r="BG15" s="10"/>
      <c r="BH15" s="10"/>
      <c r="BI15" s="10"/>
      <c r="BJ15" s="4" t="s">
        <v>543</v>
      </c>
      <c r="BK15" s="4" t="s">
        <v>146</v>
      </c>
      <c r="BL15" s="4"/>
      <c r="BM15" s="2" t="s">
        <v>87</v>
      </c>
      <c r="BN15" s="4"/>
      <c r="BO15" s="4"/>
      <c r="BP15" s="4"/>
      <c r="BQ15" s="4"/>
      <c r="BR15" s="4"/>
      <c r="BS15" s="4"/>
      <c r="BT15" s="10" t="s">
        <v>104</v>
      </c>
      <c r="BU15" s="10"/>
    </row>
    <row r="16" spans="1:73" x14ac:dyDescent="0.25">
      <c r="A16" s="4">
        <v>76</v>
      </c>
      <c r="B16" s="38" t="s">
        <v>544</v>
      </c>
      <c r="C16" s="7">
        <v>0</v>
      </c>
      <c r="D16" s="7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1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6</v>
      </c>
      <c r="AE16" s="7">
        <v>0</v>
      </c>
      <c r="AF16" s="7" t="s">
        <v>144</v>
      </c>
      <c r="AG16" s="7"/>
      <c r="AH16" s="7" t="s">
        <v>200</v>
      </c>
      <c r="AI16" s="7" t="s">
        <v>339</v>
      </c>
      <c r="AJ16" s="38">
        <v>2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8">
        <v>172</v>
      </c>
      <c r="AV16" s="8">
        <v>89</v>
      </c>
      <c r="AW16" s="8">
        <f t="shared" si="0"/>
        <v>196</v>
      </c>
      <c r="AX16" s="8">
        <v>1</v>
      </c>
      <c r="AY16" s="8">
        <f t="shared" si="1"/>
        <v>0.91317402416933435</v>
      </c>
      <c r="AZ16" s="8">
        <f t="shared" si="2"/>
        <v>4.1354800812068344</v>
      </c>
      <c r="BA16" s="8"/>
      <c r="BB16" s="10">
        <v>2.09</v>
      </c>
      <c r="BC16" s="10"/>
      <c r="BD16" s="10"/>
      <c r="BE16" s="10"/>
      <c r="BF16" s="10"/>
      <c r="BG16" s="10"/>
      <c r="BH16" s="10"/>
      <c r="BI16" s="10"/>
      <c r="BJ16" s="4" t="s">
        <v>545</v>
      </c>
      <c r="BK16" s="4" t="s">
        <v>146</v>
      </c>
      <c r="BL16" s="4"/>
      <c r="BM16" s="2" t="s">
        <v>87</v>
      </c>
      <c r="BN16" s="4"/>
      <c r="BO16" s="4"/>
      <c r="BP16" s="4"/>
      <c r="BQ16" s="4"/>
      <c r="BR16" s="4"/>
      <c r="BS16" s="4"/>
      <c r="BT16" s="10" t="s">
        <v>104</v>
      </c>
      <c r="BU16" s="10"/>
    </row>
    <row r="17" spans="1:73" x14ac:dyDescent="0.25">
      <c r="A17" s="4">
        <v>79</v>
      </c>
      <c r="B17" s="38" t="s">
        <v>546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1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6</v>
      </c>
      <c r="AF17" s="7" t="s">
        <v>144</v>
      </c>
      <c r="AG17" s="7"/>
      <c r="AH17" s="7" t="s">
        <v>200</v>
      </c>
      <c r="AI17" s="7" t="s">
        <v>339</v>
      </c>
      <c r="AJ17" s="38">
        <v>2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>
        <v>172</v>
      </c>
      <c r="AV17" s="8">
        <v>76.5</v>
      </c>
      <c r="AW17" s="8">
        <f t="shared" si="0"/>
        <v>220</v>
      </c>
      <c r="AX17" s="8">
        <v>1</v>
      </c>
      <c r="AY17" s="8">
        <f t="shared" si="1"/>
        <v>0.93500075133988947</v>
      </c>
      <c r="AZ17" s="8">
        <f t="shared" si="2"/>
        <v>4.650879503327281</v>
      </c>
      <c r="BA17" s="8"/>
      <c r="BB17" s="10">
        <v>2.1800000000000002</v>
      </c>
      <c r="BC17" s="10"/>
      <c r="BD17" s="10"/>
      <c r="BE17" s="10"/>
      <c r="BF17" s="10"/>
      <c r="BG17" s="10"/>
      <c r="BH17" s="10"/>
      <c r="BI17" s="10"/>
      <c r="BJ17" s="4" t="s">
        <v>547</v>
      </c>
      <c r="BK17" s="4" t="s">
        <v>146</v>
      </c>
      <c r="BL17" s="4"/>
      <c r="BM17" s="2" t="s">
        <v>87</v>
      </c>
      <c r="BN17" s="4"/>
      <c r="BO17" s="4"/>
      <c r="BP17" s="4"/>
      <c r="BQ17" s="4"/>
      <c r="BR17" s="4"/>
      <c r="BS17" s="4"/>
      <c r="BT17" s="10" t="s">
        <v>104</v>
      </c>
      <c r="BU17" s="10"/>
    </row>
    <row r="18" spans="1:73" x14ac:dyDescent="0.25">
      <c r="A18" s="4">
        <v>161</v>
      </c>
      <c r="B18" s="38" t="s">
        <v>548</v>
      </c>
      <c r="C18" s="7">
        <v>3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2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3</v>
      </c>
      <c r="AD18" s="7">
        <v>0</v>
      </c>
      <c r="AE18" s="7">
        <v>6</v>
      </c>
      <c r="AF18" s="7"/>
      <c r="AG18" s="7"/>
      <c r="AH18" s="7" t="s">
        <v>200</v>
      </c>
      <c r="AI18" s="7" t="s">
        <v>339</v>
      </c>
      <c r="AJ18" s="38">
        <v>2</v>
      </c>
      <c r="AK18" s="7">
        <v>8.2430000000000003</v>
      </c>
      <c r="AL18" s="7">
        <v>8.2430000000000003</v>
      </c>
      <c r="AM18" s="7">
        <v>10.021000000000001</v>
      </c>
      <c r="AN18" s="7">
        <v>90</v>
      </c>
      <c r="AO18" s="7">
        <v>90</v>
      </c>
      <c r="AP18" s="7">
        <v>120</v>
      </c>
      <c r="AQ18" s="18">
        <v>25000</v>
      </c>
      <c r="AR18" s="7"/>
      <c r="AS18" s="7">
        <v>589.70000000000005</v>
      </c>
      <c r="AT18" s="7"/>
      <c r="AU18" s="8">
        <v>188</v>
      </c>
      <c r="AV18" s="8">
        <v>103</v>
      </c>
      <c r="AW18" s="8">
        <v>207</v>
      </c>
      <c r="AX18" s="8">
        <v>1</v>
      </c>
      <c r="AY18" s="8">
        <f t="shared" si="1"/>
        <v>0.90112697905735284</v>
      </c>
      <c r="AZ18" s="8">
        <f t="shared" si="2"/>
        <v>4.0431196754610532</v>
      </c>
      <c r="BA18" s="8"/>
      <c r="BB18" s="10">
        <v>2.0499999999999998</v>
      </c>
      <c r="BC18" s="10"/>
      <c r="BD18" s="10">
        <v>405</v>
      </c>
      <c r="BE18" s="10">
        <v>642</v>
      </c>
      <c r="BF18" s="10"/>
      <c r="BG18" s="12">
        <v>53.21</v>
      </c>
      <c r="BH18" s="25">
        <v>180</v>
      </c>
      <c r="BI18" s="10"/>
      <c r="BJ18" s="4"/>
      <c r="BK18" s="17" t="s">
        <v>213</v>
      </c>
      <c r="BL18" s="4"/>
      <c r="BM18" s="4" t="s">
        <v>208</v>
      </c>
      <c r="BN18" s="4"/>
      <c r="BO18" s="4"/>
      <c r="BP18" s="4"/>
      <c r="BQ18" s="4"/>
      <c r="BR18" s="4"/>
      <c r="BS18" s="4"/>
      <c r="BT18" s="10"/>
      <c r="BU18" s="10"/>
    </row>
    <row r="19" spans="1:73" x14ac:dyDescent="0.25">
      <c r="A19" s="4">
        <v>162</v>
      </c>
      <c r="B19" s="38" t="s">
        <v>517</v>
      </c>
      <c r="C19" s="7">
        <v>0</v>
      </c>
      <c r="D19" s="7">
        <v>0</v>
      </c>
      <c r="E19" s="7">
        <v>0</v>
      </c>
      <c r="F19" s="7">
        <v>0</v>
      </c>
      <c r="G19" s="7">
        <v>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2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9</v>
      </c>
      <c r="AF19" s="7"/>
      <c r="AG19" s="7"/>
      <c r="AH19" s="7" t="s">
        <v>224</v>
      </c>
      <c r="AI19" s="7" t="s">
        <v>549</v>
      </c>
      <c r="AJ19" s="38">
        <v>2</v>
      </c>
      <c r="AK19" s="7"/>
      <c r="AL19" s="7"/>
      <c r="AM19" s="7"/>
      <c r="AN19" s="7">
        <v>90</v>
      </c>
      <c r="AO19" s="7"/>
      <c r="AP19" s="7">
        <v>90</v>
      </c>
      <c r="AQ19" s="7"/>
      <c r="AR19" s="7"/>
      <c r="AS19" s="7"/>
      <c r="AT19" s="7"/>
      <c r="AU19" s="8">
        <v>172</v>
      </c>
      <c r="AV19" s="8">
        <v>103</v>
      </c>
      <c r="AW19" s="8">
        <v>220</v>
      </c>
      <c r="AX19" s="8">
        <v>1</v>
      </c>
      <c r="AY19" s="8">
        <f t="shared" si="1"/>
        <v>0.85829016338166331</v>
      </c>
      <c r="AZ19" s="8">
        <f t="shared" si="2"/>
        <v>4.3925824404203953</v>
      </c>
      <c r="BA19" s="8"/>
      <c r="BB19" s="10">
        <v>1.93</v>
      </c>
      <c r="BC19" s="10"/>
      <c r="BD19" s="10"/>
      <c r="BE19" s="10"/>
      <c r="BF19" s="10"/>
      <c r="BG19" s="12"/>
      <c r="BH19" s="10"/>
      <c r="BI19" s="10"/>
      <c r="BJ19" s="4"/>
      <c r="BK19" s="17" t="s">
        <v>213</v>
      </c>
      <c r="BL19" s="4"/>
      <c r="BM19" s="4" t="s">
        <v>208</v>
      </c>
      <c r="BN19" s="4"/>
      <c r="BO19" s="4"/>
      <c r="BP19" s="4"/>
      <c r="BQ19" s="4"/>
      <c r="BR19" s="4"/>
      <c r="BS19" s="4"/>
      <c r="BT19" s="10"/>
      <c r="BU19" s="10"/>
    </row>
    <row r="20" spans="1:73" x14ac:dyDescent="0.25">
      <c r="A20" s="4">
        <v>163</v>
      </c>
      <c r="B20" s="38" t="s">
        <v>550</v>
      </c>
      <c r="C20" s="7">
        <v>0</v>
      </c>
      <c r="D20" s="7">
        <v>0</v>
      </c>
      <c r="E20" s="7">
        <v>0</v>
      </c>
      <c r="F20" s="7">
        <v>0</v>
      </c>
      <c r="G20" s="7">
        <v>3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3</v>
      </c>
      <c r="AD20" s="7">
        <v>0</v>
      </c>
      <c r="AE20" s="7">
        <v>6</v>
      </c>
      <c r="AF20" s="7"/>
      <c r="AG20" s="7"/>
      <c r="AH20" s="7"/>
      <c r="AI20" s="7" t="s">
        <v>339</v>
      </c>
      <c r="AJ20" s="38">
        <v>2</v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8">
        <v>172</v>
      </c>
      <c r="AV20" s="8">
        <v>103</v>
      </c>
      <c r="AW20" s="8">
        <v>207</v>
      </c>
      <c r="AX20" s="8">
        <v>1</v>
      </c>
      <c r="AY20" s="8">
        <f t="shared" si="1"/>
        <v>0.86462563307021956</v>
      </c>
      <c r="AZ20" s="8">
        <f t="shared" si="2"/>
        <v>4.2663688481873852</v>
      </c>
      <c r="BA20" s="8"/>
      <c r="BB20" s="10">
        <v>2.02</v>
      </c>
      <c r="BC20" s="10"/>
      <c r="BD20" s="10"/>
      <c r="BE20" s="10"/>
      <c r="BF20" s="10"/>
      <c r="BG20" s="12"/>
      <c r="BH20" s="10"/>
      <c r="BI20" s="10"/>
      <c r="BJ20" s="4"/>
      <c r="BK20" s="17" t="s">
        <v>213</v>
      </c>
      <c r="BL20" s="4"/>
      <c r="BM20" s="4" t="s">
        <v>208</v>
      </c>
      <c r="BN20" s="4"/>
      <c r="BO20" s="4"/>
      <c r="BP20" s="4"/>
      <c r="BQ20" s="4"/>
      <c r="BR20" s="4"/>
      <c r="BS20" s="4"/>
      <c r="BT20" s="10"/>
      <c r="BU20" s="10"/>
    </row>
    <row r="21" spans="1:73" x14ac:dyDescent="0.25">
      <c r="A21" s="4">
        <v>164</v>
      </c>
      <c r="B21" s="38" t="s">
        <v>551</v>
      </c>
      <c r="C21" s="7">
        <v>0</v>
      </c>
      <c r="D21" s="7">
        <v>0</v>
      </c>
      <c r="E21" s="7">
        <v>0</v>
      </c>
      <c r="F21" s="7">
        <v>0</v>
      </c>
      <c r="G21" s="7">
        <v>3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2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4</v>
      </c>
      <c r="AD21" s="7">
        <v>0</v>
      </c>
      <c r="AE21" s="7">
        <v>5</v>
      </c>
      <c r="AF21" s="7"/>
      <c r="AG21" s="7"/>
      <c r="AH21" s="7" t="s">
        <v>200</v>
      </c>
      <c r="AI21" s="7" t="s">
        <v>339</v>
      </c>
      <c r="AJ21" s="38">
        <v>2</v>
      </c>
      <c r="AK21" s="7">
        <v>8.3673000000000002</v>
      </c>
      <c r="AL21" s="7">
        <v>8.3673000000000002</v>
      </c>
      <c r="AM21" s="7">
        <v>10.2506</v>
      </c>
      <c r="AN21" s="7">
        <v>90</v>
      </c>
      <c r="AO21" s="7">
        <v>90</v>
      </c>
      <c r="AP21" s="7">
        <v>120</v>
      </c>
      <c r="AQ21" s="7">
        <v>110000</v>
      </c>
      <c r="AR21" s="7"/>
      <c r="AS21" s="7">
        <v>621.51</v>
      </c>
      <c r="AT21" s="7"/>
      <c r="AU21" s="8">
        <v>172</v>
      </c>
      <c r="AV21" s="8">
        <v>103</v>
      </c>
      <c r="AW21" s="8">
        <v>202.66666670000001</v>
      </c>
      <c r="AX21" s="8">
        <v>1</v>
      </c>
      <c r="AY21" s="8">
        <f t="shared" si="1"/>
        <v>0.86685721070755783</v>
      </c>
      <c r="AZ21" s="8">
        <f t="shared" si="2"/>
        <v>4.2242976511000068</v>
      </c>
      <c r="BA21" s="8"/>
      <c r="BB21" s="10">
        <v>2.02</v>
      </c>
      <c r="BC21" s="10"/>
      <c r="BD21" s="10"/>
      <c r="BE21" s="10"/>
      <c r="BF21" s="10"/>
      <c r="BG21" s="12"/>
      <c r="BH21" s="10"/>
      <c r="BI21" s="10"/>
      <c r="BJ21" s="4"/>
      <c r="BK21" s="17" t="s">
        <v>213</v>
      </c>
      <c r="BL21" s="4"/>
      <c r="BM21" s="4" t="s">
        <v>208</v>
      </c>
      <c r="BN21" s="4"/>
      <c r="BO21" s="4"/>
      <c r="BP21" s="4"/>
      <c r="BQ21" s="4"/>
      <c r="BR21" s="4"/>
      <c r="BS21" s="4"/>
      <c r="BT21" s="10"/>
      <c r="BU21" s="10"/>
    </row>
    <row r="22" spans="1:73" x14ac:dyDescent="0.25">
      <c r="A22" s="4">
        <v>242</v>
      </c>
      <c r="B22" s="38" t="s">
        <v>89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3</v>
      </c>
      <c r="AE22" s="7">
        <v>0</v>
      </c>
      <c r="AF22" s="7" t="s">
        <v>230</v>
      </c>
      <c r="AG22" s="7"/>
      <c r="AH22" s="7" t="s">
        <v>81</v>
      </c>
      <c r="AI22" s="7"/>
      <c r="AJ22" s="38">
        <v>2</v>
      </c>
      <c r="AK22" s="7"/>
      <c r="AL22" s="7"/>
      <c r="AM22" s="7"/>
      <c r="AN22" s="7"/>
      <c r="AO22" s="7"/>
      <c r="AP22" s="7"/>
      <c r="AQ22" s="7">
        <v>9.6999999999999993</v>
      </c>
      <c r="AR22" s="7"/>
      <c r="AS22" s="7"/>
      <c r="AT22" s="7">
        <v>3</v>
      </c>
      <c r="AU22" s="8">
        <v>188</v>
      </c>
      <c r="AV22" s="8">
        <v>119</v>
      </c>
      <c r="AW22" s="8">
        <v>196</v>
      </c>
      <c r="AX22" s="8">
        <v>1</v>
      </c>
      <c r="AY22" s="8">
        <f t="shared" si="1"/>
        <v>0.86212702902943361</v>
      </c>
      <c r="AZ22" s="8">
        <f t="shared" si="2"/>
        <v>4.1016141003933519</v>
      </c>
      <c r="BA22" s="8"/>
      <c r="BB22" s="10">
        <f>1240/BE22</f>
        <v>2.540983606557377</v>
      </c>
      <c r="BC22" s="10"/>
      <c r="BD22" s="10"/>
      <c r="BE22" s="10">
        <v>488</v>
      </c>
      <c r="BF22" s="10"/>
      <c r="BG22" s="12"/>
      <c r="BH22" s="10">
        <v>80</v>
      </c>
      <c r="BI22" s="10"/>
      <c r="BJ22" s="4" t="s">
        <v>233</v>
      </c>
      <c r="BK22" s="4" t="s">
        <v>552</v>
      </c>
      <c r="BL22" s="4"/>
      <c r="BM22" s="4" t="s">
        <v>208</v>
      </c>
      <c r="BN22" s="4"/>
      <c r="BO22" s="4"/>
      <c r="BP22" s="4"/>
      <c r="BQ22" s="4"/>
      <c r="BR22" s="4"/>
      <c r="BS22" s="4"/>
      <c r="BT22" s="10"/>
      <c r="BU22" s="10"/>
    </row>
    <row r="23" spans="1:73" x14ac:dyDescent="0.25">
      <c r="A23" s="4">
        <v>243</v>
      </c>
      <c r="B23" s="38" t="s">
        <v>78</v>
      </c>
      <c r="C23" s="7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3</v>
      </c>
      <c r="AF23" s="7" t="s">
        <v>230</v>
      </c>
      <c r="AG23" s="7"/>
      <c r="AH23" s="7"/>
      <c r="AI23" s="7"/>
      <c r="AJ23" s="38">
        <v>2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8"/>
      <c r="AV23" s="8"/>
      <c r="AW23" s="8"/>
      <c r="AX23" s="8"/>
      <c r="AY23" s="8"/>
      <c r="AZ23" s="8"/>
      <c r="BA23" s="8"/>
      <c r="BB23" s="10"/>
      <c r="BC23" s="10"/>
      <c r="BD23" s="10"/>
      <c r="BE23" s="10">
        <v>660</v>
      </c>
      <c r="BF23" s="10"/>
      <c r="BG23" s="12"/>
      <c r="BH23" s="10">
        <v>120</v>
      </c>
      <c r="BI23" s="10"/>
      <c r="BJ23" s="4"/>
      <c r="BK23" s="4" t="s">
        <v>552</v>
      </c>
      <c r="BL23" s="4"/>
      <c r="BM23" s="4"/>
      <c r="BN23" s="4"/>
      <c r="BO23" s="4"/>
      <c r="BP23" s="4"/>
      <c r="BQ23" s="4"/>
      <c r="BR23" s="4"/>
      <c r="BS23" s="4"/>
      <c r="BT23" s="10"/>
      <c r="BU23" s="10"/>
    </row>
    <row r="24" spans="1:73" x14ac:dyDescent="0.25">
      <c r="A24" s="4">
        <v>244</v>
      </c>
      <c r="B24" s="38" t="s">
        <v>214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3</v>
      </c>
      <c r="AD24" s="7">
        <v>0</v>
      </c>
      <c r="AE24" s="7">
        <v>0</v>
      </c>
      <c r="AF24" s="7" t="s">
        <v>230</v>
      </c>
      <c r="AG24" s="7"/>
      <c r="AH24" s="7"/>
      <c r="AI24" s="7"/>
      <c r="AJ24" s="38">
        <v>2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8"/>
      <c r="AV24" s="8"/>
      <c r="AW24" s="8"/>
      <c r="AX24" s="8"/>
      <c r="AY24" s="8"/>
      <c r="AZ24" s="8"/>
      <c r="BA24" s="8"/>
      <c r="BB24" s="10"/>
      <c r="BC24" s="10"/>
      <c r="BD24" s="10"/>
      <c r="BE24" s="10">
        <v>405</v>
      </c>
      <c r="BF24" s="10"/>
      <c r="BG24" s="12"/>
      <c r="BH24" s="10">
        <v>107</v>
      </c>
      <c r="BI24" s="10"/>
      <c r="BJ24" s="4"/>
      <c r="BK24" s="4" t="s">
        <v>552</v>
      </c>
      <c r="BL24" s="4"/>
      <c r="BM24" s="4"/>
      <c r="BN24" s="4"/>
      <c r="BO24" s="4"/>
      <c r="BP24" s="4"/>
      <c r="BQ24" s="4"/>
      <c r="BR24" s="4"/>
      <c r="BS24" s="4"/>
      <c r="BT24" s="10"/>
      <c r="BU24" s="10"/>
    </row>
    <row r="25" spans="1:73" x14ac:dyDescent="0.25">
      <c r="A25" s="4">
        <v>245</v>
      </c>
      <c r="B25" s="38" t="s">
        <v>134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3</v>
      </c>
      <c r="AE25" s="7">
        <v>0</v>
      </c>
      <c r="AF25" s="7" t="s">
        <v>135</v>
      </c>
      <c r="AG25" s="7"/>
      <c r="AH25" s="7" t="s">
        <v>81</v>
      </c>
      <c r="AI25" s="7"/>
      <c r="AJ25" s="38">
        <v>2</v>
      </c>
      <c r="AK25" s="7"/>
      <c r="AL25" s="7"/>
      <c r="AM25" s="7"/>
      <c r="AN25" s="7"/>
      <c r="AO25" s="7"/>
      <c r="AP25" s="7"/>
      <c r="AQ25" s="7">
        <v>5.4</v>
      </c>
      <c r="AR25" s="7"/>
      <c r="AS25" s="7"/>
      <c r="AT25" s="7">
        <v>0.8</v>
      </c>
      <c r="AU25" s="8">
        <v>270</v>
      </c>
      <c r="AV25" s="8">
        <v>119</v>
      </c>
      <c r="AW25" s="8">
        <v>196</v>
      </c>
      <c r="AX25" s="8">
        <v>1</v>
      </c>
      <c r="AY25" s="8">
        <f>(AU25+AW25)/(1.414*(AV25+AW25))</f>
        <v>1.0462270716867605</v>
      </c>
      <c r="AZ25" s="8">
        <f>(AW25/AV25) - AX25*(AX25-((AU25/AV25)/LN(AU25/AV25)))</f>
        <v>3.4163885092248965</v>
      </c>
      <c r="BA25" s="8"/>
      <c r="BB25" s="10">
        <f>1240/BE25</f>
        <v>2.7740492170022373</v>
      </c>
      <c r="BC25" s="10"/>
      <c r="BD25" s="10"/>
      <c r="BE25" s="10">
        <v>447</v>
      </c>
      <c r="BF25" s="10"/>
      <c r="BG25" s="12">
        <v>30</v>
      </c>
      <c r="BH25" s="10"/>
      <c r="BI25" s="10"/>
      <c r="BJ25" s="4" t="s">
        <v>233</v>
      </c>
      <c r="BK25" s="4" t="s">
        <v>553</v>
      </c>
      <c r="BL25" s="4"/>
      <c r="BM25" s="4" t="s">
        <v>208</v>
      </c>
      <c r="BN25" s="4"/>
      <c r="BO25" s="4"/>
      <c r="BP25" s="4"/>
      <c r="BQ25" s="4"/>
      <c r="BR25" s="4"/>
      <c r="BS25" s="4"/>
      <c r="BT25" s="10"/>
      <c r="BU25" s="10"/>
    </row>
    <row r="26" spans="1:73" x14ac:dyDescent="0.25">
      <c r="A26" s="4">
        <v>246</v>
      </c>
      <c r="B26" s="38" t="s">
        <v>134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3</v>
      </c>
      <c r="AE26" s="7">
        <v>0</v>
      </c>
      <c r="AF26" s="7" t="s">
        <v>135</v>
      </c>
      <c r="AG26" s="7"/>
      <c r="AH26" s="7" t="s">
        <v>81</v>
      </c>
      <c r="AI26" s="7"/>
      <c r="AJ26" s="38">
        <v>2</v>
      </c>
      <c r="AK26" s="7"/>
      <c r="AL26" s="7"/>
      <c r="AM26" s="7"/>
      <c r="AN26" s="7"/>
      <c r="AO26" s="7"/>
      <c r="AP26" s="7"/>
      <c r="AQ26" s="7">
        <v>11.6</v>
      </c>
      <c r="AR26" s="7"/>
      <c r="AS26" s="7"/>
      <c r="AT26" s="7">
        <v>2.4</v>
      </c>
      <c r="AU26" s="8"/>
      <c r="AV26" s="8"/>
      <c r="AW26" s="8"/>
      <c r="AX26" s="8"/>
      <c r="AY26" s="8"/>
      <c r="AZ26" s="8"/>
      <c r="BA26" s="8"/>
      <c r="BB26" s="10"/>
      <c r="BC26" s="10"/>
      <c r="BD26" s="10"/>
      <c r="BE26" s="10">
        <v>488</v>
      </c>
      <c r="BF26" s="10"/>
      <c r="BG26" s="12">
        <v>60</v>
      </c>
      <c r="BH26" s="10"/>
      <c r="BI26" s="10"/>
      <c r="BJ26" s="4"/>
      <c r="BK26" s="4" t="s">
        <v>553</v>
      </c>
      <c r="BL26" s="4"/>
      <c r="BM26" s="4"/>
      <c r="BN26" s="4"/>
      <c r="BO26" s="4"/>
      <c r="BP26" s="4"/>
      <c r="BQ26" s="4"/>
      <c r="BR26" s="4"/>
      <c r="BS26" s="4"/>
      <c r="BT26" s="10"/>
      <c r="BU26" s="10"/>
    </row>
    <row r="27" spans="1:73" x14ac:dyDescent="0.25">
      <c r="A27" s="4">
        <v>247</v>
      </c>
      <c r="B27" s="38" t="s">
        <v>134</v>
      </c>
      <c r="C27" s="7">
        <v>0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3</v>
      </c>
      <c r="AE27" s="7">
        <v>0</v>
      </c>
      <c r="AF27" s="7" t="s">
        <v>135</v>
      </c>
      <c r="AG27" s="7"/>
      <c r="AH27" s="7" t="s">
        <v>81</v>
      </c>
      <c r="AI27" s="7"/>
      <c r="AJ27" s="38">
        <v>2</v>
      </c>
      <c r="AK27" s="7"/>
      <c r="AL27" s="7"/>
      <c r="AM27" s="7"/>
      <c r="AN27" s="7"/>
      <c r="AO27" s="7"/>
      <c r="AP27" s="7"/>
      <c r="AQ27" s="7">
        <v>13.8</v>
      </c>
      <c r="AR27" s="7"/>
      <c r="AS27" s="7"/>
      <c r="AT27" s="7">
        <v>1.8</v>
      </c>
      <c r="AU27" s="8"/>
      <c r="AV27" s="8"/>
      <c r="AW27" s="8"/>
      <c r="AX27" s="8"/>
      <c r="AY27" s="8"/>
      <c r="AZ27" s="8"/>
      <c r="BA27" s="8"/>
      <c r="BB27" s="10"/>
      <c r="BC27" s="10"/>
      <c r="BD27" s="10"/>
      <c r="BE27" s="10">
        <v>514</v>
      </c>
      <c r="BF27" s="10"/>
      <c r="BG27" s="12">
        <v>40</v>
      </c>
      <c r="BH27" s="10"/>
      <c r="BI27" s="10"/>
      <c r="BJ27" s="4"/>
      <c r="BK27" s="4" t="s">
        <v>553</v>
      </c>
      <c r="BL27" s="4"/>
      <c r="BM27" s="4"/>
      <c r="BN27" s="4"/>
      <c r="BO27" s="4"/>
      <c r="BP27" s="4"/>
      <c r="BQ27" s="4"/>
      <c r="BR27" s="4"/>
      <c r="BS27" s="4"/>
      <c r="BT27" s="10"/>
      <c r="BU27" s="10"/>
    </row>
    <row r="28" spans="1:73" x14ac:dyDescent="0.25">
      <c r="A28" s="4">
        <v>249</v>
      </c>
      <c r="B28" s="38" t="s">
        <v>148</v>
      </c>
      <c r="C28" s="7">
        <v>0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3</v>
      </c>
      <c r="AE28" s="7">
        <v>0</v>
      </c>
      <c r="AF28" s="7" t="s">
        <v>135</v>
      </c>
      <c r="AG28" s="7"/>
      <c r="AH28" s="7" t="s">
        <v>81</v>
      </c>
      <c r="AI28" s="7"/>
      <c r="AJ28" s="38">
        <v>2</v>
      </c>
      <c r="AK28" s="7">
        <v>0.27800000000000002</v>
      </c>
      <c r="AL28" s="7"/>
      <c r="AM28" s="7"/>
      <c r="AN28" s="7"/>
      <c r="AO28" s="7"/>
      <c r="AP28" s="7"/>
      <c r="AQ28" s="7">
        <v>2.2999999999999998</v>
      </c>
      <c r="AR28" s="7"/>
      <c r="AS28" s="7"/>
      <c r="AT28" s="7"/>
      <c r="AU28" s="8">
        <v>279</v>
      </c>
      <c r="AV28" s="8">
        <v>119</v>
      </c>
      <c r="AW28" s="8">
        <v>196</v>
      </c>
      <c r="AX28" s="8">
        <v>1</v>
      </c>
      <c r="AY28" s="8">
        <f t="shared" ref="AY28:AY63" si="3">(AU28+AW28)/(1.414*(AV28+AW28))</f>
        <v>1.066433173929638</v>
      </c>
      <c r="AZ28" s="8">
        <f t="shared" ref="AZ28:AZ63" si="4">(AW28/AV28) - AX28*(AX28-((AU28/AV28)/LN(AU28/AV28)))</f>
        <v>3.3985786439414039</v>
      </c>
      <c r="BA28" s="8"/>
      <c r="BB28" s="10">
        <f t="shared" ref="BB28:BB36" si="5">1240/BE28</f>
        <v>2.3134328358208953</v>
      </c>
      <c r="BC28" s="10">
        <v>88</v>
      </c>
      <c r="BD28" s="10"/>
      <c r="BE28" s="10">
        <v>536</v>
      </c>
      <c r="BF28" s="10">
        <v>53.7</v>
      </c>
      <c r="BG28" s="12">
        <v>21</v>
      </c>
      <c r="BH28" s="10"/>
      <c r="BI28" s="10"/>
      <c r="BJ28" s="4" t="s">
        <v>233</v>
      </c>
      <c r="BK28" s="4" t="s">
        <v>554</v>
      </c>
      <c r="BL28" s="4"/>
      <c r="BM28" s="4" t="s">
        <v>208</v>
      </c>
      <c r="BN28" s="4"/>
      <c r="BO28" s="4"/>
      <c r="BP28" s="4"/>
      <c r="BQ28" s="4"/>
      <c r="BR28" s="4"/>
      <c r="BS28" s="4"/>
      <c r="BT28" s="10"/>
      <c r="BU28" s="10"/>
    </row>
    <row r="29" spans="1:73" x14ac:dyDescent="0.25">
      <c r="A29" s="4">
        <v>250</v>
      </c>
      <c r="B29" s="38" t="s">
        <v>89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3</v>
      </c>
      <c r="AE29" s="7">
        <v>0</v>
      </c>
      <c r="AF29" s="7" t="s">
        <v>135</v>
      </c>
      <c r="AG29" s="7"/>
      <c r="AH29" s="7" t="s">
        <v>81</v>
      </c>
      <c r="AI29" s="7"/>
      <c r="AJ29" s="38">
        <v>2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8">
        <v>188</v>
      </c>
      <c r="AV29" s="8">
        <v>119</v>
      </c>
      <c r="AW29" s="8">
        <v>196</v>
      </c>
      <c r="AX29" s="8">
        <v>1</v>
      </c>
      <c r="AY29" s="8">
        <f t="shared" si="3"/>
        <v>0.86212702902943361</v>
      </c>
      <c r="AZ29" s="8">
        <f t="shared" si="4"/>
        <v>4.1016141003933519</v>
      </c>
      <c r="BA29" s="8"/>
      <c r="BB29" s="10">
        <f t="shared" si="5"/>
        <v>2.7647714604236344</v>
      </c>
      <c r="BC29" s="10">
        <v>31</v>
      </c>
      <c r="BD29" s="10"/>
      <c r="BE29" s="10">
        <v>448.5</v>
      </c>
      <c r="BF29" s="10"/>
      <c r="BG29" s="12">
        <v>19.5</v>
      </c>
      <c r="BH29" s="10"/>
      <c r="BI29" s="10"/>
      <c r="BJ29" s="4" t="s">
        <v>233</v>
      </c>
      <c r="BK29" s="4" t="s">
        <v>555</v>
      </c>
      <c r="BL29" s="4"/>
      <c r="BM29" s="4" t="s">
        <v>208</v>
      </c>
      <c r="BN29" s="4"/>
      <c r="BO29" s="4"/>
      <c r="BP29" s="4"/>
      <c r="BQ29" s="4"/>
      <c r="BR29" s="4"/>
      <c r="BS29" s="4"/>
      <c r="BT29" s="10"/>
      <c r="BU29" s="10"/>
    </row>
    <row r="30" spans="1:73" x14ac:dyDescent="0.25">
      <c r="A30" s="4">
        <v>251</v>
      </c>
      <c r="B30" s="38" t="s">
        <v>89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3</v>
      </c>
      <c r="AE30" s="7">
        <v>0</v>
      </c>
      <c r="AF30" s="7" t="s">
        <v>268</v>
      </c>
      <c r="AG30" s="7"/>
      <c r="AH30" s="7" t="s">
        <v>81</v>
      </c>
      <c r="AI30" s="7"/>
      <c r="AJ30" s="38">
        <v>2</v>
      </c>
      <c r="AK30" s="7"/>
      <c r="AL30" s="7"/>
      <c r="AM30" s="7"/>
      <c r="AN30" s="7"/>
      <c r="AO30" s="7"/>
      <c r="AP30" s="7"/>
      <c r="AQ30" s="7">
        <v>4.2</v>
      </c>
      <c r="AR30" s="7"/>
      <c r="AS30" s="7"/>
      <c r="AT30" s="7"/>
      <c r="AU30" s="8">
        <v>188</v>
      </c>
      <c r="AV30" s="8">
        <v>119</v>
      </c>
      <c r="AW30" s="8">
        <v>196</v>
      </c>
      <c r="AX30" s="8">
        <v>1</v>
      </c>
      <c r="AY30" s="8">
        <f t="shared" si="3"/>
        <v>0.86212702902943361</v>
      </c>
      <c r="AZ30" s="8">
        <f t="shared" si="4"/>
        <v>4.1016141003933519</v>
      </c>
      <c r="BA30" s="8"/>
      <c r="BB30" s="10">
        <f t="shared" si="5"/>
        <v>2.7192982456140351</v>
      </c>
      <c r="BC30" s="10">
        <v>50</v>
      </c>
      <c r="BD30" s="10"/>
      <c r="BE30" s="10">
        <v>456</v>
      </c>
      <c r="BF30" s="10">
        <v>4.87</v>
      </c>
      <c r="BG30" s="12">
        <v>11</v>
      </c>
      <c r="BH30" s="10"/>
      <c r="BI30" s="10"/>
      <c r="BJ30" s="4" t="s">
        <v>233</v>
      </c>
      <c r="BK30" s="4" t="s">
        <v>556</v>
      </c>
      <c r="BL30" s="4"/>
      <c r="BM30" s="4" t="s">
        <v>208</v>
      </c>
      <c r="BN30" s="4"/>
      <c r="BO30" s="4"/>
      <c r="BP30" s="4"/>
      <c r="BQ30" s="4"/>
      <c r="BR30" s="4"/>
      <c r="BS30" s="4"/>
      <c r="BT30" s="10"/>
      <c r="BU30" s="10"/>
    </row>
    <row r="31" spans="1:73" x14ac:dyDescent="0.25">
      <c r="A31" s="4">
        <v>288</v>
      </c>
      <c r="B31" s="38" t="s">
        <v>89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3</v>
      </c>
      <c r="AE31" s="7">
        <v>0</v>
      </c>
      <c r="AF31" s="7"/>
      <c r="AG31" s="7"/>
      <c r="AH31" s="7" t="s">
        <v>81</v>
      </c>
      <c r="AI31" s="7"/>
      <c r="AJ31" s="38">
        <v>2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8">
        <v>188</v>
      </c>
      <c r="AV31" s="8">
        <v>119</v>
      </c>
      <c r="AW31" s="8">
        <v>196</v>
      </c>
      <c r="AX31" s="8">
        <v>1</v>
      </c>
      <c r="AY31" s="8">
        <f t="shared" si="3"/>
        <v>0.86212702902943361</v>
      </c>
      <c r="AZ31" s="8">
        <f t="shared" si="4"/>
        <v>4.1016141003933519</v>
      </c>
      <c r="BA31" s="8"/>
      <c r="BB31" s="10">
        <f t="shared" si="5"/>
        <v>2.678185745140389</v>
      </c>
      <c r="BC31" s="10"/>
      <c r="BD31" s="10"/>
      <c r="BE31" s="10">
        <v>463</v>
      </c>
      <c r="BF31" s="10"/>
      <c r="BG31" s="12">
        <v>12</v>
      </c>
      <c r="BH31" s="10"/>
      <c r="BI31" s="10"/>
      <c r="BJ31" s="4" t="s">
        <v>557</v>
      </c>
      <c r="BK31" s="4" t="s">
        <v>276</v>
      </c>
      <c r="BL31" s="4" t="s">
        <v>275</v>
      </c>
      <c r="BM31" s="4" t="s">
        <v>208</v>
      </c>
      <c r="BN31" s="4"/>
      <c r="BO31" s="4">
        <v>0.124</v>
      </c>
      <c r="BP31" s="4"/>
      <c r="BQ31" s="4"/>
      <c r="BR31" s="4"/>
      <c r="BS31" s="4"/>
      <c r="BT31" s="10"/>
      <c r="BU31" s="10"/>
    </row>
    <row r="32" spans="1:73" x14ac:dyDescent="0.25">
      <c r="A32" s="4">
        <v>289</v>
      </c>
      <c r="B32" s="38" t="s">
        <v>89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3</v>
      </c>
      <c r="AE32" s="7">
        <v>0</v>
      </c>
      <c r="AF32" s="7"/>
      <c r="AG32" s="7"/>
      <c r="AH32" s="7" t="s">
        <v>81</v>
      </c>
      <c r="AI32" s="7"/>
      <c r="AJ32" s="38">
        <v>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8">
        <v>188</v>
      </c>
      <c r="AV32" s="8">
        <v>119</v>
      </c>
      <c r="AW32" s="8">
        <v>196</v>
      </c>
      <c r="AX32" s="8">
        <v>1</v>
      </c>
      <c r="AY32" s="8">
        <f t="shared" si="3"/>
        <v>0.86212702902943361</v>
      </c>
      <c r="AZ32" s="8">
        <f t="shared" si="4"/>
        <v>4.1016141003933519</v>
      </c>
      <c r="BA32" s="8"/>
      <c r="BB32" s="10">
        <f t="shared" si="5"/>
        <v>2.5833333333333335</v>
      </c>
      <c r="BC32" s="10"/>
      <c r="BD32" s="10"/>
      <c r="BE32" s="10">
        <v>480</v>
      </c>
      <c r="BF32" s="10"/>
      <c r="BG32" s="12">
        <v>35</v>
      </c>
      <c r="BH32" s="10"/>
      <c r="BI32" s="10"/>
      <c r="BJ32" s="4" t="s">
        <v>557</v>
      </c>
      <c r="BK32" s="4" t="s">
        <v>276</v>
      </c>
      <c r="BL32" s="4" t="s">
        <v>558</v>
      </c>
      <c r="BM32" s="4" t="s">
        <v>208</v>
      </c>
      <c r="BN32" s="4"/>
      <c r="BO32" s="4">
        <v>0.1</v>
      </c>
      <c r="BP32" s="4"/>
      <c r="BQ32" s="4"/>
      <c r="BR32" s="4"/>
      <c r="BS32" s="4"/>
      <c r="BT32" s="10"/>
      <c r="BU32" s="10"/>
    </row>
    <row r="33" spans="1:73" x14ac:dyDescent="0.25">
      <c r="A33" s="4">
        <v>290</v>
      </c>
      <c r="B33" s="38" t="s">
        <v>89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3</v>
      </c>
      <c r="AE33" s="7">
        <v>0</v>
      </c>
      <c r="AF33" s="7"/>
      <c r="AG33" s="7"/>
      <c r="AH33" s="7" t="s">
        <v>81</v>
      </c>
      <c r="AI33" s="7"/>
      <c r="AJ33" s="38">
        <v>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8">
        <v>188</v>
      </c>
      <c r="AV33" s="8">
        <v>119</v>
      </c>
      <c r="AW33" s="8">
        <v>196</v>
      </c>
      <c r="AX33" s="8">
        <v>1</v>
      </c>
      <c r="AY33" s="8">
        <f t="shared" si="3"/>
        <v>0.86212702902943361</v>
      </c>
      <c r="AZ33" s="8">
        <f t="shared" si="4"/>
        <v>4.1016141003933519</v>
      </c>
      <c r="BA33" s="8"/>
      <c r="BB33" s="10">
        <f t="shared" si="5"/>
        <v>2.4124513618677041</v>
      </c>
      <c r="BC33" s="10"/>
      <c r="BD33" s="10"/>
      <c r="BE33" s="10">
        <v>514</v>
      </c>
      <c r="BF33" s="10"/>
      <c r="BG33" s="12">
        <v>17</v>
      </c>
      <c r="BH33" s="10"/>
      <c r="BI33" s="10"/>
      <c r="BJ33" s="4" t="s">
        <v>557</v>
      </c>
      <c r="BK33" s="4" t="s">
        <v>276</v>
      </c>
      <c r="BL33" s="4" t="s">
        <v>559</v>
      </c>
      <c r="BM33" s="4" t="s">
        <v>208</v>
      </c>
      <c r="BN33" s="4"/>
      <c r="BO33" s="4">
        <v>10.4</v>
      </c>
      <c r="BP33" s="4"/>
      <c r="BQ33" s="4"/>
      <c r="BR33" s="4"/>
      <c r="BS33" s="4"/>
      <c r="BT33" s="10"/>
      <c r="BU33" s="10"/>
    </row>
    <row r="34" spans="1:73" x14ac:dyDescent="0.25">
      <c r="A34" s="4">
        <v>291</v>
      </c>
      <c r="B34" s="38" t="s">
        <v>78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3</v>
      </c>
      <c r="AF34" s="7"/>
      <c r="AG34" s="7"/>
      <c r="AH34" s="7" t="s">
        <v>81</v>
      </c>
      <c r="AI34" s="7"/>
      <c r="AJ34" s="38">
        <v>2</v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8">
        <v>188</v>
      </c>
      <c r="AV34" s="8">
        <v>119</v>
      </c>
      <c r="AW34" s="8">
        <v>220</v>
      </c>
      <c r="AX34" s="8">
        <v>1</v>
      </c>
      <c r="AY34" s="8">
        <f t="shared" si="3"/>
        <v>0.85115970509819638</v>
      </c>
      <c r="AZ34" s="8">
        <f t="shared" si="4"/>
        <v>4.3032947726622597</v>
      </c>
      <c r="BA34" s="8"/>
      <c r="BB34" s="10">
        <f t="shared" si="5"/>
        <v>1.8155197657393851</v>
      </c>
      <c r="BC34" s="10"/>
      <c r="BD34" s="10"/>
      <c r="BE34" s="10">
        <v>683</v>
      </c>
      <c r="BF34" s="10"/>
      <c r="BG34" s="12"/>
      <c r="BH34" s="10"/>
      <c r="BI34" s="10"/>
      <c r="BJ34" s="29" t="s">
        <v>560</v>
      </c>
      <c r="BK34" s="4" t="s">
        <v>276</v>
      </c>
      <c r="BL34" s="4"/>
      <c r="BM34" s="4" t="s">
        <v>208</v>
      </c>
      <c r="BN34" s="4"/>
      <c r="BO34" s="4">
        <v>7.3</v>
      </c>
      <c r="BP34" s="4"/>
      <c r="BQ34" s="4"/>
      <c r="BR34" s="4"/>
      <c r="BS34" s="4"/>
      <c r="BT34" s="10"/>
      <c r="BU34" s="10"/>
    </row>
    <row r="35" spans="1:73" x14ac:dyDescent="0.25">
      <c r="A35" s="4">
        <v>304</v>
      </c>
      <c r="B35" s="38" t="s">
        <v>134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3</v>
      </c>
      <c r="AE35" s="7">
        <v>0</v>
      </c>
      <c r="AF35" s="7"/>
      <c r="AG35" s="7"/>
      <c r="AH35" s="7" t="s">
        <v>81</v>
      </c>
      <c r="AI35" s="7"/>
      <c r="AJ35" s="38">
        <v>2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8">
        <v>270</v>
      </c>
      <c r="AV35" s="8">
        <v>119</v>
      </c>
      <c r="AW35" s="8">
        <v>196</v>
      </c>
      <c r="AX35" s="8">
        <v>1</v>
      </c>
      <c r="AY35" s="8">
        <f t="shared" si="3"/>
        <v>1.0462270716867605</v>
      </c>
      <c r="AZ35" s="8">
        <f t="shared" si="4"/>
        <v>3.4163885092248965</v>
      </c>
      <c r="BA35" s="8"/>
      <c r="BB35" s="10">
        <f t="shared" si="5"/>
        <v>2.3396226415094339</v>
      </c>
      <c r="BC35" s="10"/>
      <c r="BD35" s="10"/>
      <c r="BE35" s="10">
        <v>530</v>
      </c>
      <c r="BF35" s="10"/>
      <c r="BG35" s="12">
        <v>20</v>
      </c>
      <c r="BH35" s="10"/>
      <c r="BI35" s="10"/>
      <c r="BJ35" s="4" t="s">
        <v>557</v>
      </c>
      <c r="BK35" s="4" t="s">
        <v>276</v>
      </c>
      <c r="BL35" s="4" t="s">
        <v>561</v>
      </c>
      <c r="BM35" s="4" t="s">
        <v>208</v>
      </c>
      <c r="BN35" s="4"/>
      <c r="BO35" s="4">
        <v>0.48</v>
      </c>
      <c r="BP35" s="4"/>
      <c r="BQ35" s="4"/>
      <c r="BR35" s="4"/>
      <c r="BS35" s="4"/>
      <c r="BT35" s="10"/>
      <c r="BU35" s="10"/>
    </row>
    <row r="36" spans="1:73" x14ac:dyDescent="0.25">
      <c r="A36" s="4">
        <v>305</v>
      </c>
      <c r="B36" s="38" t="s">
        <v>148</v>
      </c>
      <c r="C36" s="7">
        <v>0</v>
      </c>
      <c r="D36" s="7">
        <v>0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3</v>
      </c>
      <c r="AE36" s="7">
        <v>0</v>
      </c>
      <c r="AF36" s="7"/>
      <c r="AG36" s="7"/>
      <c r="AH36" s="7"/>
      <c r="AI36" s="7"/>
      <c r="AJ36" s="38">
        <v>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8">
        <v>279</v>
      </c>
      <c r="AV36" s="8">
        <v>119</v>
      </c>
      <c r="AW36" s="8">
        <v>196</v>
      </c>
      <c r="AX36" s="8">
        <v>1</v>
      </c>
      <c r="AY36" s="8">
        <f t="shared" si="3"/>
        <v>1.066433173929638</v>
      </c>
      <c r="AZ36" s="8">
        <f t="shared" si="4"/>
        <v>3.3985786439414039</v>
      </c>
      <c r="BA36" s="8"/>
      <c r="BB36" s="10">
        <f t="shared" si="5"/>
        <v>2.344045368620038</v>
      </c>
      <c r="BC36" s="10"/>
      <c r="BD36" s="10"/>
      <c r="BE36" s="10">
        <v>529</v>
      </c>
      <c r="BF36" s="10"/>
      <c r="BG36" s="12">
        <v>22.8</v>
      </c>
      <c r="BH36" s="10"/>
      <c r="BI36" s="10"/>
      <c r="BJ36" s="4" t="s">
        <v>557</v>
      </c>
      <c r="BK36" s="4" t="s">
        <v>276</v>
      </c>
      <c r="BL36" s="4" t="s">
        <v>562</v>
      </c>
      <c r="BM36" s="4" t="s">
        <v>208</v>
      </c>
      <c r="BN36" s="4"/>
      <c r="BO36" s="4">
        <v>3.04</v>
      </c>
      <c r="BP36" s="4"/>
      <c r="BQ36" s="4"/>
      <c r="BR36" s="4"/>
      <c r="BS36" s="4"/>
      <c r="BT36" s="10"/>
      <c r="BU36" s="10"/>
    </row>
    <row r="37" spans="1:73" x14ac:dyDescent="0.25">
      <c r="A37" s="4">
        <v>337</v>
      </c>
      <c r="B37" s="38" t="s">
        <v>89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3</v>
      </c>
      <c r="AE37" s="7">
        <v>0</v>
      </c>
      <c r="AF37" s="7"/>
      <c r="AG37" s="7"/>
      <c r="AH37" s="7"/>
      <c r="AI37" s="38"/>
      <c r="AJ37" s="38">
        <v>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8">
        <v>188</v>
      </c>
      <c r="AV37" s="8">
        <v>119</v>
      </c>
      <c r="AW37" s="8">
        <v>196</v>
      </c>
      <c r="AX37" s="8">
        <v>1</v>
      </c>
      <c r="AY37" s="8">
        <f t="shared" si="3"/>
        <v>0.86212702902943361</v>
      </c>
      <c r="AZ37" s="8">
        <f t="shared" si="4"/>
        <v>4.1016141003933519</v>
      </c>
      <c r="BA37" s="8"/>
      <c r="BB37" s="10">
        <v>2.3199999999999998</v>
      </c>
      <c r="BC37" s="10"/>
      <c r="BD37" s="10"/>
      <c r="BE37" s="10">
        <v>534.41462999999999</v>
      </c>
      <c r="BF37" s="10"/>
      <c r="BG37" s="12"/>
      <c r="BH37" s="10">
        <v>11</v>
      </c>
      <c r="BI37" s="10"/>
      <c r="BJ37" s="28" t="s">
        <v>563</v>
      </c>
      <c r="BK37" s="4" t="s">
        <v>564</v>
      </c>
      <c r="BL37" s="4"/>
      <c r="BM37" s="4" t="s">
        <v>208</v>
      </c>
      <c r="BN37" s="4"/>
      <c r="BO37" s="4"/>
      <c r="BP37" s="4"/>
      <c r="BQ37" s="4"/>
      <c r="BR37" s="4"/>
      <c r="BS37" s="4"/>
      <c r="BT37" s="10"/>
      <c r="BU37" s="10"/>
    </row>
    <row r="38" spans="1:73" x14ac:dyDescent="0.25">
      <c r="A38" s="4">
        <v>338</v>
      </c>
      <c r="B38" s="38" t="s">
        <v>89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3</v>
      </c>
      <c r="AE38" s="7">
        <v>0</v>
      </c>
      <c r="AF38" s="7"/>
      <c r="AG38" s="7"/>
      <c r="AH38" s="7"/>
      <c r="AI38" s="38"/>
      <c r="AJ38" s="38">
        <v>2</v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8">
        <v>188</v>
      </c>
      <c r="AV38" s="8">
        <v>119</v>
      </c>
      <c r="AW38" s="8">
        <v>196</v>
      </c>
      <c r="AX38" s="8">
        <v>1</v>
      </c>
      <c r="AY38" s="8">
        <f t="shared" si="3"/>
        <v>0.86212702902943361</v>
      </c>
      <c r="AZ38" s="8">
        <f t="shared" si="4"/>
        <v>4.1016141003933519</v>
      </c>
      <c r="BA38" s="8"/>
      <c r="BB38" s="10">
        <v>2.4289999999999998</v>
      </c>
      <c r="BC38" s="10"/>
      <c r="BD38" s="10"/>
      <c r="BE38" s="10"/>
      <c r="BF38" s="10">
        <v>7.9000000000000001E-2</v>
      </c>
      <c r="BG38" s="12"/>
      <c r="BH38" s="10">
        <v>0.94</v>
      </c>
      <c r="BI38" s="10"/>
      <c r="BJ38" s="4"/>
      <c r="BK38" s="4" t="s">
        <v>564</v>
      </c>
      <c r="BL38" s="4"/>
      <c r="BM38" s="4" t="s">
        <v>208</v>
      </c>
      <c r="BN38" s="4"/>
      <c r="BO38" s="4"/>
      <c r="BP38" s="4"/>
      <c r="BQ38" s="4"/>
      <c r="BR38" s="4"/>
      <c r="BS38" s="4"/>
      <c r="BT38" s="10"/>
      <c r="BU38" s="10"/>
    </row>
    <row r="39" spans="1:73" x14ac:dyDescent="0.25">
      <c r="A39" s="4">
        <v>354</v>
      </c>
      <c r="B39" s="38" t="s">
        <v>134</v>
      </c>
      <c r="C39" s="7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3</v>
      </c>
      <c r="AE39" s="7">
        <v>0</v>
      </c>
      <c r="AF39" s="7"/>
      <c r="AG39" s="7"/>
      <c r="AH39" s="7"/>
      <c r="AI39" s="7"/>
      <c r="AJ39" s="38">
        <v>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8">
        <v>270</v>
      </c>
      <c r="AV39" s="8">
        <v>119</v>
      </c>
      <c r="AW39" s="8">
        <v>196</v>
      </c>
      <c r="AX39" s="8">
        <v>1</v>
      </c>
      <c r="AY39" s="8">
        <f t="shared" si="3"/>
        <v>1.0462270716867605</v>
      </c>
      <c r="AZ39" s="8">
        <f t="shared" si="4"/>
        <v>3.4163885092248965</v>
      </c>
      <c r="BA39" s="8"/>
      <c r="BB39" s="10">
        <f t="shared" ref="BB39:BB59" si="6">1240/BE39</f>
        <v>2.7192982456140351</v>
      </c>
      <c r="BC39" s="10"/>
      <c r="BD39" s="10"/>
      <c r="BE39" s="10">
        <v>456</v>
      </c>
      <c r="BF39" s="10"/>
      <c r="BG39" s="12">
        <v>18</v>
      </c>
      <c r="BH39" s="10"/>
      <c r="BI39" s="10"/>
      <c r="BJ39" s="4" t="s">
        <v>233</v>
      </c>
      <c r="BK39" s="4" t="s">
        <v>565</v>
      </c>
      <c r="BM39" s="4" t="s">
        <v>208</v>
      </c>
      <c r="BN39" s="4"/>
      <c r="BO39" s="4"/>
      <c r="BP39" s="4"/>
      <c r="BQ39" s="4"/>
      <c r="BR39" s="4"/>
      <c r="BS39" s="4"/>
      <c r="BT39" s="10"/>
      <c r="BU39" s="10"/>
    </row>
    <row r="40" spans="1:73" x14ac:dyDescent="0.25">
      <c r="A40" s="4">
        <v>412</v>
      </c>
      <c r="B40" s="7" t="s">
        <v>566</v>
      </c>
      <c r="C40" s="7">
        <v>0.1</v>
      </c>
      <c r="D40" s="7">
        <v>0</v>
      </c>
      <c r="E40" s="7">
        <v>0.9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3</v>
      </c>
      <c r="AF40" s="7"/>
      <c r="AG40" s="7"/>
      <c r="AH40" s="7"/>
      <c r="AI40" s="7"/>
      <c r="AJ40" s="38">
        <v>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8"/>
      <c r="AV40" s="8">
        <v>119</v>
      </c>
      <c r="AW40" s="8">
        <v>220</v>
      </c>
      <c r="AX40" s="8">
        <v>1</v>
      </c>
      <c r="AY40" s="8">
        <f t="shared" si="3"/>
        <v>0.45895866451373335</v>
      </c>
      <c r="AZ40" s="8" t="e">
        <f t="shared" si="4"/>
        <v>#NUM!</v>
      </c>
      <c r="BA40" s="8"/>
      <c r="BB40" s="10">
        <f t="shared" si="6"/>
        <v>2.361904761904762</v>
      </c>
      <c r="BC40" s="10"/>
      <c r="BD40" s="10"/>
      <c r="BE40" s="10">
        <v>525</v>
      </c>
      <c r="BF40" s="10"/>
      <c r="BG40" s="12">
        <v>21</v>
      </c>
      <c r="BH40" s="10"/>
      <c r="BI40" s="10"/>
      <c r="BJ40" s="4" t="s">
        <v>567</v>
      </c>
      <c r="BK40" s="4" t="s">
        <v>568</v>
      </c>
      <c r="BL40" s="4"/>
      <c r="BM40" s="4" t="s">
        <v>208</v>
      </c>
      <c r="BN40" s="4"/>
      <c r="BO40" s="4"/>
      <c r="BP40" s="4"/>
      <c r="BQ40" s="4"/>
      <c r="BR40" s="4"/>
      <c r="BS40" s="4"/>
      <c r="BT40" s="10"/>
      <c r="BU40" s="10"/>
    </row>
    <row r="41" spans="1:73" x14ac:dyDescent="0.25">
      <c r="A41" s="4">
        <v>413</v>
      </c>
      <c r="B41" s="7" t="s">
        <v>569</v>
      </c>
      <c r="C41" s="7">
        <v>0.3</v>
      </c>
      <c r="D41" s="7">
        <v>0</v>
      </c>
      <c r="E41" s="7">
        <v>0.7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3</v>
      </c>
      <c r="AF41" s="7"/>
      <c r="AG41" s="7"/>
      <c r="AH41" s="7"/>
      <c r="AI41" s="7"/>
      <c r="AJ41" s="38">
        <v>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8"/>
      <c r="AV41" s="8">
        <v>119</v>
      </c>
      <c r="AW41" s="8">
        <v>220</v>
      </c>
      <c r="AX41" s="8">
        <v>1</v>
      </c>
      <c r="AY41" s="8">
        <f t="shared" si="3"/>
        <v>0.45895866451373335</v>
      </c>
      <c r="AZ41" s="8" t="e">
        <f t="shared" si="4"/>
        <v>#NUM!</v>
      </c>
      <c r="BA41" s="8"/>
      <c r="BB41" s="10">
        <f t="shared" si="6"/>
        <v>1.9224806201550388</v>
      </c>
      <c r="BC41" s="10"/>
      <c r="BD41" s="10"/>
      <c r="BE41" s="10">
        <v>645</v>
      </c>
      <c r="BF41" s="10"/>
      <c r="BG41" s="12">
        <v>128</v>
      </c>
      <c r="BH41" s="10"/>
      <c r="BI41" s="10"/>
      <c r="BJ41" s="4" t="s">
        <v>570</v>
      </c>
      <c r="BK41" s="4" t="s">
        <v>568</v>
      </c>
      <c r="BL41" s="4"/>
      <c r="BM41" s="4" t="s">
        <v>208</v>
      </c>
      <c r="BN41" s="4"/>
      <c r="BO41" s="4"/>
      <c r="BP41" s="4"/>
      <c r="BQ41" s="4"/>
      <c r="BR41" s="4"/>
      <c r="BS41" s="4"/>
      <c r="BT41" s="10"/>
      <c r="BU41" s="10"/>
    </row>
    <row r="42" spans="1:73" x14ac:dyDescent="0.25">
      <c r="A42" s="4">
        <v>414</v>
      </c>
      <c r="B42" s="7" t="s">
        <v>571</v>
      </c>
      <c r="C42" s="7">
        <v>0.5</v>
      </c>
      <c r="D42" s="7">
        <v>0</v>
      </c>
      <c r="E42" s="7">
        <v>0.5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3</v>
      </c>
      <c r="AF42" s="7"/>
      <c r="AG42" s="7"/>
      <c r="AH42" s="7"/>
      <c r="AI42" s="7"/>
      <c r="AJ42" s="38">
        <v>2</v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8"/>
      <c r="AV42" s="8">
        <v>119</v>
      </c>
      <c r="AW42" s="8">
        <v>220</v>
      </c>
      <c r="AX42" s="8">
        <v>1</v>
      </c>
      <c r="AY42" s="8">
        <f t="shared" si="3"/>
        <v>0.45895866451373335</v>
      </c>
      <c r="AZ42" s="8" t="e">
        <f t="shared" si="4"/>
        <v>#NUM!</v>
      </c>
      <c r="BA42" s="8"/>
      <c r="BB42" s="10">
        <f t="shared" si="6"/>
        <v>1.7841726618705036</v>
      </c>
      <c r="BC42" s="10"/>
      <c r="BD42" s="10"/>
      <c r="BE42" s="10">
        <v>695</v>
      </c>
      <c r="BF42" s="10"/>
      <c r="BG42" s="12">
        <v>68</v>
      </c>
      <c r="BH42" s="10"/>
      <c r="BI42" s="10"/>
      <c r="BJ42" s="4" t="s">
        <v>570</v>
      </c>
      <c r="BK42" s="4" t="s">
        <v>568</v>
      </c>
      <c r="BL42" s="4"/>
      <c r="BM42" s="4" t="s">
        <v>208</v>
      </c>
      <c r="BN42" s="4"/>
      <c r="BO42" s="4"/>
      <c r="BP42" s="4"/>
      <c r="BQ42" s="4"/>
      <c r="BR42" s="4"/>
      <c r="BS42" s="4"/>
      <c r="BT42" s="10"/>
      <c r="BU42" s="10"/>
    </row>
    <row r="43" spans="1:73" x14ac:dyDescent="0.25">
      <c r="A43" s="4">
        <v>415</v>
      </c>
      <c r="B43" s="7" t="s">
        <v>572</v>
      </c>
      <c r="C43" s="7">
        <v>0.7</v>
      </c>
      <c r="D43" s="7">
        <v>0</v>
      </c>
      <c r="E43" s="7">
        <v>0.3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3</v>
      </c>
      <c r="AF43" s="7"/>
      <c r="AG43" s="7"/>
      <c r="AH43" s="7"/>
      <c r="AI43" s="7"/>
      <c r="AJ43" s="38">
        <v>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8"/>
      <c r="AV43" s="8">
        <v>119</v>
      </c>
      <c r="AW43" s="8">
        <v>220</v>
      </c>
      <c r="AX43" s="8">
        <v>1</v>
      </c>
      <c r="AY43" s="8">
        <f t="shared" si="3"/>
        <v>0.45895866451373335</v>
      </c>
      <c r="AZ43" s="8" t="e">
        <f t="shared" si="4"/>
        <v>#NUM!</v>
      </c>
      <c r="BA43" s="8"/>
      <c r="BB43" s="10">
        <f t="shared" si="6"/>
        <v>1.837037037037037</v>
      </c>
      <c r="BC43" s="10"/>
      <c r="BD43" s="10"/>
      <c r="BE43" s="10">
        <v>675</v>
      </c>
      <c r="BF43" s="10"/>
      <c r="BG43" s="12">
        <v>130</v>
      </c>
      <c r="BH43" s="10"/>
      <c r="BI43" s="10"/>
      <c r="BJ43" s="4" t="s">
        <v>570</v>
      </c>
      <c r="BK43" s="4" t="s">
        <v>568</v>
      </c>
      <c r="BL43" s="4"/>
      <c r="BM43" s="4" t="s">
        <v>208</v>
      </c>
      <c r="BN43" s="4"/>
      <c r="BO43" s="4"/>
      <c r="BP43" s="4"/>
      <c r="BQ43" s="4"/>
      <c r="BR43" s="4"/>
      <c r="BS43" s="4"/>
      <c r="BT43" s="10"/>
      <c r="BU43" s="10"/>
    </row>
    <row r="44" spans="1:73" x14ac:dyDescent="0.25">
      <c r="A44" s="4">
        <v>416</v>
      </c>
      <c r="B44" s="7" t="s">
        <v>573</v>
      </c>
      <c r="C44" s="7">
        <v>0.9</v>
      </c>
      <c r="D44" s="7">
        <v>0</v>
      </c>
      <c r="E44" s="7">
        <v>0.1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3</v>
      </c>
      <c r="AF44" s="7"/>
      <c r="AG44" s="7"/>
      <c r="AH44" s="7"/>
      <c r="AI44" s="7"/>
      <c r="AJ44" s="38">
        <v>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8"/>
      <c r="AV44" s="8">
        <v>119</v>
      </c>
      <c r="AW44" s="8">
        <v>220</v>
      </c>
      <c r="AX44" s="8">
        <v>1</v>
      </c>
      <c r="AY44" s="8">
        <f t="shared" si="3"/>
        <v>0.45895866451373335</v>
      </c>
      <c r="AZ44" s="8" t="e">
        <f t="shared" si="4"/>
        <v>#NUM!</v>
      </c>
      <c r="BA44" s="8"/>
      <c r="BB44" s="10">
        <f t="shared" si="6"/>
        <v>1.7222222222222223</v>
      </c>
      <c r="BC44" s="10"/>
      <c r="BD44" s="10"/>
      <c r="BE44" s="10">
        <v>720</v>
      </c>
      <c r="BF44" s="10"/>
      <c r="BG44" s="12">
        <v>140</v>
      </c>
      <c r="BH44" s="10"/>
      <c r="BI44" s="10"/>
      <c r="BJ44" s="4" t="s">
        <v>570</v>
      </c>
      <c r="BK44" s="4" t="s">
        <v>568</v>
      </c>
      <c r="BL44" s="4"/>
      <c r="BM44" s="4" t="s">
        <v>208</v>
      </c>
      <c r="BN44" s="4"/>
      <c r="BO44" s="4"/>
      <c r="BP44" s="4"/>
      <c r="BQ44" s="4"/>
      <c r="BR44" s="4"/>
      <c r="BS44" s="4"/>
      <c r="BT44" s="10"/>
      <c r="BU44" s="10"/>
    </row>
    <row r="45" spans="1:73" x14ac:dyDescent="0.25">
      <c r="A45" s="4">
        <v>319</v>
      </c>
      <c r="B45" s="7" t="s">
        <v>574</v>
      </c>
      <c r="C45" s="7">
        <v>0</v>
      </c>
      <c r="D45" s="7">
        <v>0</v>
      </c>
      <c r="E45" s="7">
        <v>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4</v>
      </c>
      <c r="AE45" s="7">
        <v>0</v>
      </c>
      <c r="AF45" s="7" t="s">
        <v>192</v>
      </c>
      <c r="AG45" s="7"/>
      <c r="AH45" s="7"/>
      <c r="AI45" s="7"/>
      <c r="AJ45" s="7">
        <v>2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37"/>
      <c r="AV45" s="8">
        <v>119</v>
      </c>
      <c r="AW45" s="8">
        <v>196</v>
      </c>
      <c r="AX45" s="8">
        <v>1</v>
      </c>
      <c r="AY45" s="8">
        <f t="shared" si="3"/>
        <v>0.44004400440044006</v>
      </c>
      <c r="AZ45" s="8" t="e">
        <f t="shared" si="4"/>
        <v>#NUM!</v>
      </c>
      <c r="BA45" s="8"/>
      <c r="BB45" s="10">
        <f t="shared" si="6"/>
        <v>2.8837209302325579</v>
      </c>
      <c r="BC45" s="10">
        <v>31</v>
      </c>
      <c r="BD45" s="10">
        <v>375</v>
      </c>
      <c r="BE45" s="10">
        <v>430</v>
      </c>
      <c r="BF45" s="10">
        <v>1.1299999999999999</v>
      </c>
      <c r="BG45" s="12"/>
      <c r="BH45" s="10"/>
      <c r="BI45" s="10"/>
      <c r="BJ45" s="4"/>
      <c r="BK45" s="4" t="s">
        <v>575</v>
      </c>
      <c r="BL45" s="4"/>
      <c r="BM45" s="4" t="s">
        <v>208</v>
      </c>
      <c r="BN45" s="4" t="s">
        <v>508</v>
      </c>
      <c r="BO45" s="4"/>
      <c r="BP45" s="4"/>
      <c r="BQ45" s="4"/>
      <c r="BR45" s="4"/>
      <c r="BS45" s="4"/>
      <c r="BT45" s="10"/>
      <c r="BU45" s="10"/>
    </row>
    <row r="46" spans="1:73" x14ac:dyDescent="0.25">
      <c r="A46" s="4">
        <v>320</v>
      </c>
      <c r="B46" s="7" t="s">
        <v>576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2</v>
      </c>
      <c r="J46" s="7">
        <v>0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4</v>
      </c>
      <c r="AE46" s="7">
        <v>0</v>
      </c>
      <c r="AF46" s="7" t="s">
        <v>192</v>
      </c>
      <c r="AG46" s="7"/>
      <c r="AH46" s="7"/>
      <c r="AI46" s="7"/>
      <c r="AJ46" s="7">
        <v>2</v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37"/>
      <c r="AV46" s="8">
        <v>119</v>
      </c>
      <c r="AW46" s="8">
        <v>196</v>
      </c>
      <c r="AX46" s="8">
        <v>1</v>
      </c>
      <c r="AY46" s="8">
        <f t="shared" si="3"/>
        <v>0.44004400440044006</v>
      </c>
      <c r="AZ46" s="8" t="e">
        <f t="shared" si="4"/>
        <v>#NUM!</v>
      </c>
      <c r="BA46" s="8"/>
      <c r="BB46" s="10">
        <f t="shared" si="6"/>
        <v>2.3846153846153846</v>
      </c>
      <c r="BC46" s="10">
        <v>5.6</v>
      </c>
      <c r="BD46" s="10">
        <v>375</v>
      </c>
      <c r="BE46" s="10">
        <v>520</v>
      </c>
      <c r="BF46" s="10">
        <v>0.23</v>
      </c>
      <c r="BG46" s="12"/>
      <c r="BH46" s="10"/>
      <c r="BI46" s="10"/>
      <c r="BJ46" s="4"/>
      <c r="BK46" s="4" t="s">
        <v>575</v>
      </c>
      <c r="BL46" s="4"/>
      <c r="BM46" s="4" t="s">
        <v>208</v>
      </c>
      <c r="BN46" s="4"/>
      <c r="BO46" s="4"/>
      <c r="BP46" s="4"/>
      <c r="BQ46" s="4"/>
      <c r="BR46" s="4"/>
      <c r="BS46" s="4"/>
      <c r="BT46" s="10"/>
      <c r="BU46" s="10"/>
    </row>
    <row r="47" spans="1:73" x14ac:dyDescent="0.25">
      <c r="A47" s="4">
        <v>321</v>
      </c>
      <c r="B47" s="7" t="s">
        <v>577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2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4</v>
      </c>
      <c r="AE47" s="7">
        <v>0</v>
      </c>
      <c r="AF47" s="7" t="s">
        <v>192</v>
      </c>
      <c r="AG47" s="7"/>
      <c r="AH47" s="7"/>
      <c r="AI47" s="7"/>
      <c r="AJ47" s="7">
        <v>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37"/>
      <c r="AV47" s="8">
        <v>119</v>
      </c>
      <c r="AW47" s="8">
        <v>196</v>
      </c>
      <c r="AX47" s="8">
        <v>1</v>
      </c>
      <c r="AY47" s="8">
        <f t="shared" si="3"/>
        <v>0.44004400440044006</v>
      </c>
      <c r="AZ47" s="8" t="e">
        <f t="shared" si="4"/>
        <v>#NUM!</v>
      </c>
      <c r="BA47" s="8"/>
      <c r="BB47" s="10">
        <f t="shared" si="6"/>
        <v>2.48</v>
      </c>
      <c r="BC47" s="10">
        <v>7.1</v>
      </c>
      <c r="BD47" s="10">
        <v>375</v>
      </c>
      <c r="BE47" s="10">
        <v>500</v>
      </c>
      <c r="BF47" s="10"/>
      <c r="BG47" s="12"/>
      <c r="BH47" s="10"/>
      <c r="BI47" s="10"/>
      <c r="BJ47" s="4" t="s">
        <v>578</v>
      </c>
      <c r="BK47" s="4" t="s">
        <v>575</v>
      </c>
      <c r="BL47" s="4"/>
      <c r="BM47" s="4" t="s">
        <v>208</v>
      </c>
      <c r="BN47" s="4"/>
      <c r="BO47" s="4"/>
      <c r="BP47" s="4"/>
      <c r="BQ47" s="4"/>
      <c r="BR47" s="4"/>
      <c r="BS47" s="4"/>
      <c r="BT47" s="10"/>
      <c r="BU47" s="10"/>
    </row>
    <row r="48" spans="1:73" x14ac:dyDescent="0.25">
      <c r="A48" s="4">
        <v>322</v>
      </c>
      <c r="B48" s="7" t="s">
        <v>579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2</v>
      </c>
      <c r="L48" s="7">
        <v>1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4</v>
      </c>
      <c r="AE48" s="7">
        <v>0</v>
      </c>
      <c r="AF48" s="7" t="s">
        <v>192</v>
      </c>
      <c r="AG48" s="7"/>
      <c r="AH48" s="7"/>
      <c r="AI48" s="7"/>
      <c r="AJ48" s="7">
        <v>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37"/>
      <c r="AV48" s="8">
        <v>119</v>
      </c>
      <c r="AW48" s="8">
        <v>196</v>
      </c>
      <c r="AX48" s="8">
        <v>1</v>
      </c>
      <c r="AY48" s="8">
        <f t="shared" si="3"/>
        <v>0.44004400440044006</v>
      </c>
      <c r="AZ48" s="8" t="e">
        <f t="shared" si="4"/>
        <v>#NUM!</v>
      </c>
      <c r="BA48" s="8"/>
      <c r="BB48" s="10">
        <f t="shared" si="6"/>
        <v>2.1754385964912282</v>
      </c>
      <c r="BC48" s="10">
        <v>0.7</v>
      </c>
      <c r="BD48" s="10">
        <v>375</v>
      </c>
      <c r="BE48" s="10">
        <v>570</v>
      </c>
      <c r="BF48" s="10"/>
      <c r="BG48" s="12"/>
      <c r="BH48" s="10"/>
      <c r="BI48" s="10"/>
      <c r="BJ48" s="4" t="s">
        <v>580</v>
      </c>
      <c r="BK48" s="4" t="s">
        <v>575</v>
      </c>
      <c r="BL48" s="4"/>
      <c r="BM48" s="4" t="s">
        <v>208</v>
      </c>
      <c r="BN48" s="4"/>
      <c r="BO48" s="4"/>
      <c r="BP48" s="4"/>
      <c r="BQ48" s="4"/>
      <c r="BR48" s="4"/>
      <c r="BS48" s="4"/>
      <c r="BT48" s="10"/>
      <c r="BU48" s="10"/>
    </row>
    <row r="49" spans="1:73" x14ac:dyDescent="0.25">
      <c r="A49" s="4">
        <v>323</v>
      </c>
      <c r="B49" s="7" t="s">
        <v>581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2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0.4</v>
      </c>
      <c r="AD49" s="7">
        <v>3.6</v>
      </c>
      <c r="AE49" s="7">
        <v>0</v>
      </c>
      <c r="AF49" s="7"/>
      <c r="AG49" s="7"/>
      <c r="AH49" s="7"/>
      <c r="AI49" s="7"/>
      <c r="AJ49" s="7">
        <v>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37"/>
      <c r="AV49" s="8">
        <v>119</v>
      </c>
      <c r="AW49" s="8">
        <v>194.5</v>
      </c>
      <c r="AX49" s="8">
        <v>1</v>
      </c>
      <c r="AY49" s="8">
        <f t="shared" si="3"/>
        <v>0.43876568107938613</v>
      </c>
      <c r="AZ49" s="8" t="e">
        <f t="shared" si="4"/>
        <v>#NUM!</v>
      </c>
      <c r="BA49" s="8"/>
      <c r="BB49" s="10">
        <f t="shared" si="6"/>
        <v>2.344045368620038</v>
      </c>
      <c r="BC49" s="10"/>
      <c r="BD49" s="10"/>
      <c r="BE49" s="10">
        <v>529</v>
      </c>
      <c r="BF49" s="10"/>
      <c r="BG49" s="12"/>
      <c r="BH49" s="10"/>
      <c r="BI49" s="10"/>
      <c r="BJ49" s="4"/>
      <c r="BK49" s="4" t="s">
        <v>575</v>
      </c>
      <c r="BL49" s="4"/>
      <c r="BM49" s="4" t="s">
        <v>208</v>
      </c>
      <c r="BN49" s="4"/>
      <c r="BO49" s="4"/>
      <c r="BP49" s="4"/>
      <c r="BQ49" s="4"/>
      <c r="BR49" s="4"/>
      <c r="BS49" s="4"/>
      <c r="BT49" s="10"/>
      <c r="BU49" s="10"/>
    </row>
    <row r="50" spans="1:73" x14ac:dyDescent="0.25">
      <c r="A50" s="4">
        <v>324</v>
      </c>
      <c r="B50" s="7" t="s">
        <v>582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0.8</v>
      </c>
      <c r="AD50" s="7">
        <v>3.2</v>
      </c>
      <c r="AE50" s="7">
        <v>0</v>
      </c>
      <c r="AF50" s="7"/>
      <c r="AG50" s="7"/>
      <c r="AH50" s="7"/>
      <c r="AI50" s="7"/>
      <c r="AJ50" s="7">
        <v>2</v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7"/>
      <c r="AV50" s="8">
        <v>119</v>
      </c>
      <c r="AW50" s="8">
        <v>193</v>
      </c>
      <c r="AX50" s="8">
        <v>1</v>
      </c>
      <c r="AY50" s="8">
        <f t="shared" si="3"/>
        <v>0.43747506618793752</v>
      </c>
      <c r="AZ50" s="8" t="e">
        <f t="shared" si="4"/>
        <v>#NUM!</v>
      </c>
      <c r="BA50" s="8"/>
      <c r="BB50" s="10">
        <f t="shared" si="6"/>
        <v>2.3529411764705883</v>
      </c>
      <c r="BC50" s="10"/>
      <c r="BD50" s="10"/>
      <c r="BE50" s="10">
        <v>527</v>
      </c>
      <c r="BF50" s="10"/>
      <c r="BG50" s="12"/>
      <c r="BH50" s="10"/>
      <c r="BI50" s="10"/>
      <c r="BJ50" s="4"/>
      <c r="BK50" s="4" t="s">
        <v>575</v>
      </c>
      <c r="BL50" s="4"/>
      <c r="BM50" s="4" t="s">
        <v>208</v>
      </c>
      <c r="BN50" s="4"/>
      <c r="BO50" s="4"/>
      <c r="BP50" s="4"/>
      <c r="BQ50" s="4"/>
      <c r="BR50" s="4"/>
      <c r="BS50" s="4"/>
      <c r="BT50" s="10"/>
      <c r="BU50" s="10"/>
    </row>
    <row r="51" spans="1:73" x14ac:dyDescent="0.25">
      <c r="A51" s="4">
        <v>325</v>
      </c>
      <c r="B51" s="7" t="s">
        <v>583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2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1.2</v>
      </c>
      <c r="AD51" s="7">
        <v>2.8</v>
      </c>
      <c r="AE51" s="7">
        <v>0</v>
      </c>
      <c r="AF51" s="7"/>
      <c r="AG51" s="7"/>
      <c r="AH51" s="7"/>
      <c r="AI51" s="7"/>
      <c r="AJ51" s="7">
        <v>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37"/>
      <c r="AV51" s="8">
        <v>119</v>
      </c>
      <c r="AW51" s="8">
        <v>191.5</v>
      </c>
      <c r="AX51" s="8">
        <v>1</v>
      </c>
      <c r="AY51" s="8">
        <f t="shared" si="3"/>
        <v>0.43617198158739273</v>
      </c>
      <c r="AZ51" s="8" t="e">
        <f t="shared" si="4"/>
        <v>#NUM!</v>
      </c>
      <c r="BA51" s="8"/>
      <c r="BB51" s="10">
        <f t="shared" si="6"/>
        <v>2.361904761904762</v>
      </c>
      <c r="BC51" s="10"/>
      <c r="BD51" s="10"/>
      <c r="BE51" s="10">
        <v>525</v>
      </c>
      <c r="BF51" s="10"/>
      <c r="BG51" s="12"/>
      <c r="BH51" s="10"/>
      <c r="BI51" s="10"/>
      <c r="BJ51" s="4"/>
      <c r="BK51" s="4" t="s">
        <v>575</v>
      </c>
      <c r="BL51" s="4"/>
      <c r="BM51" s="4" t="s">
        <v>208</v>
      </c>
      <c r="BN51" s="4"/>
      <c r="BO51" s="4"/>
      <c r="BP51" s="4"/>
      <c r="BQ51" s="4"/>
      <c r="BR51" s="4"/>
      <c r="BS51" s="4"/>
      <c r="BT51" s="10"/>
      <c r="BU51" s="10"/>
    </row>
    <row r="52" spans="1:73" x14ac:dyDescent="0.25">
      <c r="A52" s="4">
        <v>326</v>
      </c>
      <c r="B52" s="7" t="s">
        <v>584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2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1.6</v>
      </c>
      <c r="AD52" s="7">
        <v>2.4</v>
      </c>
      <c r="AE52" s="7">
        <v>0</v>
      </c>
      <c r="AF52" s="7"/>
      <c r="AG52" s="7"/>
      <c r="AH52" s="7"/>
      <c r="AI52" s="7"/>
      <c r="AJ52" s="7">
        <v>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37"/>
      <c r="AV52" s="8">
        <v>119</v>
      </c>
      <c r="AW52" s="8">
        <v>190</v>
      </c>
      <c r="AX52" s="8">
        <v>1</v>
      </c>
      <c r="AY52" s="8">
        <f t="shared" si="3"/>
        <v>0.43485624568004649</v>
      </c>
      <c r="AZ52" s="8" t="e">
        <f t="shared" si="4"/>
        <v>#NUM!</v>
      </c>
      <c r="BA52" s="8"/>
      <c r="BB52" s="10">
        <f t="shared" si="6"/>
        <v>2.3754789272030652</v>
      </c>
      <c r="BC52" s="10"/>
      <c r="BD52" s="10"/>
      <c r="BE52" s="10">
        <v>522</v>
      </c>
      <c r="BF52" s="10"/>
      <c r="BG52" s="12"/>
      <c r="BH52" s="10"/>
      <c r="BI52" s="10"/>
      <c r="BJ52" s="4"/>
      <c r="BK52" s="4" t="s">
        <v>575</v>
      </c>
      <c r="BL52" s="4"/>
      <c r="BM52" s="4" t="s">
        <v>208</v>
      </c>
      <c r="BN52" s="4"/>
      <c r="BO52" s="4"/>
      <c r="BP52" s="4"/>
      <c r="BQ52" s="4"/>
      <c r="BR52" s="4"/>
      <c r="BS52" s="4"/>
      <c r="BT52" s="10"/>
      <c r="BU52" s="10"/>
    </row>
    <row r="53" spans="1:73" x14ac:dyDescent="0.25">
      <c r="A53" s="4">
        <v>327</v>
      </c>
      <c r="B53" s="7" t="s">
        <v>585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2</v>
      </c>
      <c r="AD53" s="7">
        <v>2</v>
      </c>
      <c r="AE53" s="7">
        <v>0</v>
      </c>
      <c r="AF53" s="7"/>
      <c r="AG53" s="7"/>
      <c r="AH53" s="7"/>
      <c r="AI53" s="7"/>
      <c r="AJ53" s="7">
        <v>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37"/>
      <c r="AV53" s="8">
        <v>119</v>
      </c>
      <c r="AW53" s="8">
        <v>188.5</v>
      </c>
      <c r="AX53" s="8">
        <v>1</v>
      </c>
      <c r="AY53" s="8">
        <f t="shared" si="3"/>
        <v>0.43352767332482384</v>
      </c>
      <c r="AZ53" s="8" t="e">
        <f t="shared" si="4"/>
        <v>#NUM!</v>
      </c>
      <c r="BA53" s="8"/>
      <c r="BB53" s="10">
        <f t="shared" si="6"/>
        <v>2.3892100192678227</v>
      </c>
      <c r="BC53" s="10"/>
      <c r="BD53" s="10"/>
      <c r="BE53" s="10">
        <v>519</v>
      </c>
      <c r="BF53" s="10"/>
      <c r="BG53" s="12"/>
      <c r="BH53" s="10"/>
      <c r="BI53" s="10"/>
      <c r="BJ53" s="4"/>
      <c r="BK53" s="4" t="s">
        <v>575</v>
      </c>
      <c r="BL53" s="4"/>
      <c r="BM53" s="4" t="s">
        <v>208</v>
      </c>
      <c r="BN53" s="4"/>
      <c r="BO53" s="4"/>
      <c r="BP53" s="4"/>
      <c r="BQ53" s="4"/>
      <c r="BR53" s="4"/>
      <c r="BS53" s="4"/>
      <c r="BT53" s="10"/>
      <c r="BU53" s="10"/>
    </row>
    <row r="54" spans="1:73" x14ac:dyDescent="0.25">
      <c r="A54" s="4">
        <v>328</v>
      </c>
      <c r="B54" s="7" t="s">
        <v>586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2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2.4</v>
      </c>
      <c r="AD54" s="7">
        <v>1.6</v>
      </c>
      <c r="AE54" s="7">
        <v>0</v>
      </c>
      <c r="AF54" s="7"/>
      <c r="AG54" s="7"/>
      <c r="AH54" s="7"/>
      <c r="AI54" s="7"/>
      <c r="AJ54" s="7">
        <v>2</v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37"/>
      <c r="AV54" s="8">
        <v>119</v>
      </c>
      <c r="AW54" s="8">
        <v>187</v>
      </c>
      <c r="AX54" s="8">
        <v>1</v>
      </c>
      <c r="AY54" s="8">
        <f t="shared" si="3"/>
        <v>0.43218607575043222</v>
      </c>
      <c r="AZ54" s="8" t="e">
        <f t="shared" si="4"/>
        <v>#NUM!</v>
      </c>
      <c r="BA54" s="8"/>
      <c r="BB54" s="10">
        <f t="shared" si="6"/>
        <v>2.407766990291262</v>
      </c>
      <c r="BC54" s="10"/>
      <c r="BD54" s="10"/>
      <c r="BE54" s="10">
        <v>515</v>
      </c>
      <c r="BF54" s="10"/>
      <c r="BG54" s="12"/>
      <c r="BH54" s="10"/>
      <c r="BI54" s="10"/>
      <c r="BJ54" s="4"/>
      <c r="BK54" s="4" t="s">
        <v>575</v>
      </c>
      <c r="BL54" s="4"/>
      <c r="BM54" s="4" t="s">
        <v>208</v>
      </c>
      <c r="BN54" s="4"/>
      <c r="BO54" s="4"/>
      <c r="BP54" s="4"/>
      <c r="BQ54" s="4"/>
      <c r="BR54" s="4"/>
      <c r="BS54" s="4"/>
      <c r="BT54" s="10"/>
      <c r="BU54" s="10"/>
    </row>
    <row r="55" spans="1:73" x14ac:dyDescent="0.25">
      <c r="A55" s="4">
        <v>381</v>
      </c>
      <c r="B55" s="7" t="s">
        <v>587</v>
      </c>
      <c r="C55" s="7">
        <v>1</v>
      </c>
      <c r="D55" s="7">
        <v>0</v>
      </c>
      <c r="E55" s="7">
        <v>0.1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3.1</v>
      </c>
      <c r="AE55" s="7">
        <v>0</v>
      </c>
      <c r="AF55" s="7" t="s">
        <v>454</v>
      </c>
      <c r="AG55" s="7"/>
      <c r="AH55" s="7"/>
      <c r="AI55" s="7"/>
      <c r="AJ55" s="7">
        <v>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8"/>
      <c r="AV55" s="8">
        <v>119</v>
      </c>
      <c r="AW55" s="8">
        <v>196</v>
      </c>
      <c r="AX55" s="8">
        <v>1</v>
      </c>
      <c r="AY55" s="8">
        <f t="shared" si="3"/>
        <v>0.44004400440044006</v>
      </c>
      <c r="AZ55" s="8" t="e">
        <f t="shared" si="4"/>
        <v>#NUM!</v>
      </c>
      <c r="BA55" s="8"/>
      <c r="BB55" s="10">
        <f t="shared" si="6"/>
        <v>2.3664122137404582</v>
      </c>
      <c r="BC55" s="10">
        <v>16.399999999999999</v>
      </c>
      <c r="BD55" s="10">
        <v>405</v>
      </c>
      <c r="BE55" s="10">
        <v>524</v>
      </c>
      <c r="BF55" s="10"/>
      <c r="BG55" s="27">
        <v>22.4</v>
      </c>
      <c r="BH55" s="10"/>
      <c r="BI55" s="10"/>
      <c r="BJ55" s="4"/>
      <c r="BK55" s="4" t="s">
        <v>455</v>
      </c>
      <c r="BL55" s="4"/>
      <c r="BM55" s="4" t="s">
        <v>208</v>
      </c>
      <c r="BN55" s="4"/>
      <c r="BO55" s="4"/>
      <c r="BP55" s="4"/>
      <c r="BQ55" s="4"/>
      <c r="BR55" s="4"/>
      <c r="BS55" s="4"/>
      <c r="BT55" s="10"/>
      <c r="BU55" s="10"/>
    </row>
    <row r="56" spans="1:73" x14ac:dyDescent="0.25">
      <c r="A56" s="4">
        <v>382</v>
      </c>
      <c r="B56" s="7" t="s">
        <v>588</v>
      </c>
      <c r="C56" s="7">
        <v>1</v>
      </c>
      <c r="D56" s="7">
        <v>0</v>
      </c>
      <c r="E56" s="7">
        <v>0.2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3.2</v>
      </c>
      <c r="AE56" s="7">
        <v>0</v>
      </c>
      <c r="AF56" s="7" t="s">
        <v>454</v>
      </c>
      <c r="AG56" s="7"/>
      <c r="AH56" s="7"/>
      <c r="AI56" s="7"/>
      <c r="AJ56" s="7">
        <v>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8"/>
      <c r="AV56" s="8">
        <v>119</v>
      </c>
      <c r="AW56" s="8">
        <v>196</v>
      </c>
      <c r="AX56" s="8">
        <v>1</v>
      </c>
      <c r="AY56" s="8">
        <f t="shared" si="3"/>
        <v>0.44004400440044006</v>
      </c>
      <c r="AZ56" s="8" t="e">
        <f t="shared" si="4"/>
        <v>#NUM!</v>
      </c>
      <c r="BA56" s="8"/>
      <c r="BB56" s="10">
        <f t="shared" si="6"/>
        <v>2.3846153846153846</v>
      </c>
      <c r="BC56" s="10">
        <v>25.5</v>
      </c>
      <c r="BD56" s="10">
        <v>405</v>
      </c>
      <c r="BE56" s="10">
        <v>520</v>
      </c>
      <c r="BF56" s="10"/>
      <c r="BG56" s="27">
        <v>25.3</v>
      </c>
      <c r="BH56" s="10"/>
      <c r="BI56" s="10"/>
      <c r="BJ56" s="4"/>
      <c r="BK56" s="4" t="s">
        <v>455</v>
      </c>
      <c r="BL56" s="4"/>
      <c r="BM56" s="4" t="s">
        <v>208</v>
      </c>
      <c r="BN56" s="4"/>
      <c r="BO56" s="4"/>
      <c r="BP56" s="4"/>
      <c r="BQ56" s="4"/>
      <c r="BR56" s="4"/>
      <c r="BS56" s="4"/>
      <c r="BT56" s="10"/>
      <c r="BU56" s="10"/>
    </row>
    <row r="57" spans="1:73" x14ac:dyDescent="0.25">
      <c r="A57" s="4">
        <v>383</v>
      </c>
      <c r="B57" s="7" t="s">
        <v>589</v>
      </c>
      <c r="C57" s="7">
        <v>1</v>
      </c>
      <c r="D57" s="7">
        <v>0</v>
      </c>
      <c r="E57" s="7">
        <v>0.4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3.4</v>
      </c>
      <c r="AE57" s="7">
        <v>0</v>
      </c>
      <c r="AF57" s="7" t="s">
        <v>454</v>
      </c>
      <c r="AG57" s="7"/>
      <c r="AH57" s="7"/>
      <c r="AI57" s="7"/>
      <c r="AJ57" s="7">
        <v>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8"/>
      <c r="AV57" s="8">
        <v>119</v>
      </c>
      <c r="AW57" s="8">
        <v>196</v>
      </c>
      <c r="AX57" s="8">
        <v>1</v>
      </c>
      <c r="AY57" s="8">
        <f t="shared" si="3"/>
        <v>0.44004400440044006</v>
      </c>
      <c r="AZ57" s="8" t="e">
        <f t="shared" si="4"/>
        <v>#NUM!</v>
      </c>
      <c r="BA57" s="8"/>
      <c r="BB57" s="10">
        <f t="shared" si="6"/>
        <v>2.3938223938223939</v>
      </c>
      <c r="BC57" s="10">
        <v>62.3</v>
      </c>
      <c r="BD57" s="10">
        <v>405</v>
      </c>
      <c r="BE57" s="10">
        <v>518</v>
      </c>
      <c r="BF57" s="10"/>
      <c r="BG57" s="27">
        <v>26.8</v>
      </c>
      <c r="BH57" s="10"/>
      <c r="BI57" s="10"/>
      <c r="BJ57" s="4"/>
      <c r="BK57" s="4" t="s">
        <v>455</v>
      </c>
      <c r="BL57" s="4"/>
      <c r="BM57" s="4" t="s">
        <v>208</v>
      </c>
      <c r="BN57" s="4"/>
      <c r="BO57" s="4"/>
      <c r="BP57" s="4"/>
      <c r="BQ57" s="4"/>
      <c r="BR57" s="4"/>
      <c r="BS57" s="4"/>
      <c r="BT57" s="10"/>
      <c r="BU57" s="10"/>
    </row>
    <row r="58" spans="1:73" x14ac:dyDescent="0.25">
      <c r="A58" s="4">
        <v>384</v>
      </c>
      <c r="B58" s="7" t="s">
        <v>590</v>
      </c>
      <c r="C58" s="7">
        <v>1</v>
      </c>
      <c r="D58" s="7">
        <v>0</v>
      </c>
      <c r="E58" s="7">
        <v>0.6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3.6</v>
      </c>
      <c r="AE58" s="7">
        <v>0</v>
      </c>
      <c r="AF58" s="7" t="s">
        <v>454</v>
      </c>
      <c r="AG58" s="7"/>
      <c r="AH58" s="7"/>
      <c r="AI58" s="7"/>
      <c r="AJ58" s="7">
        <v>2</v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8"/>
      <c r="AV58" s="8">
        <v>119</v>
      </c>
      <c r="AW58" s="8">
        <v>196</v>
      </c>
      <c r="AX58" s="8">
        <v>1</v>
      </c>
      <c r="AY58" s="8">
        <f t="shared" si="3"/>
        <v>0.44004400440044006</v>
      </c>
      <c r="AZ58" s="8" t="e">
        <f t="shared" si="4"/>
        <v>#NUM!</v>
      </c>
      <c r="BA58" s="8"/>
      <c r="BB58" s="10">
        <f t="shared" si="6"/>
        <v>2.421875</v>
      </c>
      <c r="BC58" s="10">
        <v>66</v>
      </c>
      <c r="BD58" s="10">
        <v>405</v>
      </c>
      <c r="BE58" s="10">
        <v>512</v>
      </c>
      <c r="BF58" s="10"/>
      <c r="BG58" s="27">
        <v>23.9</v>
      </c>
      <c r="BH58" s="10"/>
      <c r="BI58" s="10"/>
      <c r="BJ58" s="4"/>
      <c r="BK58" s="4" t="s">
        <v>455</v>
      </c>
      <c r="BL58" s="4"/>
      <c r="BM58" s="4" t="s">
        <v>208</v>
      </c>
      <c r="BN58" s="4"/>
      <c r="BO58" s="4"/>
      <c r="BP58" s="4"/>
      <c r="BQ58" s="4"/>
      <c r="BR58" s="4"/>
      <c r="BS58" s="4"/>
      <c r="BT58" s="10"/>
      <c r="BU58" s="10"/>
    </row>
    <row r="59" spans="1:73" x14ac:dyDescent="0.25">
      <c r="A59" s="4">
        <v>385</v>
      </c>
      <c r="B59" s="7" t="s">
        <v>591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4</v>
      </c>
      <c r="AE59" s="7">
        <v>0</v>
      </c>
      <c r="AF59" s="7" t="s">
        <v>454</v>
      </c>
      <c r="AG59" s="7"/>
      <c r="AH59" s="7"/>
      <c r="AI59" s="7"/>
      <c r="AJ59" s="7">
        <v>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8"/>
      <c r="AV59" s="8">
        <v>119</v>
      </c>
      <c r="AW59" s="8">
        <v>196</v>
      </c>
      <c r="AX59" s="8">
        <v>1</v>
      </c>
      <c r="AY59" s="8">
        <f t="shared" si="3"/>
        <v>0.44004400440044006</v>
      </c>
      <c r="AZ59" s="8" t="e">
        <f t="shared" si="4"/>
        <v>#NUM!</v>
      </c>
      <c r="BA59" s="8"/>
      <c r="BB59" s="10">
        <f t="shared" si="6"/>
        <v>2.4171539961013644</v>
      </c>
      <c r="BC59" s="10">
        <v>71.8</v>
      </c>
      <c r="BD59" s="10">
        <v>405</v>
      </c>
      <c r="BE59" s="10">
        <v>513</v>
      </c>
      <c r="BF59" s="10"/>
      <c r="BG59" s="27">
        <v>25.1</v>
      </c>
      <c r="BH59" s="10"/>
      <c r="BI59" s="10"/>
      <c r="BJ59" s="4"/>
      <c r="BK59" s="4" t="s">
        <v>455</v>
      </c>
      <c r="BL59" s="4"/>
      <c r="BM59" s="4" t="s">
        <v>208</v>
      </c>
      <c r="BN59" s="4"/>
      <c r="BO59" s="4"/>
      <c r="BP59" s="4"/>
      <c r="BQ59" s="4"/>
      <c r="BR59" s="4"/>
      <c r="BS59" s="4"/>
      <c r="BT59" s="10"/>
      <c r="BU59" s="10"/>
    </row>
    <row r="60" spans="1:73" x14ac:dyDescent="0.25">
      <c r="A60" s="4">
        <v>28</v>
      </c>
      <c r="B60" s="7" t="s">
        <v>592</v>
      </c>
      <c r="C60" s="7">
        <v>0</v>
      </c>
      <c r="D60" s="7">
        <v>0</v>
      </c>
      <c r="E60" s="7">
        <v>2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4</v>
      </c>
      <c r="AF60" s="7"/>
      <c r="AG60" s="7"/>
      <c r="AH60" s="7" t="s">
        <v>593</v>
      </c>
      <c r="AI60" s="7"/>
      <c r="AJ60" s="7">
        <v>2</v>
      </c>
      <c r="AK60" s="7">
        <v>8.7388999999999992</v>
      </c>
      <c r="AL60" s="7">
        <v>8.7402999999999995</v>
      </c>
      <c r="AM60" s="7">
        <v>32.995199999999997</v>
      </c>
      <c r="AN60" s="7">
        <v>84.646000000000001</v>
      </c>
      <c r="AO60" s="7">
        <v>84.656999999999996</v>
      </c>
      <c r="AP60" s="7">
        <v>89.643000000000001</v>
      </c>
      <c r="AQ60" s="7"/>
      <c r="AR60" s="7"/>
      <c r="AS60" s="7"/>
      <c r="AT60" s="7"/>
      <c r="AU60" s="8">
        <v>290</v>
      </c>
      <c r="AV60" s="8">
        <v>119</v>
      </c>
      <c r="AW60" s="8">
        <v>220</v>
      </c>
      <c r="AX60" s="8">
        <v>1</v>
      </c>
      <c r="AY60" s="8">
        <f t="shared" si="3"/>
        <v>1.0639496313727455</v>
      </c>
      <c r="AZ60" s="8">
        <f t="shared" si="4"/>
        <v>3.5845850898950071</v>
      </c>
      <c r="BA60" s="8"/>
      <c r="BB60" s="10">
        <v>2.57</v>
      </c>
      <c r="BC60" s="10"/>
      <c r="BD60" s="10"/>
      <c r="BE60" s="10">
        <v>482</v>
      </c>
      <c r="BF60" s="10"/>
      <c r="BG60" s="10"/>
      <c r="BH60" s="10"/>
      <c r="BI60" s="10">
        <v>220</v>
      </c>
      <c r="BJ60" s="4"/>
      <c r="BK60" s="4" t="s">
        <v>126</v>
      </c>
      <c r="BL60" s="4" t="s">
        <v>594</v>
      </c>
      <c r="BM60" s="2" t="s">
        <v>87</v>
      </c>
      <c r="BN60" s="4" t="s">
        <v>508</v>
      </c>
      <c r="BO60" s="4"/>
      <c r="BP60" s="4"/>
      <c r="BQ60" s="4"/>
      <c r="BR60" s="4"/>
      <c r="BS60" s="4"/>
      <c r="BT60" s="10"/>
      <c r="BU60" s="10"/>
    </row>
    <row r="61" spans="1:73" x14ac:dyDescent="0.25">
      <c r="A61" s="4">
        <v>29</v>
      </c>
      <c r="B61" s="7" t="s">
        <v>595</v>
      </c>
      <c r="C61" s="7">
        <v>0</v>
      </c>
      <c r="D61" s="7">
        <v>1</v>
      </c>
      <c r="E61" s="7">
        <v>2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2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7</v>
      </c>
      <c r="AF61" s="7"/>
      <c r="AG61" s="7"/>
      <c r="AH61" s="7" t="s">
        <v>90</v>
      </c>
      <c r="AI61" s="7"/>
      <c r="AJ61" s="7">
        <v>2</v>
      </c>
      <c r="AK61" s="7">
        <v>25.22</v>
      </c>
      <c r="AL61" s="7">
        <v>8.82</v>
      </c>
      <c r="AM61" s="7">
        <v>8.99</v>
      </c>
      <c r="AN61" s="7">
        <v>90</v>
      </c>
      <c r="AO61" s="7">
        <v>90</v>
      </c>
      <c r="AP61" s="7">
        <v>90</v>
      </c>
      <c r="AQ61" s="7"/>
      <c r="AR61" s="7"/>
      <c r="AS61" s="7"/>
      <c r="AT61" s="7"/>
      <c r="AU61" s="8">
        <v>290</v>
      </c>
      <c r="AV61" s="8">
        <v>119</v>
      </c>
      <c r="AW61" s="8">
        <v>220</v>
      </c>
      <c r="AX61" s="8">
        <v>1</v>
      </c>
      <c r="AY61" s="8">
        <f t="shared" si="3"/>
        <v>1.0639496313727455</v>
      </c>
      <c r="AZ61" s="8">
        <f t="shared" si="4"/>
        <v>3.5845850898950071</v>
      </c>
      <c r="BA61" s="8"/>
      <c r="BB61" s="10">
        <v>2.3199999999999998</v>
      </c>
      <c r="BC61" s="10"/>
      <c r="BD61" s="10"/>
      <c r="BE61" s="10">
        <v>534</v>
      </c>
      <c r="BF61" s="10"/>
      <c r="BG61" s="10"/>
      <c r="BH61" s="10"/>
      <c r="BI61" s="10">
        <v>170</v>
      </c>
      <c r="BJ61" s="4"/>
      <c r="BK61" s="4" t="s">
        <v>126</v>
      </c>
      <c r="BL61" s="4" t="s">
        <v>596</v>
      </c>
      <c r="BM61" s="2" t="s">
        <v>87</v>
      </c>
      <c r="BN61" s="4" t="s">
        <v>508</v>
      </c>
      <c r="BO61" s="4"/>
      <c r="BP61" s="4"/>
      <c r="BQ61" s="4"/>
      <c r="BR61" s="4"/>
      <c r="BS61" s="4"/>
      <c r="BT61" s="10"/>
      <c r="BU61" s="10"/>
    </row>
    <row r="62" spans="1:73" x14ac:dyDescent="0.25">
      <c r="A62" s="4">
        <v>30</v>
      </c>
      <c r="B62" s="7" t="s">
        <v>597</v>
      </c>
      <c r="C62" s="7">
        <v>0</v>
      </c>
      <c r="D62" s="7">
        <v>2</v>
      </c>
      <c r="E62" s="7">
        <v>2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3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10</v>
      </c>
      <c r="AF62" s="7" t="s">
        <v>598</v>
      </c>
      <c r="AG62" s="7"/>
      <c r="AH62" s="7" t="s">
        <v>593</v>
      </c>
      <c r="AI62" s="7"/>
      <c r="AJ62" s="7">
        <v>2</v>
      </c>
      <c r="AK62" s="7">
        <v>8.7284000000000006</v>
      </c>
      <c r="AL62" s="7">
        <v>8.7332999999999998</v>
      </c>
      <c r="AM62" s="7">
        <v>28.803000000000001</v>
      </c>
      <c r="AN62" s="7">
        <v>92.73</v>
      </c>
      <c r="AO62" s="7">
        <v>95.88</v>
      </c>
      <c r="AP62" s="7">
        <v>90.25</v>
      </c>
      <c r="AQ62" s="7">
        <v>425</v>
      </c>
      <c r="AR62" s="7"/>
      <c r="AS62" s="7"/>
      <c r="AT62" s="7"/>
      <c r="AU62" s="8">
        <v>290</v>
      </c>
      <c r="AV62" s="8">
        <v>119</v>
      </c>
      <c r="AW62" s="8">
        <v>220</v>
      </c>
      <c r="AX62" s="8">
        <v>1</v>
      </c>
      <c r="AY62" s="8">
        <f t="shared" si="3"/>
        <v>1.0639496313727455</v>
      </c>
      <c r="AZ62" s="8">
        <f t="shared" si="4"/>
        <v>3.5845850898950071</v>
      </c>
      <c r="BA62" s="8"/>
      <c r="BB62" s="10">
        <v>2.1</v>
      </c>
      <c r="BC62" s="10"/>
      <c r="BD62" s="10"/>
      <c r="BE62" s="10">
        <v>590</v>
      </c>
      <c r="BF62" s="10"/>
      <c r="BG62" s="10">
        <v>37</v>
      </c>
      <c r="BH62" s="10">
        <v>135</v>
      </c>
      <c r="BI62" s="10">
        <v>40</v>
      </c>
      <c r="BJ62" s="4" t="s">
        <v>599</v>
      </c>
      <c r="BK62" s="4" t="s">
        <v>126</v>
      </c>
      <c r="BL62" s="4" t="s">
        <v>600</v>
      </c>
      <c r="BM62" s="2" t="s">
        <v>87</v>
      </c>
      <c r="BN62" s="4" t="s">
        <v>508</v>
      </c>
      <c r="BO62" s="4">
        <v>55</v>
      </c>
      <c r="BP62" s="4">
        <v>70</v>
      </c>
      <c r="BQ62" s="4" t="s">
        <v>601</v>
      </c>
      <c r="BR62" s="4" t="s">
        <v>602</v>
      </c>
      <c r="BS62" s="4" t="s">
        <v>603</v>
      </c>
      <c r="BT62" s="10"/>
      <c r="BU62" s="10"/>
    </row>
    <row r="63" spans="1:73" x14ac:dyDescent="0.25">
      <c r="A63" s="4">
        <v>328</v>
      </c>
      <c r="B63" s="26" t="s">
        <v>604</v>
      </c>
      <c r="C63" s="7">
        <v>0</v>
      </c>
      <c r="D63" s="7">
        <v>0.08</v>
      </c>
      <c r="E63" s="7">
        <v>0</v>
      </c>
      <c r="F63" s="7">
        <v>0.92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3</v>
      </c>
      <c r="AF63" s="7" t="s">
        <v>448</v>
      </c>
      <c r="AG63" s="7" t="s">
        <v>605</v>
      </c>
      <c r="AH63" s="7"/>
      <c r="AI63" s="7"/>
      <c r="AJ63" s="7">
        <v>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8">
        <v>274.5</v>
      </c>
      <c r="AV63" s="8">
        <v>119</v>
      </c>
      <c r="AW63" s="8">
        <v>220</v>
      </c>
      <c r="AX63" s="8">
        <v>1</v>
      </c>
      <c r="AY63" s="8">
        <f t="shared" si="3"/>
        <v>1.0316139072820052</v>
      </c>
      <c r="AZ63" s="8">
        <f t="shared" si="4"/>
        <v>3.6085457355959956</v>
      </c>
      <c r="BA63" s="8"/>
      <c r="BB63" s="10">
        <f>1240/BE63</f>
        <v>1.5403726708074534</v>
      </c>
      <c r="BC63" s="10"/>
      <c r="BD63" s="10">
        <v>470</v>
      </c>
      <c r="BE63" s="10">
        <v>805</v>
      </c>
      <c r="BF63" s="10"/>
      <c r="BG63" s="12">
        <v>45</v>
      </c>
      <c r="BH63" s="10"/>
      <c r="BI63" s="10"/>
      <c r="BJ63" s="4"/>
      <c r="BK63" s="4" t="s">
        <v>606</v>
      </c>
      <c r="BL63" s="4"/>
      <c r="BM63" s="4" t="s">
        <v>208</v>
      </c>
      <c r="BN63" s="4"/>
      <c r="BO63" s="4"/>
      <c r="BP63" s="4"/>
      <c r="BQ63" s="4"/>
      <c r="BR63" s="4"/>
      <c r="BS63" s="4"/>
      <c r="BT63" s="10"/>
      <c r="BU63" s="10"/>
    </row>
  </sheetData>
  <mergeCells count="7">
    <mergeCell ref="BG1:BH1"/>
    <mergeCell ref="C1:K1"/>
    <mergeCell ref="L1:AB1"/>
    <mergeCell ref="AC1:AE1"/>
    <mergeCell ref="AK1:AP1"/>
    <mergeCell ref="AU1:AW1"/>
    <mergeCell ref="AY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Discarded</vt:lpstr>
      <vt:lpstr>2D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Pritish</dc:creator>
  <cp:keywords/>
  <dc:description/>
  <cp:lastModifiedBy>#MISHRA PRITISH#</cp:lastModifiedBy>
  <cp:revision/>
  <dcterms:created xsi:type="dcterms:W3CDTF">2015-06-05T18:17:20Z</dcterms:created>
  <dcterms:modified xsi:type="dcterms:W3CDTF">2023-03-24T02:06:41Z</dcterms:modified>
  <cp:category/>
  <cp:contentStatus/>
</cp:coreProperties>
</file>