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S AND IT\Adv excel\"/>
    </mc:Choice>
  </mc:AlternateContent>
  <xr:revisionPtr revIDLastSave="0" documentId="13_ncr:1_{0A3CCD4F-EE96-419A-BD51-4713C3682F4B}" xr6:coauthVersionLast="47" xr6:coauthVersionMax="47" xr10:uidLastSave="{00000000-0000-0000-0000-000000000000}"/>
  <bookViews>
    <workbookView xWindow="-110" yWindow="-110" windowWidth="19420" windowHeight="10300" firstSheet="3" activeTab="8" xr2:uid="{6D184D7A-4314-49A0-ABFD-ADAF6B8F7F16}"/>
  </bookViews>
  <sheets>
    <sheet name="And condition " sheetId="1" r:id="rId1"/>
    <sheet name="DSUM " sheetId="2" r:id="rId2"/>
    <sheet name="if condition " sheetId="3" r:id="rId3"/>
    <sheet name="Dsum practice " sheetId="4" r:id="rId4"/>
    <sheet name="index and match " sheetId="5" r:id="rId5"/>
    <sheet name="sumif and sumifs" sheetId="6" r:id="rId6"/>
    <sheet name="Vlookup" sheetId="7" r:id="rId7"/>
    <sheet name="pra.lookup" sheetId="9" r:id="rId8"/>
    <sheet name="Hlookup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5" l="1"/>
  <c r="B14" i="5"/>
  <c r="B7" i="8"/>
  <c r="C20" i="9"/>
  <c r="C19" i="9"/>
  <c r="C18" i="9"/>
  <c r="C17" i="9"/>
  <c r="C16" i="9"/>
  <c r="C15" i="9"/>
  <c r="C14" i="9"/>
  <c r="C2" i="9"/>
  <c r="C12" i="7"/>
  <c r="D12" i="7" s="1"/>
  <c r="N3" i="7"/>
  <c r="H17" i="6"/>
  <c r="B11" i="5"/>
  <c r="F9" i="4"/>
  <c r="F6" i="4"/>
  <c r="B14" i="3"/>
  <c r="C8" i="9"/>
  <c r="C7" i="9"/>
  <c r="C5" i="9"/>
  <c r="C4" i="9"/>
  <c r="C3" i="9"/>
  <c r="C6" i="9"/>
  <c r="N5" i="7"/>
  <c r="B12" i="8"/>
  <c r="B15" i="7"/>
  <c r="N6" i="7"/>
  <c r="N4" i="7"/>
  <c r="B12" i="7"/>
  <c r="G11" i="6"/>
  <c r="G12" i="6"/>
  <c r="G10" i="6"/>
  <c r="G17" i="5"/>
  <c r="B10" i="5"/>
  <c r="D11" i="1"/>
  <c r="B2" i="3"/>
  <c r="C13" i="2"/>
  <c r="F5" i="2"/>
  <c r="G13" i="6"/>
  <c r="G8" i="6"/>
  <c r="F10" i="4"/>
  <c r="F8" i="4"/>
  <c r="F7" i="4"/>
  <c r="C15" i="2"/>
  <c r="C14" i="2"/>
  <c r="F8" i="2"/>
  <c r="F7" i="2"/>
  <c r="F6" i="2"/>
  <c r="B16" i="4"/>
  <c r="B25" i="4"/>
  <c r="B24" i="4"/>
  <c r="B23" i="4"/>
  <c r="B22" i="4"/>
  <c r="B21" i="4"/>
  <c r="B20" i="4"/>
  <c r="B19" i="4"/>
  <c r="B18" i="4"/>
  <c r="B17" i="4"/>
  <c r="B15" i="3"/>
  <c r="B16" i="3"/>
  <c r="B17" i="3"/>
  <c r="B3" i="3"/>
  <c r="B4" i="3"/>
  <c r="B5" i="3"/>
  <c r="B6" i="3"/>
  <c r="B7" i="3"/>
  <c r="B8" i="3"/>
  <c r="B9" i="3"/>
  <c r="B10" i="3"/>
  <c r="F9" i="2"/>
  <c r="C17" i="2"/>
  <c r="C16" i="2"/>
  <c r="M5" i="2"/>
  <c r="K5" i="2"/>
  <c r="D20" i="1"/>
  <c r="D21" i="1"/>
  <c r="D22" i="1"/>
  <c r="D23" i="1"/>
  <c r="D24" i="1"/>
  <c r="D25" i="1"/>
  <c r="D12" i="1"/>
  <c r="D13" i="1"/>
  <c r="D14" i="1"/>
  <c r="D15" i="1"/>
  <c r="D16" i="1"/>
  <c r="C2" i="1"/>
  <c r="C12" i="1"/>
  <c r="C13" i="1"/>
  <c r="C14" i="1"/>
  <c r="C15" i="1"/>
  <c r="C16" i="1"/>
  <c r="D6" i="1"/>
  <c r="D3" i="1"/>
  <c r="D4" i="1"/>
  <c r="D5" i="1"/>
  <c r="D7" i="1"/>
  <c r="C3" i="1"/>
  <c r="C4" i="1"/>
  <c r="C5" i="1"/>
  <c r="C6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priti singh</author>
  </authors>
  <commentList>
    <comment ref="C1" authorId="0" shapeId="0" xr:uid="{6479C3D3-9786-431C-96F2-EF65D2C7B3F9}">
      <text>
        <r>
          <rPr>
            <b/>
            <sz val="9"/>
            <color indexed="81"/>
            <rFont val="Tahoma"/>
            <family val="2"/>
          </rPr>
          <t>priti singh:</t>
        </r>
        <r>
          <rPr>
            <sz val="9"/>
            <color indexed="81"/>
            <rFont val="Tahoma"/>
            <family val="2"/>
          </rPr>
          <t xml:space="preserve">
=if(b2&gt;=60,"fail","pass")
if statement </t>
        </r>
      </text>
    </comment>
    <comment ref="D1" authorId="0" shapeId="0" xr:uid="{334F9D40-25E1-45AC-A308-7283B33B1451}">
      <text>
        <r>
          <rPr>
            <b/>
            <sz val="9"/>
            <color indexed="81"/>
            <rFont val="Tahoma"/>
            <family val="2"/>
          </rPr>
          <t>priti singh:</t>
        </r>
        <r>
          <rPr>
            <sz val="9"/>
            <color indexed="81"/>
            <rFont val="Tahoma"/>
            <family val="2"/>
          </rPr>
          <t xml:space="preserve">
=IF(B2&gt;90,"a",IF(B2&gt;80,"b",IF(B2&gt;70,"c",IF(B2&gt;60,"c",IF(B2&gt;40,"d")))))
nested if satement 
</t>
        </r>
      </text>
    </comment>
    <comment ref="C10" authorId="0" shapeId="0" xr:uid="{EF97DA0C-8CA3-4B73-B064-620C4B023072}">
      <text>
        <r>
          <rPr>
            <b/>
            <sz val="9"/>
            <color indexed="81"/>
            <rFont val="Tahoma"/>
            <family val="2"/>
          </rPr>
          <t>priti singh:</t>
        </r>
        <r>
          <rPr>
            <sz val="9"/>
            <color indexed="81"/>
            <rFont val="Tahoma"/>
            <family val="2"/>
          </rPr>
          <t xml:space="preserve">
=IF(AND(B11&gt;70,B11&lt;80),"ok","not ok ")
and function 
</t>
        </r>
      </text>
    </comment>
    <comment ref="D19" authorId="0" shapeId="0" xr:uid="{0BFBCB1F-CB7A-4F8C-999F-CF2F032EE263}">
      <text>
        <r>
          <rPr>
            <b/>
            <sz val="9"/>
            <color indexed="81"/>
            <rFont val="Tahoma"/>
            <family val="2"/>
          </rPr>
          <t>priti singh:</t>
        </r>
        <r>
          <rPr>
            <sz val="9"/>
            <color indexed="81"/>
            <rFont val="Tahoma"/>
            <family val="2"/>
          </rPr>
          <t xml:space="preserve">
=C20*5/100</t>
        </r>
      </text>
    </comment>
  </commentList>
</comments>
</file>

<file path=xl/sharedStrings.xml><?xml version="1.0" encoding="utf-8"?>
<sst xmlns="http://schemas.openxmlformats.org/spreadsheetml/2006/main" count="347" uniqueCount="139">
  <si>
    <t xml:space="preserve">grade </t>
  </si>
  <si>
    <t xml:space="preserve">aman </t>
  </si>
  <si>
    <t xml:space="preserve">ritu </t>
  </si>
  <si>
    <t xml:space="preserve">pass </t>
  </si>
  <si>
    <t>fail</t>
  </si>
  <si>
    <t>&gt;=60</t>
  </si>
  <si>
    <t xml:space="preserve">name </t>
  </si>
  <si>
    <t xml:space="preserve">score </t>
  </si>
  <si>
    <t xml:space="preserve">result </t>
  </si>
  <si>
    <t xml:space="preserve">pooja </t>
  </si>
  <si>
    <t>kriti singh</t>
  </si>
  <si>
    <t xml:space="preserve">neha </t>
  </si>
  <si>
    <t xml:space="preserve">samar </t>
  </si>
  <si>
    <t>A</t>
  </si>
  <si>
    <t>A+</t>
  </si>
  <si>
    <t>B</t>
  </si>
  <si>
    <t>C</t>
  </si>
  <si>
    <t>D</t>
  </si>
  <si>
    <t xml:space="preserve">ok </t>
  </si>
  <si>
    <t xml:space="preserve">not ok </t>
  </si>
  <si>
    <t>a</t>
  </si>
  <si>
    <t xml:space="preserve">and function </t>
  </si>
  <si>
    <t xml:space="preserve">match </t>
  </si>
  <si>
    <t xml:space="preserve">not match </t>
  </si>
  <si>
    <t xml:space="preserve">bonus </t>
  </si>
  <si>
    <t xml:space="preserve">salary </t>
  </si>
  <si>
    <t>bouns</t>
  </si>
  <si>
    <t xml:space="preserve">degination </t>
  </si>
  <si>
    <t>hr</t>
  </si>
  <si>
    <t>sales</t>
  </si>
  <si>
    <t>marketing</t>
  </si>
  <si>
    <t>digital m</t>
  </si>
  <si>
    <t>seo</t>
  </si>
  <si>
    <t>digital</t>
  </si>
  <si>
    <t>HR</t>
  </si>
  <si>
    <t>name</t>
  </si>
  <si>
    <t>couse</t>
  </si>
  <si>
    <t>fee</t>
  </si>
  <si>
    <t>amit</t>
  </si>
  <si>
    <t>sumit</t>
  </si>
  <si>
    <t>ram</t>
  </si>
  <si>
    <t>shyam</t>
  </si>
  <si>
    <t>sita</t>
  </si>
  <si>
    <t>rahul</t>
  </si>
  <si>
    <t>mukesh</t>
  </si>
  <si>
    <t>rakesh</t>
  </si>
  <si>
    <t>rohit</t>
  </si>
  <si>
    <t>pooja</t>
  </si>
  <si>
    <t>BCA</t>
  </si>
  <si>
    <t>MCA</t>
  </si>
  <si>
    <t>BA</t>
  </si>
  <si>
    <t>MA</t>
  </si>
  <si>
    <t>=DSUM(DATABASE,FIELD,CRITERIA)</t>
  </si>
  <si>
    <t>COUSE</t>
  </si>
  <si>
    <t>DSUM</t>
  </si>
  <si>
    <t>FEE</t>
  </si>
  <si>
    <t>&gt;10000</t>
  </si>
  <si>
    <t>DMIN</t>
  </si>
  <si>
    <t>DMAX</t>
  </si>
  <si>
    <t>DCOUNT</t>
  </si>
  <si>
    <t>DAVG</t>
  </si>
  <si>
    <t>=DMIN(DATABASE,FIELD,CRITERIA)</t>
  </si>
  <si>
    <t>=DMAX(DATABASE,FIELD,CRITERIA)</t>
  </si>
  <si>
    <t>=DCOUNT(DATABASE,FIELD,CRITERIA)</t>
  </si>
  <si>
    <t>=DAVG(DATABASE,FIELD,CRITERIA)</t>
  </si>
  <si>
    <t>&gt;=80,&lt;100</t>
  </si>
  <si>
    <t xml:space="preserve">fail </t>
  </si>
  <si>
    <t xml:space="preserve"> </t>
  </si>
  <si>
    <t>&gt;=20000</t>
  </si>
  <si>
    <t xml:space="preserve">dept </t>
  </si>
  <si>
    <t xml:space="preserve">hr </t>
  </si>
  <si>
    <t xml:space="preserve">sales </t>
  </si>
  <si>
    <t xml:space="preserve">it </t>
  </si>
  <si>
    <t>fin</t>
  </si>
  <si>
    <t xml:space="preserve">admin </t>
  </si>
  <si>
    <t xml:space="preserve"> hr </t>
  </si>
  <si>
    <t xml:space="preserve">using count ,max ,min ,sum,avg </t>
  </si>
  <si>
    <t xml:space="preserve">sum </t>
  </si>
  <si>
    <t xml:space="preserve">min </t>
  </si>
  <si>
    <t xml:space="preserve">max </t>
  </si>
  <si>
    <t xml:space="preserve">count </t>
  </si>
  <si>
    <t xml:space="preserve">average </t>
  </si>
  <si>
    <t xml:space="preserve">max BCA </t>
  </si>
  <si>
    <t xml:space="preserve">min BCA  </t>
  </si>
  <si>
    <t xml:space="preserve">sum BCA </t>
  </si>
  <si>
    <t xml:space="preserve">count BCA </t>
  </si>
  <si>
    <t xml:space="preserve">Avg BCA </t>
  </si>
  <si>
    <t xml:space="preserve">using simple method </t>
  </si>
  <si>
    <t xml:space="preserve">course </t>
  </si>
  <si>
    <t xml:space="preserve">fee </t>
  </si>
  <si>
    <t xml:space="preserve">using advance method </t>
  </si>
  <si>
    <t>Course</t>
  </si>
  <si>
    <t xml:space="preserve">using if ,and, or condition </t>
  </si>
  <si>
    <t>Couse</t>
  </si>
  <si>
    <t>&lt;=30000</t>
  </si>
  <si>
    <t>sum</t>
  </si>
  <si>
    <t>min</t>
  </si>
  <si>
    <t>max</t>
  </si>
  <si>
    <t>Avg</t>
  </si>
  <si>
    <t>id</t>
  </si>
  <si>
    <t>age</t>
  </si>
  <si>
    <t>riya</t>
  </si>
  <si>
    <t>=index(array,row_num,[column_num])</t>
  </si>
  <si>
    <t>=match(lookup_value,lookup_array,[match_type])</t>
  </si>
  <si>
    <t>value print</t>
  </si>
  <si>
    <t>row print</t>
  </si>
  <si>
    <t>value</t>
  </si>
  <si>
    <t>product</t>
  </si>
  <si>
    <t>qty</t>
  </si>
  <si>
    <t>price</t>
  </si>
  <si>
    <t>pen</t>
  </si>
  <si>
    <t>copy</t>
  </si>
  <si>
    <t>book</t>
  </si>
  <si>
    <t>sumif(range,criteria,[sum_range])</t>
  </si>
  <si>
    <t>sumifs(sum_range,criteria_range1,criteria1,[criteria_range2,criteria2]….)</t>
  </si>
  <si>
    <t>qty&gt;50</t>
  </si>
  <si>
    <t>&lt;50</t>
  </si>
  <si>
    <t>not equal</t>
  </si>
  <si>
    <t>&gt;=20</t>
  </si>
  <si>
    <t>&lt;=50</t>
  </si>
  <si>
    <t xml:space="preserve">0 show exctly  value </t>
  </si>
  <si>
    <t>index</t>
  </si>
  <si>
    <t>department</t>
  </si>
  <si>
    <t>salary</t>
  </si>
  <si>
    <t>sam</t>
  </si>
  <si>
    <t>seema</t>
  </si>
  <si>
    <t>rohan</t>
  </si>
  <si>
    <t>mohan</t>
  </si>
  <si>
    <t>iit</t>
  </si>
  <si>
    <t>sale</t>
  </si>
  <si>
    <t xml:space="preserve">marketing </t>
  </si>
  <si>
    <t xml:space="preserve">calling </t>
  </si>
  <si>
    <t>marks</t>
  </si>
  <si>
    <t>Emp Data</t>
  </si>
  <si>
    <t>ID</t>
  </si>
  <si>
    <t>Name</t>
  </si>
  <si>
    <t>Departement</t>
  </si>
  <si>
    <t>Salary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</si>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</sst>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2" fillId="2" borderId="0" xfId="1" applyFont="1" applyFill="1"/>
    <xf numFmtId="0" fontId="6" fillId="2" borderId="0" xfId="0" applyFont="1" applyFill="1"/>
    <xf numFmtId="0" fontId="2" fillId="3" borderId="0" xfId="1" applyFont="1" applyFill="1"/>
    <xf numFmtId="0" fontId="0" fillId="3" borderId="0" xfId="0" applyFill="1"/>
    <xf numFmtId="9" fontId="0" fillId="3" borderId="0" xfId="0" applyNumberFormat="1" applyFill="1"/>
    <xf numFmtId="0" fontId="7" fillId="4" borderId="0" xfId="1" applyFont="1" applyFill="1"/>
    <xf numFmtId="0" fontId="5" fillId="4" borderId="0" xfId="0" applyFont="1" applyFill="1"/>
    <xf numFmtId="0" fontId="0" fillId="5" borderId="0" xfId="0" applyFill="1"/>
    <xf numFmtId="0" fontId="2" fillId="5" borderId="0" xfId="1" applyFont="1" applyFill="1"/>
    <xf numFmtId="0" fontId="0" fillId="0" borderId="0" xfId="0" quotePrefix="1"/>
    <xf numFmtId="0" fontId="0" fillId="7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CF98-E953-4C79-9B77-032FB61E1A9A}">
  <sheetPr codeName="Sheet1">
    <tabColor rgb="FF00B050"/>
  </sheetPr>
  <dimension ref="A1:L35"/>
  <sheetViews>
    <sheetView topLeftCell="A17" workbookViewId="0">
      <selection activeCell="N12" sqref="N12"/>
    </sheetView>
  </sheetViews>
  <sheetFormatPr defaultRowHeight="14.5" x14ac:dyDescent="0.35"/>
  <cols>
    <col min="1" max="1" width="12.54296875" customWidth="1"/>
    <col min="3" max="3" width="11.54296875" customWidth="1"/>
    <col min="4" max="4" width="11.1796875" customWidth="1"/>
  </cols>
  <sheetData>
    <row r="1" spans="1:12" x14ac:dyDescent="0.35">
      <c r="A1" s="7" t="s">
        <v>6</v>
      </c>
      <c r="B1" s="8" t="s">
        <v>7</v>
      </c>
      <c r="C1" s="8" t="s">
        <v>8</v>
      </c>
      <c r="D1" s="8" t="s">
        <v>0</v>
      </c>
      <c r="E1" s="8"/>
      <c r="F1" s="8"/>
      <c r="G1" s="8"/>
      <c r="H1" s="8"/>
      <c r="I1" s="8"/>
      <c r="J1" s="8" t="s">
        <v>5</v>
      </c>
      <c r="K1" s="8" t="s">
        <v>3</v>
      </c>
      <c r="L1" s="8" t="s">
        <v>4</v>
      </c>
    </row>
    <row r="2" spans="1:12" x14ac:dyDescent="0.35">
      <c r="A2" s="8" t="s">
        <v>1</v>
      </c>
      <c r="B2" s="8">
        <v>92</v>
      </c>
      <c r="C2" s="8" t="str">
        <f>IF(B2&gt;=60,"pass","fail")</f>
        <v>pass</v>
      </c>
      <c r="D2" s="8" t="s">
        <v>20</v>
      </c>
      <c r="E2" s="8"/>
      <c r="F2" s="8"/>
      <c r="G2" s="8"/>
      <c r="H2" s="8"/>
      <c r="I2" s="8"/>
      <c r="J2" s="8">
        <v>90</v>
      </c>
      <c r="K2" s="8" t="s">
        <v>14</v>
      </c>
      <c r="L2" s="8"/>
    </row>
    <row r="3" spans="1:12" x14ac:dyDescent="0.35">
      <c r="A3" s="8" t="s">
        <v>9</v>
      </c>
      <c r="B3" s="8">
        <v>85</v>
      </c>
      <c r="C3" s="8" t="str">
        <f t="shared" ref="C3:C7" si="0">IF(B3&gt;=60,"pass","fail")</f>
        <v>pass</v>
      </c>
      <c r="D3" s="8" t="str">
        <f t="shared" ref="D3:D7" si="1">IF(B3&gt;90,"a",IF(B3&gt;80,"b",IF(B3&gt;70,"c",IF(B3&gt;60,"c",IF(B3&gt;40,"d")))))</f>
        <v>b</v>
      </c>
      <c r="E3" s="8"/>
      <c r="F3" s="8"/>
      <c r="G3" s="8"/>
      <c r="H3" s="8"/>
      <c r="I3" s="8"/>
      <c r="J3" s="8">
        <v>80</v>
      </c>
      <c r="K3" s="8" t="s">
        <v>13</v>
      </c>
      <c r="L3" s="8"/>
    </row>
    <row r="4" spans="1:12" x14ac:dyDescent="0.35">
      <c r="A4" s="8" t="s">
        <v>10</v>
      </c>
      <c r="B4" s="8">
        <v>75</v>
      </c>
      <c r="C4" s="8" t="str">
        <f t="shared" si="0"/>
        <v>pass</v>
      </c>
      <c r="D4" s="8" t="str">
        <f t="shared" si="1"/>
        <v>c</v>
      </c>
      <c r="E4" s="8"/>
      <c r="F4" s="8"/>
      <c r="G4" s="8"/>
      <c r="H4" s="8"/>
      <c r="I4" s="8"/>
      <c r="J4" s="8">
        <v>70</v>
      </c>
      <c r="K4" s="8" t="s">
        <v>15</v>
      </c>
      <c r="L4" s="8"/>
    </row>
    <row r="5" spans="1:12" x14ac:dyDescent="0.35">
      <c r="A5" s="8" t="s">
        <v>11</v>
      </c>
      <c r="B5" s="8">
        <v>65</v>
      </c>
      <c r="C5" s="8" t="str">
        <f t="shared" si="0"/>
        <v>pass</v>
      </c>
      <c r="D5" s="8" t="str">
        <f t="shared" si="1"/>
        <v>c</v>
      </c>
      <c r="E5" s="8"/>
      <c r="F5" s="8"/>
      <c r="G5" s="8"/>
      <c r="H5" s="8"/>
      <c r="I5" s="8"/>
      <c r="J5" s="8">
        <v>60</v>
      </c>
      <c r="K5" s="8" t="s">
        <v>16</v>
      </c>
      <c r="L5" s="8"/>
    </row>
    <row r="6" spans="1:12" x14ac:dyDescent="0.35">
      <c r="A6" s="8" t="s">
        <v>2</v>
      </c>
      <c r="B6" s="8">
        <v>20</v>
      </c>
      <c r="C6" s="8" t="str">
        <f t="shared" si="0"/>
        <v>fail</v>
      </c>
      <c r="D6" s="8" t="b">
        <f>IF(B6&gt;90,"a",IF(B6&gt;80,"b",IF(B6&gt;70,"c",IF(B6&gt;60,"c",IF(B6&gt;40,"d")))))</f>
        <v>0</v>
      </c>
      <c r="E6" s="8"/>
      <c r="F6" s="8"/>
      <c r="G6" s="8"/>
      <c r="H6" s="8"/>
      <c r="I6" s="8"/>
      <c r="J6" s="8">
        <v>40</v>
      </c>
      <c r="K6" s="8" t="s">
        <v>17</v>
      </c>
      <c r="L6" s="8"/>
    </row>
    <row r="7" spans="1:12" x14ac:dyDescent="0.35">
      <c r="A7" s="8" t="s">
        <v>12</v>
      </c>
      <c r="B7" s="8">
        <v>60</v>
      </c>
      <c r="C7" s="8" t="str">
        <f t="shared" si="0"/>
        <v>pass</v>
      </c>
      <c r="D7" s="8" t="str">
        <f t="shared" si="1"/>
        <v>d</v>
      </c>
      <c r="E7" s="8"/>
      <c r="F7" s="8"/>
      <c r="G7" s="8"/>
      <c r="H7" s="8"/>
      <c r="I7" s="8"/>
      <c r="J7" s="8"/>
      <c r="K7" s="8"/>
      <c r="L7" s="8"/>
    </row>
    <row r="8" spans="1:12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10" spans="1:12" x14ac:dyDescent="0.35">
      <c r="A10" s="2" t="s">
        <v>6</v>
      </c>
      <c r="B10" s="3" t="s">
        <v>7</v>
      </c>
      <c r="C10" s="3" t="s">
        <v>21</v>
      </c>
      <c r="D10" s="3"/>
      <c r="E10" s="3"/>
      <c r="F10" s="3"/>
      <c r="G10" s="3"/>
      <c r="H10" s="3"/>
      <c r="I10" s="3"/>
      <c r="J10" s="3" t="s">
        <v>18</v>
      </c>
      <c r="K10" s="3" t="s">
        <v>19</v>
      </c>
    </row>
    <row r="11" spans="1:12" x14ac:dyDescent="0.35">
      <c r="A11" s="3" t="s">
        <v>1</v>
      </c>
      <c r="B11" s="3">
        <v>92</v>
      </c>
      <c r="C11" s="3" t="s">
        <v>19</v>
      </c>
      <c r="D11" s="3" t="str">
        <f>IF(B11&gt;"ritu","match","not match")</f>
        <v>not match</v>
      </c>
      <c r="E11" s="3"/>
      <c r="F11" s="3"/>
      <c r="G11" s="3"/>
      <c r="H11" s="3"/>
      <c r="I11" s="3"/>
      <c r="J11" s="3" t="s">
        <v>22</v>
      </c>
      <c r="K11" s="3" t="s">
        <v>23</v>
      </c>
    </row>
    <row r="12" spans="1:12" x14ac:dyDescent="0.35">
      <c r="A12" s="3" t="s">
        <v>9</v>
      </c>
      <c r="B12" s="3">
        <v>85</v>
      </c>
      <c r="C12" s="3" t="str">
        <f t="shared" ref="C12:C16" si="2">IF(AND(B12&gt;70,B12&lt;80),"ok","not ok ")</f>
        <v xml:space="preserve">not ok </v>
      </c>
      <c r="D12" s="3" t="str">
        <f t="shared" ref="D12:D16" si="3">IF(B12&gt;"aman","match","not match")</f>
        <v>not match</v>
      </c>
      <c r="E12" s="3"/>
      <c r="F12" s="3"/>
      <c r="G12" s="3"/>
      <c r="H12" s="3"/>
      <c r="I12" s="3"/>
      <c r="J12" s="3"/>
      <c r="K12" s="3"/>
    </row>
    <row r="13" spans="1:12" x14ac:dyDescent="0.35">
      <c r="A13" s="3" t="s">
        <v>10</v>
      </c>
      <c r="B13" s="3">
        <v>75</v>
      </c>
      <c r="C13" s="3" t="str">
        <f t="shared" si="2"/>
        <v>ok</v>
      </c>
      <c r="D13" s="3" t="str">
        <f t="shared" si="3"/>
        <v>not match</v>
      </c>
      <c r="E13" s="3"/>
      <c r="F13" s="3"/>
      <c r="G13" s="3"/>
      <c r="H13" s="3"/>
      <c r="I13" s="3"/>
      <c r="J13" s="3"/>
      <c r="K13" s="3"/>
    </row>
    <row r="14" spans="1:12" x14ac:dyDescent="0.35">
      <c r="A14" s="3" t="s">
        <v>11</v>
      </c>
      <c r="B14" s="3">
        <v>65</v>
      </c>
      <c r="C14" s="3" t="str">
        <f t="shared" si="2"/>
        <v xml:space="preserve">not ok </v>
      </c>
      <c r="D14" s="3" t="str">
        <f t="shared" si="3"/>
        <v>not match</v>
      </c>
      <c r="E14" s="3"/>
      <c r="F14" s="3"/>
      <c r="G14" s="3"/>
      <c r="H14" s="3"/>
      <c r="I14" s="3"/>
      <c r="J14" s="3"/>
      <c r="K14" s="3"/>
    </row>
    <row r="15" spans="1:12" x14ac:dyDescent="0.35">
      <c r="A15" s="3" t="s">
        <v>2</v>
      </c>
      <c r="B15" s="3">
        <v>20</v>
      </c>
      <c r="C15" s="3" t="str">
        <f t="shared" si="2"/>
        <v xml:space="preserve">not ok </v>
      </c>
      <c r="D15" s="3" t="str">
        <f t="shared" si="3"/>
        <v>not match</v>
      </c>
      <c r="E15" s="3"/>
      <c r="F15" s="3"/>
      <c r="G15" s="3"/>
      <c r="H15" s="3"/>
      <c r="I15" s="3"/>
      <c r="J15" s="3"/>
      <c r="K15" s="3"/>
    </row>
    <row r="16" spans="1:12" x14ac:dyDescent="0.35">
      <c r="A16" s="3" t="s">
        <v>12</v>
      </c>
      <c r="B16" s="3">
        <v>60</v>
      </c>
      <c r="C16" s="3" t="str">
        <f t="shared" si="2"/>
        <v xml:space="preserve">not ok </v>
      </c>
      <c r="D16" s="3" t="str">
        <f t="shared" si="3"/>
        <v>not match</v>
      </c>
      <c r="E16" s="3"/>
      <c r="F16" s="3"/>
      <c r="G16" s="3"/>
      <c r="H16" s="3"/>
      <c r="I16" s="3"/>
      <c r="J16" s="3"/>
      <c r="K16" s="3"/>
    </row>
    <row r="18" spans="1:11" x14ac:dyDescent="0.35">
      <c r="K18" s="1"/>
    </row>
    <row r="19" spans="1:11" x14ac:dyDescent="0.35">
      <c r="A19" s="4" t="s">
        <v>6</v>
      </c>
      <c r="B19" s="5" t="s">
        <v>7</v>
      </c>
      <c r="C19" s="5" t="s">
        <v>25</v>
      </c>
      <c r="D19" s="5" t="s">
        <v>26</v>
      </c>
      <c r="E19" s="5"/>
      <c r="F19" s="5"/>
      <c r="G19" s="5"/>
      <c r="H19" s="5"/>
      <c r="I19" s="5"/>
      <c r="J19" s="5" t="s">
        <v>24</v>
      </c>
      <c r="K19" s="6">
        <v>0.05</v>
      </c>
    </row>
    <row r="20" spans="1:11" x14ac:dyDescent="0.35">
      <c r="A20" s="5" t="s">
        <v>1</v>
      </c>
      <c r="B20" s="5">
        <v>92</v>
      </c>
      <c r="C20" s="5">
        <v>20000</v>
      </c>
      <c r="D20" s="5">
        <f>C20*5/100</f>
        <v>1000</v>
      </c>
      <c r="E20" s="5"/>
      <c r="F20" s="5"/>
      <c r="G20" s="5"/>
      <c r="H20" s="5"/>
      <c r="I20" s="5"/>
      <c r="J20" s="5"/>
      <c r="K20" s="5"/>
    </row>
    <row r="21" spans="1:11" x14ac:dyDescent="0.35">
      <c r="A21" s="5" t="s">
        <v>9</v>
      </c>
      <c r="B21" s="5">
        <v>85</v>
      </c>
      <c r="C21" s="5">
        <v>30000</v>
      </c>
      <c r="D21" s="5">
        <f t="shared" ref="D21:D25" si="4">C21*5/100</f>
        <v>1500</v>
      </c>
      <c r="E21" s="5"/>
      <c r="F21" s="5"/>
      <c r="G21" s="5"/>
      <c r="H21" s="5"/>
      <c r="I21" s="5"/>
      <c r="J21" s="5"/>
      <c r="K21" s="5"/>
    </row>
    <row r="22" spans="1:11" x14ac:dyDescent="0.35">
      <c r="A22" s="5" t="s">
        <v>10</v>
      </c>
      <c r="B22" s="5">
        <v>75</v>
      </c>
      <c r="C22" s="5">
        <v>40000</v>
      </c>
      <c r="D22" s="5">
        <f t="shared" si="4"/>
        <v>2000</v>
      </c>
      <c r="E22" s="5"/>
      <c r="F22" s="5"/>
      <c r="G22" s="5"/>
      <c r="H22" s="5"/>
      <c r="I22" s="5"/>
      <c r="J22" s="5"/>
      <c r="K22" s="5"/>
    </row>
    <row r="23" spans="1:11" x14ac:dyDescent="0.35">
      <c r="A23" s="5" t="s">
        <v>11</v>
      </c>
      <c r="B23" s="5">
        <v>65</v>
      </c>
      <c r="C23" s="5">
        <v>50000</v>
      </c>
      <c r="D23" s="5">
        <f t="shared" si="4"/>
        <v>2500</v>
      </c>
      <c r="E23" s="5"/>
      <c r="F23" s="5"/>
      <c r="G23" s="5"/>
      <c r="H23" s="5"/>
      <c r="I23" s="5"/>
      <c r="J23" s="5"/>
      <c r="K23" s="5"/>
    </row>
    <row r="24" spans="1:11" x14ac:dyDescent="0.35">
      <c r="A24" s="5" t="s">
        <v>2</v>
      </c>
      <c r="B24" s="5">
        <v>20</v>
      </c>
      <c r="C24" s="5">
        <v>60000</v>
      </c>
      <c r="D24" s="5">
        <f t="shared" si="4"/>
        <v>3000</v>
      </c>
      <c r="E24" s="5"/>
      <c r="F24" s="5"/>
      <c r="G24" s="5"/>
      <c r="H24" s="5"/>
      <c r="I24" s="5"/>
      <c r="J24" s="5"/>
      <c r="K24" s="5"/>
    </row>
    <row r="25" spans="1:11" x14ac:dyDescent="0.35">
      <c r="A25" s="5" t="s">
        <v>12</v>
      </c>
      <c r="B25" s="5">
        <v>60</v>
      </c>
      <c r="C25" s="5">
        <v>80000</v>
      </c>
      <c r="D25" s="5">
        <f t="shared" si="4"/>
        <v>4000</v>
      </c>
      <c r="E25" s="5"/>
      <c r="F25" s="5"/>
      <c r="G25" s="5"/>
      <c r="H25" s="5"/>
      <c r="I25" s="5"/>
      <c r="J25" s="5"/>
      <c r="K25" s="5"/>
    </row>
    <row r="28" spans="1:11" x14ac:dyDescent="0.35">
      <c r="A28" s="9"/>
      <c r="B28" s="9"/>
      <c r="C28" s="9"/>
      <c r="D28" s="9"/>
      <c r="E28" s="9"/>
      <c r="F28" s="9"/>
      <c r="G28" s="9"/>
      <c r="H28" s="9"/>
      <c r="I28" s="9"/>
      <c r="J28" s="9" t="s">
        <v>34</v>
      </c>
      <c r="K28" s="9">
        <v>10</v>
      </c>
    </row>
    <row r="29" spans="1:11" x14ac:dyDescent="0.35">
      <c r="A29" s="10" t="s">
        <v>6</v>
      </c>
      <c r="B29" s="9" t="s">
        <v>7</v>
      </c>
      <c r="C29" s="9" t="s">
        <v>25</v>
      </c>
      <c r="D29" s="9" t="s">
        <v>27</v>
      </c>
      <c r="E29" s="9"/>
      <c r="F29" s="9"/>
      <c r="G29" s="9"/>
      <c r="H29" s="9"/>
      <c r="I29" s="9"/>
      <c r="J29" s="9" t="s">
        <v>29</v>
      </c>
      <c r="K29" s="9">
        <v>5</v>
      </c>
    </row>
    <row r="30" spans="1:11" x14ac:dyDescent="0.35">
      <c r="A30" s="9" t="s">
        <v>1</v>
      </c>
      <c r="B30" s="9">
        <v>92</v>
      </c>
      <c r="C30" s="9">
        <v>20000</v>
      </c>
      <c r="D30" s="9" t="s">
        <v>28</v>
      </c>
      <c r="E30" s="9"/>
      <c r="F30" s="9"/>
      <c r="G30" s="9"/>
      <c r="H30" s="9"/>
      <c r="I30" s="9"/>
      <c r="J30" s="9" t="s">
        <v>30</v>
      </c>
      <c r="K30" s="9">
        <v>8</v>
      </c>
    </row>
    <row r="31" spans="1:11" x14ac:dyDescent="0.35">
      <c r="A31" s="9" t="s">
        <v>9</v>
      </c>
      <c r="B31" s="9">
        <v>85</v>
      </c>
      <c r="C31" s="9">
        <v>30000</v>
      </c>
      <c r="D31" s="9" t="s">
        <v>29</v>
      </c>
      <c r="E31" s="9"/>
      <c r="F31" s="9"/>
      <c r="G31" s="9"/>
      <c r="H31" s="9"/>
      <c r="I31" s="9"/>
      <c r="J31" s="9" t="s">
        <v>33</v>
      </c>
      <c r="K31" s="9">
        <v>7</v>
      </c>
    </row>
    <row r="32" spans="1:11" x14ac:dyDescent="0.35">
      <c r="A32" s="9" t="s">
        <v>10</v>
      </c>
      <c r="B32" s="9">
        <v>75</v>
      </c>
      <c r="C32" s="9">
        <v>40000</v>
      </c>
      <c r="D32" s="9" t="s">
        <v>30</v>
      </c>
      <c r="E32" s="9"/>
      <c r="F32" s="9"/>
      <c r="G32" s="9"/>
      <c r="H32" s="9"/>
      <c r="I32" s="9"/>
      <c r="J32" s="9" t="s">
        <v>32</v>
      </c>
      <c r="K32" s="9">
        <v>9</v>
      </c>
    </row>
    <row r="33" spans="1:11" x14ac:dyDescent="0.35">
      <c r="A33" s="9" t="s">
        <v>11</v>
      </c>
      <c r="B33" s="9">
        <v>65</v>
      </c>
      <c r="C33" s="9">
        <v>50000</v>
      </c>
      <c r="D33" s="9" t="s">
        <v>28</v>
      </c>
      <c r="E33" s="9"/>
      <c r="F33" s="9"/>
      <c r="G33" s="9"/>
      <c r="H33" s="9"/>
      <c r="I33" s="9"/>
      <c r="J33" s="9"/>
      <c r="K33" s="9"/>
    </row>
    <row r="34" spans="1:11" x14ac:dyDescent="0.35">
      <c r="A34" s="9" t="s">
        <v>2</v>
      </c>
      <c r="B34" s="9">
        <v>20</v>
      </c>
      <c r="C34" s="9">
        <v>60000</v>
      </c>
      <c r="D34" s="9" t="s">
        <v>31</v>
      </c>
      <c r="E34" s="9"/>
      <c r="F34" s="9"/>
      <c r="G34" s="9"/>
      <c r="H34" s="9"/>
      <c r="I34" s="9"/>
      <c r="J34" s="9"/>
      <c r="K34" s="9"/>
    </row>
    <row r="35" spans="1:11" x14ac:dyDescent="0.35">
      <c r="A35" s="9" t="s">
        <v>12</v>
      </c>
      <c r="B35" s="9">
        <v>60</v>
      </c>
      <c r="C35" s="9">
        <v>80000</v>
      </c>
      <c r="D35" s="9" t="s">
        <v>32</v>
      </c>
      <c r="E35" s="9"/>
      <c r="F35" s="9"/>
      <c r="G35" s="9"/>
      <c r="H35" s="9"/>
      <c r="I35" s="9"/>
      <c r="J35" s="9"/>
      <c r="K35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3154-8579-4C00-B755-31374C78F4EF}">
  <sheetPr codeName="Sheet2">
    <tabColor rgb="FF00B0F0"/>
  </sheetPr>
  <dimension ref="A1:N17"/>
  <sheetViews>
    <sheetView zoomScale="120" zoomScaleNormal="120" workbookViewId="0">
      <selection activeCell="H14" sqref="H14"/>
    </sheetView>
  </sheetViews>
  <sheetFormatPr defaultRowHeight="14.5" x14ac:dyDescent="0.35"/>
  <sheetData>
    <row r="1" spans="1:14" x14ac:dyDescent="0.35">
      <c r="A1" t="s">
        <v>35</v>
      </c>
      <c r="B1" t="s">
        <v>36</v>
      </c>
      <c r="C1" t="s">
        <v>37</v>
      </c>
      <c r="H1" s="11" t="s">
        <v>52</v>
      </c>
    </row>
    <row r="2" spans="1:14" x14ac:dyDescent="0.35">
      <c r="A2" t="s">
        <v>38</v>
      </c>
      <c r="B2" t="s">
        <v>48</v>
      </c>
      <c r="C2">
        <v>10000</v>
      </c>
      <c r="G2" t="s">
        <v>53</v>
      </c>
      <c r="H2" s="11" t="s">
        <v>61</v>
      </c>
      <c r="K2" t="s">
        <v>53</v>
      </c>
      <c r="M2" t="s">
        <v>91</v>
      </c>
      <c r="N2" t="s">
        <v>55</v>
      </c>
    </row>
    <row r="3" spans="1:14" x14ac:dyDescent="0.35">
      <c r="A3" t="s">
        <v>39</v>
      </c>
      <c r="B3" t="s">
        <v>49</v>
      </c>
      <c r="C3">
        <v>15400</v>
      </c>
      <c r="G3" t="s">
        <v>48</v>
      </c>
      <c r="H3" s="11" t="s">
        <v>62</v>
      </c>
      <c r="K3" t="s">
        <v>49</v>
      </c>
      <c r="M3" t="s">
        <v>48</v>
      </c>
      <c r="N3" t="s">
        <v>56</v>
      </c>
    </row>
    <row r="4" spans="1:14" x14ac:dyDescent="0.35">
      <c r="A4" t="s">
        <v>40</v>
      </c>
      <c r="B4" t="s">
        <v>50</v>
      </c>
      <c r="C4">
        <v>5600</v>
      </c>
      <c r="H4" s="11" t="s">
        <v>63</v>
      </c>
    </row>
    <row r="5" spans="1:14" x14ac:dyDescent="0.35">
      <c r="A5" t="s">
        <v>41</v>
      </c>
      <c r="B5" t="s">
        <v>49</v>
      </c>
      <c r="C5">
        <v>25000</v>
      </c>
      <c r="E5" t="s">
        <v>54</v>
      </c>
      <c r="F5">
        <f>DSUM(A1:C11,"FEE",G2:G3)</f>
        <v>42400</v>
      </c>
      <c r="H5" s="11" t="s">
        <v>64</v>
      </c>
      <c r="K5">
        <f>DSUM(A1:C11,"FEE",K2:K3)</f>
        <v>57200</v>
      </c>
      <c r="M5">
        <f>DSUM(A1:C11,"FEE",M2:N3)</f>
        <v>0</v>
      </c>
    </row>
    <row r="6" spans="1:14" x14ac:dyDescent="0.35">
      <c r="A6" t="s">
        <v>42</v>
      </c>
      <c r="B6" t="s">
        <v>50</v>
      </c>
      <c r="C6">
        <v>3500</v>
      </c>
      <c r="E6" t="s">
        <v>57</v>
      </c>
      <c r="F6">
        <f>DMIN(A1:C11,"FEE",G2:G3)</f>
        <v>10000</v>
      </c>
    </row>
    <row r="7" spans="1:14" x14ac:dyDescent="0.35">
      <c r="A7" t="s">
        <v>43</v>
      </c>
      <c r="B7" t="s">
        <v>48</v>
      </c>
      <c r="C7">
        <v>15000</v>
      </c>
      <c r="E7" t="s">
        <v>58</v>
      </c>
      <c r="F7">
        <f>DMAX(A1:C11,"FEE",G2:G3)</f>
        <v>17400</v>
      </c>
    </row>
    <row r="8" spans="1:14" x14ac:dyDescent="0.35">
      <c r="A8" t="s">
        <v>44</v>
      </c>
      <c r="B8" t="s">
        <v>49</v>
      </c>
      <c r="C8">
        <v>16800</v>
      </c>
      <c r="E8" t="s">
        <v>59</v>
      </c>
      <c r="F8">
        <f>DCOUNT(A1:C11,"FEE",G2:G3)</f>
        <v>3</v>
      </c>
    </row>
    <row r="9" spans="1:14" x14ac:dyDescent="0.35">
      <c r="A9" t="s">
        <v>45</v>
      </c>
      <c r="B9" t="s">
        <v>50</v>
      </c>
      <c r="C9">
        <v>9800</v>
      </c>
      <c r="E9" t="s">
        <v>60</v>
      </c>
      <c r="F9">
        <f>DAVERAGE(A1:C11,"FEE",G2:G3)</f>
        <v>14133.333333333334</v>
      </c>
    </row>
    <row r="10" spans="1:14" x14ac:dyDescent="0.35">
      <c r="A10" t="s">
        <v>46</v>
      </c>
      <c r="B10" t="s">
        <v>48</v>
      </c>
      <c r="C10">
        <v>17400</v>
      </c>
    </row>
    <row r="11" spans="1:14" x14ac:dyDescent="0.35">
      <c r="A11" t="s">
        <v>47</v>
      </c>
      <c r="B11" t="s">
        <v>51</v>
      </c>
      <c r="C11">
        <v>3500</v>
      </c>
    </row>
    <row r="13" spans="1:14" x14ac:dyDescent="0.35">
      <c r="B13" t="s">
        <v>95</v>
      </c>
      <c r="C13">
        <f>SUM(C2,C7,C10)</f>
        <v>42400</v>
      </c>
    </row>
    <row r="14" spans="1:14" x14ac:dyDescent="0.35">
      <c r="B14" t="s">
        <v>96</v>
      </c>
      <c r="C14">
        <f>MIN(C2:C11)</f>
        <v>3500</v>
      </c>
    </row>
    <row r="15" spans="1:14" x14ac:dyDescent="0.35">
      <c r="B15" t="s">
        <v>97</v>
      </c>
      <c r="C15">
        <f>MAX(C2:C11)</f>
        <v>25000</v>
      </c>
    </row>
    <row r="16" spans="1:14" x14ac:dyDescent="0.35">
      <c r="B16" t="s">
        <v>80</v>
      </c>
      <c r="C16">
        <f>COUNT(C2:C11)</f>
        <v>10</v>
      </c>
    </row>
    <row r="17" spans="2:3" x14ac:dyDescent="0.35">
      <c r="B17" t="s">
        <v>98</v>
      </c>
      <c r="C17">
        <f>AVERAGE(C2:C11)</f>
        <v>12200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CD91-DD64-4023-9AA3-4CF397245570}">
  <sheetPr codeName="Sheet3">
    <tabColor theme="7"/>
  </sheetPr>
  <dimension ref="A1:K28"/>
  <sheetViews>
    <sheetView topLeftCell="A7" workbookViewId="0">
      <selection activeCell="B15" sqref="B15"/>
    </sheetView>
  </sheetViews>
  <sheetFormatPr defaultRowHeight="14.5" x14ac:dyDescent="0.35"/>
  <cols>
    <col min="8" max="8" width="6.54296875" customWidth="1"/>
    <col min="11" max="11" width="21.7265625" customWidth="1"/>
  </cols>
  <sheetData>
    <row r="1" spans="1:11" ht="23.5" x14ac:dyDescent="0.55000000000000004">
      <c r="A1" t="s">
        <v>7</v>
      </c>
      <c r="B1" t="s">
        <v>8</v>
      </c>
      <c r="D1" t="s">
        <v>65</v>
      </c>
      <c r="E1" t="s">
        <v>3</v>
      </c>
      <c r="F1" t="s">
        <v>66</v>
      </c>
      <c r="I1" s="15" t="s">
        <v>92</v>
      </c>
      <c r="J1" s="15"/>
      <c r="K1" s="15"/>
    </row>
    <row r="2" spans="1:11" x14ac:dyDescent="0.35">
      <c r="A2">
        <v>120</v>
      </c>
      <c r="B2" t="str">
        <f>IF(AND(A2&gt;80,A2&lt;=100),"pass","fail")</f>
        <v>fail</v>
      </c>
    </row>
    <row r="3" spans="1:11" x14ac:dyDescent="0.35">
      <c r="A3">
        <v>35</v>
      </c>
      <c r="B3" t="str">
        <f t="shared" ref="B3:B10" si="0">IF(AND(A3&gt;80,A3&lt;=100),"pass","fail")</f>
        <v>fail</v>
      </c>
    </row>
    <row r="4" spans="1:11" x14ac:dyDescent="0.35">
      <c r="A4">
        <v>99</v>
      </c>
      <c r="B4" t="str">
        <f t="shared" si="0"/>
        <v>pass</v>
      </c>
    </row>
    <row r="5" spans="1:11" x14ac:dyDescent="0.35">
      <c r="A5">
        <v>85</v>
      </c>
      <c r="B5" t="str">
        <f t="shared" si="0"/>
        <v>pass</v>
      </c>
    </row>
    <row r="6" spans="1:11" x14ac:dyDescent="0.35">
      <c r="A6">
        <v>95</v>
      </c>
      <c r="B6" t="str">
        <f t="shared" si="0"/>
        <v>pass</v>
      </c>
    </row>
    <row r="7" spans="1:11" x14ac:dyDescent="0.35">
      <c r="A7">
        <v>45</v>
      </c>
      <c r="B7" t="str">
        <f t="shared" si="0"/>
        <v>fail</v>
      </c>
    </row>
    <row r="8" spans="1:11" x14ac:dyDescent="0.35">
      <c r="A8">
        <v>65</v>
      </c>
      <c r="B8" t="str">
        <f t="shared" si="0"/>
        <v>fail</v>
      </c>
    </row>
    <row r="9" spans="1:11" x14ac:dyDescent="0.35">
      <c r="A9">
        <v>70</v>
      </c>
      <c r="B9" t="str">
        <f t="shared" si="0"/>
        <v>fail</v>
      </c>
    </row>
    <row r="10" spans="1:11" x14ac:dyDescent="0.35">
      <c r="A10">
        <v>47</v>
      </c>
      <c r="B10" t="str">
        <f t="shared" si="0"/>
        <v>fail</v>
      </c>
    </row>
    <row r="12" spans="1:11" x14ac:dyDescent="0.35">
      <c r="A12" t="s">
        <v>67</v>
      </c>
    </row>
    <row r="13" spans="1:11" x14ac:dyDescent="0.35">
      <c r="A13" t="s">
        <v>25</v>
      </c>
      <c r="B13" t="s">
        <v>24</v>
      </c>
    </row>
    <row r="14" spans="1:11" x14ac:dyDescent="0.35">
      <c r="A14">
        <v>12000</v>
      </c>
      <c r="B14">
        <f>IF(AND(A14&gt;=20000,A14&lt;=30000),A14*25%,0)</f>
        <v>0</v>
      </c>
      <c r="D14" t="s">
        <v>68</v>
      </c>
      <c r="E14" t="s">
        <v>94</v>
      </c>
      <c r="F14">
        <v>25</v>
      </c>
      <c r="G14">
        <v>0</v>
      </c>
    </row>
    <row r="15" spans="1:11" x14ac:dyDescent="0.35">
      <c r="A15">
        <v>25400</v>
      </c>
      <c r="B15">
        <f t="shared" ref="B15:B17" si="1">IF(AND(A15&gt;=20000,A15&lt;=30000),A15*25%,0)</f>
        <v>6350</v>
      </c>
    </row>
    <row r="16" spans="1:11" x14ac:dyDescent="0.35">
      <c r="A16">
        <v>26500</v>
      </c>
      <c r="B16">
        <f t="shared" si="1"/>
        <v>6625</v>
      </c>
    </row>
    <row r="17" spans="1:3" x14ac:dyDescent="0.35">
      <c r="A17">
        <v>8000</v>
      </c>
      <c r="B17">
        <f t="shared" si="1"/>
        <v>0</v>
      </c>
    </row>
    <row r="20" spans="1:3" x14ac:dyDescent="0.35">
      <c r="A20" t="s">
        <v>25</v>
      </c>
      <c r="B20" t="s">
        <v>69</v>
      </c>
      <c r="C20" t="s">
        <v>24</v>
      </c>
    </row>
    <row r="21" spans="1:3" x14ac:dyDescent="0.35">
      <c r="A21">
        <v>12000</v>
      </c>
      <c r="B21" t="s">
        <v>70</v>
      </c>
    </row>
    <row r="22" spans="1:3" x14ac:dyDescent="0.35">
      <c r="A22">
        <v>25400</v>
      </c>
      <c r="B22" t="s">
        <v>71</v>
      </c>
    </row>
    <row r="23" spans="1:3" x14ac:dyDescent="0.35">
      <c r="A23">
        <v>26500</v>
      </c>
      <c r="B23" t="s">
        <v>72</v>
      </c>
    </row>
    <row r="24" spans="1:3" x14ac:dyDescent="0.35">
      <c r="A24">
        <v>80000</v>
      </c>
      <c r="B24" t="s">
        <v>73</v>
      </c>
    </row>
    <row r="25" spans="1:3" x14ac:dyDescent="0.35">
      <c r="A25">
        <v>13250</v>
      </c>
      <c r="B25" t="s">
        <v>74</v>
      </c>
    </row>
    <row r="26" spans="1:3" x14ac:dyDescent="0.35">
      <c r="A26">
        <v>7000</v>
      </c>
      <c r="B26" t="s">
        <v>71</v>
      </c>
    </row>
    <row r="27" spans="1:3" x14ac:dyDescent="0.35">
      <c r="A27">
        <v>18500</v>
      </c>
      <c r="B27" t="s">
        <v>72</v>
      </c>
    </row>
    <row r="28" spans="1:3" x14ac:dyDescent="0.35">
      <c r="A28">
        <v>24100</v>
      </c>
      <c r="B28" t="s">
        <v>75</v>
      </c>
    </row>
  </sheetData>
  <mergeCells count="1">
    <mergeCell ref="I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FC96-6F89-41B5-B6B8-9DA84A9779AE}">
  <sheetPr codeName="Sheet4">
    <tabColor rgb="FF002060"/>
  </sheetPr>
  <dimension ref="A1:M37"/>
  <sheetViews>
    <sheetView workbookViewId="0">
      <selection activeCell="F10" sqref="F10"/>
    </sheetView>
  </sheetViews>
  <sheetFormatPr defaultRowHeight="14.5" x14ac:dyDescent="0.35"/>
  <cols>
    <col min="7" max="7" width="7.1796875" customWidth="1"/>
    <col min="9" max="9" width="17.54296875" customWidth="1"/>
    <col min="10" max="10" width="21.7265625" customWidth="1"/>
  </cols>
  <sheetData>
    <row r="1" spans="1:10" ht="23.5" x14ac:dyDescent="0.55000000000000004">
      <c r="A1" s="12" t="s">
        <v>35</v>
      </c>
      <c r="B1" s="12" t="s">
        <v>36</v>
      </c>
      <c r="C1" s="12" t="s">
        <v>37</v>
      </c>
      <c r="H1" s="16" t="s">
        <v>76</v>
      </c>
      <c r="I1" s="16"/>
      <c r="J1" s="16"/>
    </row>
    <row r="2" spans="1:10" x14ac:dyDescent="0.35">
      <c r="A2" t="s">
        <v>38</v>
      </c>
      <c r="B2" t="s">
        <v>48</v>
      </c>
      <c r="C2">
        <v>10000</v>
      </c>
      <c r="G2" t="s">
        <v>93</v>
      </c>
    </row>
    <row r="3" spans="1:10" x14ac:dyDescent="0.35">
      <c r="A3" t="s">
        <v>39</v>
      </c>
      <c r="B3" t="s">
        <v>49</v>
      </c>
      <c r="C3">
        <v>15400</v>
      </c>
      <c r="G3" t="s">
        <v>48</v>
      </c>
    </row>
    <row r="4" spans="1:10" x14ac:dyDescent="0.35">
      <c r="A4" t="s">
        <v>40</v>
      </c>
      <c r="B4" t="s">
        <v>50</v>
      </c>
      <c r="C4">
        <v>5600</v>
      </c>
      <c r="I4" t="s">
        <v>91</v>
      </c>
      <c r="J4" t="s">
        <v>55</v>
      </c>
    </row>
    <row r="5" spans="1:10" x14ac:dyDescent="0.35">
      <c r="A5" t="s">
        <v>41</v>
      </c>
      <c r="B5" t="s">
        <v>49</v>
      </c>
      <c r="C5">
        <v>25000</v>
      </c>
      <c r="I5" t="s">
        <v>48</v>
      </c>
      <c r="J5" t="s">
        <v>56</v>
      </c>
    </row>
    <row r="6" spans="1:10" x14ac:dyDescent="0.35">
      <c r="A6" t="s">
        <v>42</v>
      </c>
      <c r="B6" t="s">
        <v>50</v>
      </c>
      <c r="C6">
        <v>3500</v>
      </c>
      <c r="E6" t="s">
        <v>54</v>
      </c>
      <c r="F6">
        <f>DSUM(A1:C11,"FEE",G2:G3)</f>
        <v>42400</v>
      </c>
    </row>
    <row r="7" spans="1:10" x14ac:dyDescent="0.35">
      <c r="A7" t="s">
        <v>43</v>
      </c>
      <c r="B7" t="s">
        <v>48</v>
      </c>
      <c r="C7">
        <v>15000</v>
      </c>
      <c r="E7" t="s">
        <v>57</v>
      </c>
      <c r="F7">
        <f>DMIN(A1:C11,"FEE",G2:G3)</f>
        <v>10000</v>
      </c>
    </row>
    <row r="8" spans="1:10" x14ac:dyDescent="0.35">
      <c r="A8" t="s">
        <v>44</v>
      </c>
      <c r="B8" t="s">
        <v>49</v>
      </c>
      <c r="C8">
        <v>16800</v>
      </c>
      <c r="E8" t="s">
        <v>58</v>
      </c>
      <c r="F8">
        <f>DMAX(A1:C11,"FEE",G2:G3)</f>
        <v>17400</v>
      </c>
    </row>
    <row r="9" spans="1:10" x14ac:dyDescent="0.35">
      <c r="A9" t="s">
        <v>45</v>
      </c>
      <c r="B9" t="s">
        <v>50</v>
      </c>
      <c r="C9">
        <v>9800</v>
      </c>
      <c r="E9" t="s">
        <v>59</v>
      </c>
      <c r="F9">
        <f>DCOUNT(A1:C11,"FEE",G2:G3)</f>
        <v>3</v>
      </c>
    </row>
    <row r="10" spans="1:10" x14ac:dyDescent="0.35">
      <c r="A10" t="s">
        <v>46</v>
      </c>
      <c r="B10" t="s">
        <v>48</v>
      </c>
      <c r="C10">
        <v>17400</v>
      </c>
      <c r="E10" t="s">
        <v>60</v>
      </c>
      <c r="F10">
        <f>DAVERAGE(A1:C11,"FEE",G2:G3)</f>
        <v>14133.333333333334</v>
      </c>
    </row>
    <row r="11" spans="1:10" x14ac:dyDescent="0.35">
      <c r="A11" t="s">
        <v>47</v>
      </c>
      <c r="B11" t="s">
        <v>51</v>
      </c>
      <c r="C11">
        <v>3500</v>
      </c>
    </row>
    <row r="15" spans="1:10" x14ac:dyDescent="0.35">
      <c r="A15" s="17" t="s">
        <v>87</v>
      </c>
      <c r="B15" s="17"/>
      <c r="C15" s="17"/>
    </row>
    <row r="16" spans="1:10" x14ac:dyDescent="0.35">
      <c r="A16" t="s">
        <v>77</v>
      </c>
      <c r="B16">
        <f>SUM(C2:C10)</f>
        <v>118500</v>
      </c>
    </row>
    <row r="17" spans="1:13" x14ac:dyDescent="0.35">
      <c r="A17" t="s">
        <v>78</v>
      </c>
      <c r="B17">
        <f>MIN(C2:C10)</f>
        <v>3500</v>
      </c>
    </row>
    <row r="18" spans="1:13" x14ac:dyDescent="0.35">
      <c r="A18" t="s">
        <v>79</v>
      </c>
      <c r="B18">
        <f>MAX(C2:C10)</f>
        <v>25000</v>
      </c>
    </row>
    <row r="19" spans="1:13" x14ac:dyDescent="0.35">
      <c r="A19" t="s">
        <v>80</v>
      </c>
      <c r="B19">
        <f>COUNT(C2:C10)</f>
        <v>9</v>
      </c>
    </row>
    <row r="20" spans="1:13" x14ac:dyDescent="0.35">
      <c r="A20" t="s">
        <v>81</v>
      </c>
      <c r="B20">
        <f>AVERAGE(C2:C10)</f>
        <v>13166.666666666666</v>
      </c>
    </row>
    <row r="21" spans="1:13" x14ac:dyDescent="0.35">
      <c r="A21" t="s">
        <v>84</v>
      </c>
      <c r="B21">
        <f>SUM(C6,C9)</f>
        <v>13300</v>
      </c>
    </row>
    <row r="22" spans="1:13" x14ac:dyDescent="0.35">
      <c r="A22" t="s">
        <v>83</v>
      </c>
      <c r="B22">
        <f>MIN(C6,C9)</f>
        <v>3500</v>
      </c>
    </row>
    <row r="23" spans="1:13" x14ac:dyDescent="0.35">
      <c r="A23" t="s">
        <v>82</v>
      </c>
      <c r="B23">
        <f>MAX(C6,C9)</f>
        <v>9800</v>
      </c>
    </row>
    <row r="24" spans="1:13" x14ac:dyDescent="0.35">
      <c r="A24" t="s">
        <v>85</v>
      </c>
      <c r="B24">
        <f>COUNT(C6,C9)</f>
        <v>2</v>
      </c>
    </row>
    <row r="25" spans="1:13" x14ac:dyDescent="0.35">
      <c r="A25" t="s">
        <v>86</v>
      </c>
      <c r="B25">
        <f>AVERAGE(C6,C9)</f>
        <v>6650</v>
      </c>
    </row>
    <row r="27" spans="1:13" x14ac:dyDescent="0.35">
      <c r="A27" s="18" t="s">
        <v>90</v>
      </c>
      <c r="B27" s="18"/>
      <c r="C27" s="18"/>
    </row>
    <row r="28" spans="1:13" x14ac:dyDescent="0.35">
      <c r="A28" t="s">
        <v>54</v>
      </c>
      <c r="I28" t="s">
        <v>91</v>
      </c>
      <c r="J28" t="s">
        <v>55</v>
      </c>
      <c r="K28" t="s">
        <v>6</v>
      </c>
      <c r="L28" t="s">
        <v>88</v>
      </c>
      <c r="M28" t="s">
        <v>89</v>
      </c>
    </row>
    <row r="29" spans="1:13" x14ac:dyDescent="0.35">
      <c r="A29" t="s">
        <v>57</v>
      </c>
      <c r="I29" t="s">
        <v>48</v>
      </c>
      <c r="J29" t="s">
        <v>56</v>
      </c>
      <c r="K29" t="s">
        <v>39</v>
      </c>
      <c r="L29" t="s">
        <v>49</v>
      </c>
      <c r="M29">
        <v>15400</v>
      </c>
    </row>
    <row r="30" spans="1:13" x14ac:dyDescent="0.35">
      <c r="A30" t="s">
        <v>58</v>
      </c>
      <c r="K30" t="s">
        <v>40</v>
      </c>
      <c r="L30" t="s">
        <v>50</v>
      </c>
      <c r="M30">
        <v>5600</v>
      </c>
    </row>
    <row r="31" spans="1:13" x14ac:dyDescent="0.35">
      <c r="A31" t="s">
        <v>59</v>
      </c>
      <c r="K31" t="s">
        <v>41</v>
      </c>
      <c r="L31" t="s">
        <v>49</v>
      </c>
      <c r="M31">
        <v>25000</v>
      </c>
    </row>
    <row r="32" spans="1:13" x14ac:dyDescent="0.35">
      <c r="A32" t="s">
        <v>60</v>
      </c>
      <c r="K32" t="s">
        <v>42</v>
      </c>
      <c r="L32" t="s">
        <v>50</v>
      </c>
      <c r="M32">
        <v>3500</v>
      </c>
    </row>
    <row r="33" spans="11:13" x14ac:dyDescent="0.35">
      <c r="K33" t="s">
        <v>43</v>
      </c>
      <c r="L33" t="s">
        <v>48</v>
      </c>
      <c r="M33">
        <v>15000</v>
      </c>
    </row>
    <row r="34" spans="11:13" x14ac:dyDescent="0.35">
      <c r="K34" t="s">
        <v>44</v>
      </c>
      <c r="L34" t="s">
        <v>49</v>
      </c>
      <c r="M34">
        <v>16800</v>
      </c>
    </row>
    <row r="35" spans="11:13" x14ac:dyDescent="0.35">
      <c r="K35" t="s">
        <v>45</v>
      </c>
      <c r="L35" t="s">
        <v>50</v>
      </c>
      <c r="M35">
        <v>9800</v>
      </c>
    </row>
    <row r="36" spans="11:13" x14ac:dyDescent="0.35">
      <c r="K36" t="s">
        <v>46</v>
      </c>
      <c r="L36" t="s">
        <v>48</v>
      </c>
      <c r="M36">
        <v>17400</v>
      </c>
    </row>
    <row r="37" spans="11:13" x14ac:dyDescent="0.35">
      <c r="K37" t="s">
        <v>47</v>
      </c>
      <c r="L37" t="s">
        <v>51</v>
      </c>
      <c r="M37">
        <v>3500</v>
      </c>
    </row>
  </sheetData>
  <mergeCells count="3">
    <mergeCell ref="H1:J1"/>
    <mergeCell ref="A15:C15"/>
    <mergeCell ref="A27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6CB-63A2-43AC-B5CD-63CBD23C478A}">
  <sheetPr codeName="Sheet5">
    <tabColor rgb="FFD60093"/>
  </sheetPr>
  <dimension ref="A1:I18"/>
  <sheetViews>
    <sheetView workbookViewId="0">
      <selection activeCell="B19" sqref="B19"/>
    </sheetView>
  </sheetViews>
  <sheetFormatPr defaultRowHeight="14.5" x14ac:dyDescent="0.35"/>
  <sheetData>
    <row r="1" spans="1:9" x14ac:dyDescent="0.35">
      <c r="A1" t="s">
        <v>99</v>
      </c>
      <c r="B1" t="s">
        <v>35</v>
      </c>
      <c r="C1" t="s">
        <v>100</v>
      </c>
      <c r="I1" s="11" t="s">
        <v>102</v>
      </c>
    </row>
    <row r="2" spans="1:9" x14ac:dyDescent="0.35">
      <c r="A2">
        <v>101</v>
      </c>
      <c r="B2" t="s">
        <v>38</v>
      </c>
      <c r="C2">
        <v>65</v>
      </c>
      <c r="I2" s="11" t="s">
        <v>103</v>
      </c>
    </row>
    <row r="3" spans="1:9" x14ac:dyDescent="0.35">
      <c r="A3">
        <v>102</v>
      </c>
      <c r="B3" t="s">
        <v>39</v>
      </c>
      <c r="C3">
        <v>35</v>
      </c>
      <c r="I3" t="s">
        <v>120</v>
      </c>
    </row>
    <row r="4" spans="1:9" x14ac:dyDescent="0.35">
      <c r="A4">
        <v>103</v>
      </c>
      <c r="B4" t="s">
        <v>40</v>
      </c>
      <c r="C4">
        <v>44</v>
      </c>
    </row>
    <row r="5" spans="1:9" x14ac:dyDescent="0.35">
      <c r="A5">
        <v>104</v>
      </c>
      <c r="B5" t="s">
        <v>46</v>
      </c>
      <c r="C5">
        <v>85</v>
      </c>
    </row>
    <row r="6" spans="1:9" x14ac:dyDescent="0.35">
      <c r="A6">
        <v>105</v>
      </c>
      <c r="B6" t="s">
        <v>47</v>
      </c>
      <c r="C6">
        <v>12</v>
      </c>
    </row>
    <row r="7" spans="1:9" x14ac:dyDescent="0.35">
      <c r="A7">
        <v>106</v>
      </c>
      <c r="B7" t="s">
        <v>101</v>
      </c>
      <c r="C7">
        <v>98</v>
      </c>
    </row>
    <row r="8" spans="1:9" x14ac:dyDescent="0.35">
      <c r="E8" t="s">
        <v>67</v>
      </c>
      <c r="F8" t="s">
        <v>99</v>
      </c>
      <c r="G8" t="s">
        <v>46</v>
      </c>
      <c r="H8" t="s">
        <v>47</v>
      </c>
      <c r="I8" t="s">
        <v>101</v>
      </c>
    </row>
    <row r="9" spans="1:9" x14ac:dyDescent="0.35">
      <c r="F9">
        <v>101</v>
      </c>
      <c r="G9">
        <v>65</v>
      </c>
      <c r="H9">
        <v>89</v>
      </c>
      <c r="I9">
        <v>77</v>
      </c>
    </row>
    <row r="10" spans="1:9" x14ac:dyDescent="0.35">
      <c r="A10" t="s">
        <v>121</v>
      </c>
      <c r="B10" t="str">
        <f>INDEX(B2:B7,3)</f>
        <v>ram</v>
      </c>
      <c r="C10" t="s">
        <v>104</v>
      </c>
      <c r="F10">
        <v>102</v>
      </c>
      <c r="G10">
        <v>25</v>
      </c>
      <c r="H10">
        <v>57</v>
      </c>
      <c r="I10">
        <v>14</v>
      </c>
    </row>
    <row r="11" spans="1:9" x14ac:dyDescent="0.35">
      <c r="A11" t="s">
        <v>22</v>
      </c>
      <c r="B11">
        <f>MATCH("ram",B2:B7,0)</f>
        <v>3</v>
      </c>
      <c r="C11" t="s">
        <v>105</v>
      </c>
      <c r="F11">
        <v>103</v>
      </c>
      <c r="G11">
        <v>44</v>
      </c>
      <c r="H11">
        <v>65</v>
      </c>
      <c r="I11">
        <v>55</v>
      </c>
    </row>
    <row r="12" spans="1:9" x14ac:dyDescent="0.35">
      <c r="F12">
        <v>104</v>
      </c>
      <c r="G12">
        <v>39</v>
      </c>
      <c r="H12">
        <v>35</v>
      </c>
      <c r="I12">
        <v>27</v>
      </c>
    </row>
    <row r="13" spans="1:9" x14ac:dyDescent="0.35">
      <c r="A13" t="s">
        <v>99</v>
      </c>
      <c r="B13" t="s">
        <v>35</v>
      </c>
    </row>
    <row r="14" spans="1:9" x14ac:dyDescent="0.35">
      <c r="A14">
        <v>105</v>
      </c>
      <c r="B14" t="str">
        <f>INDEX(B2:B7,MATCH(A14,A2:A7,0))</f>
        <v>pooja</v>
      </c>
    </row>
    <row r="15" spans="1:9" x14ac:dyDescent="0.35">
      <c r="F15" t="s">
        <v>99</v>
      </c>
      <c r="G15">
        <v>103</v>
      </c>
    </row>
    <row r="16" spans="1:9" x14ac:dyDescent="0.35">
      <c r="F16" t="s">
        <v>35</v>
      </c>
      <c r="G16" t="s">
        <v>47</v>
      </c>
    </row>
    <row r="17" spans="1:7" x14ac:dyDescent="0.35">
      <c r="A17" t="s">
        <v>35</v>
      </c>
      <c r="B17" t="s">
        <v>99</v>
      </c>
      <c r="F17" t="s">
        <v>106</v>
      </c>
      <c r="G17">
        <f>INDEX(G9:I12,MATCH(G15,F9:F12,0),MATCH(G16,G8:I8,0))</f>
        <v>65</v>
      </c>
    </row>
    <row r="18" spans="1:7" x14ac:dyDescent="0.35">
      <c r="A18" t="s">
        <v>101</v>
      </c>
      <c r="B18">
        <f>INDEX(A2:A7,MATCH(A18,B2:B7,0))</f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36CF-2332-4F7F-B598-FDDEA035214C}">
  <sheetPr codeName="Sheet6">
    <tabColor rgb="FF92D050"/>
  </sheetPr>
  <dimension ref="A1:H17"/>
  <sheetViews>
    <sheetView workbookViewId="0">
      <selection activeCell="H18" sqref="H18"/>
    </sheetView>
  </sheetViews>
  <sheetFormatPr defaultRowHeight="14.5" x14ac:dyDescent="0.35"/>
  <sheetData>
    <row r="1" spans="1:8" x14ac:dyDescent="0.35">
      <c r="A1" t="s">
        <v>35</v>
      </c>
      <c r="B1" t="s">
        <v>107</v>
      </c>
      <c r="C1" t="s">
        <v>108</v>
      </c>
      <c r="D1" t="s">
        <v>109</v>
      </c>
      <c r="H1" s="11" t="s">
        <v>113</v>
      </c>
    </row>
    <row r="2" spans="1:8" x14ac:dyDescent="0.35">
      <c r="A2" t="s">
        <v>38</v>
      </c>
      <c r="B2" t="s">
        <v>110</v>
      </c>
      <c r="C2">
        <v>35</v>
      </c>
      <c r="D2">
        <v>14</v>
      </c>
      <c r="H2" s="11" t="s">
        <v>114</v>
      </c>
    </row>
    <row r="3" spans="1:8" x14ac:dyDescent="0.35">
      <c r="A3" t="s">
        <v>39</v>
      </c>
      <c r="B3" t="s">
        <v>111</v>
      </c>
      <c r="C3">
        <v>10</v>
      </c>
      <c r="D3">
        <v>50</v>
      </c>
    </row>
    <row r="4" spans="1:8" x14ac:dyDescent="0.35">
      <c r="A4" t="s">
        <v>40</v>
      </c>
      <c r="B4" t="s">
        <v>112</v>
      </c>
      <c r="C4">
        <v>25</v>
      </c>
      <c r="D4">
        <v>80</v>
      </c>
    </row>
    <row r="5" spans="1:8" x14ac:dyDescent="0.35">
      <c r="A5" t="s">
        <v>41</v>
      </c>
      <c r="B5" t="s">
        <v>110</v>
      </c>
      <c r="C5">
        <v>88</v>
      </c>
      <c r="D5">
        <v>39</v>
      </c>
      <c r="G5" t="s">
        <v>107</v>
      </c>
    </row>
    <row r="6" spans="1:8" x14ac:dyDescent="0.35">
      <c r="A6" t="s">
        <v>42</v>
      </c>
      <c r="B6" t="s">
        <v>110</v>
      </c>
      <c r="C6">
        <v>93</v>
      </c>
      <c r="D6">
        <v>100</v>
      </c>
      <c r="G6" t="s">
        <v>110</v>
      </c>
    </row>
    <row r="8" spans="1:8" x14ac:dyDescent="0.35">
      <c r="G8">
        <f>SUMIF(B2:B6,"pen",C2:C6)</f>
        <v>216</v>
      </c>
    </row>
    <row r="10" spans="1:8" x14ac:dyDescent="0.35">
      <c r="F10" t="s">
        <v>115</v>
      </c>
      <c r="G10">
        <f>SUMIF(C2:C6,"&gt;=50")</f>
        <v>181</v>
      </c>
    </row>
    <row r="11" spans="1:8" x14ac:dyDescent="0.35">
      <c r="F11" t="s">
        <v>116</v>
      </c>
      <c r="G11">
        <f>SUMIF(C2:C6,"&lt;=50",D2:D6)</f>
        <v>144</v>
      </c>
    </row>
    <row r="12" spans="1:8" x14ac:dyDescent="0.35">
      <c r="F12" t="s">
        <v>117</v>
      </c>
      <c r="G12">
        <f>SUMIF(B2:B6,"&lt;&gt;pen",C2:C6)</f>
        <v>35</v>
      </c>
    </row>
    <row r="13" spans="1:8" x14ac:dyDescent="0.35">
      <c r="G13">
        <f>SUMIF(A2:A6,"s*",C2:C6)</f>
        <v>191</v>
      </c>
    </row>
    <row r="16" spans="1:8" x14ac:dyDescent="0.35">
      <c r="F16" t="s">
        <v>108</v>
      </c>
      <c r="G16" t="s">
        <v>108</v>
      </c>
      <c r="H16" t="s">
        <v>109</v>
      </c>
    </row>
    <row r="17" spans="6:8" x14ac:dyDescent="0.35">
      <c r="F17" t="s">
        <v>118</v>
      </c>
      <c r="G17" t="s">
        <v>119</v>
      </c>
      <c r="H17">
        <f>SUMIFS(D2:D6,C2:C6,"&gt;=20",C2:C6,"&lt;=50")</f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0CEF-438D-41C6-BBC9-201B6A4B6BB2}">
  <sheetPr codeName="Sheet7">
    <tabColor theme="7" tint="-0.249977111117893"/>
  </sheetPr>
  <dimension ref="A1:N15"/>
  <sheetViews>
    <sheetView workbookViewId="0">
      <selection activeCell="I21" sqref="I21"/>
    </sheetView>
  </sheetViews>
  <sheetFormatPr defaultRowHeight="14.5" x14ac:dyDescent="0.35"/>
  <cols>
    <col min="13" max="13" width="15.1796875" customWidth="1"/>
  </cols>
  <sheetData>
    <row r="1" spans="1:14" x14ac:dyDescent="0.35">
      <c r="A1" t="s">
        <v>99</v>
      </c>
      <c r="B1" t="s">
        <v>35</v>
      </c>
      <c r="C1" t="s">
        <v>122</v>
      </c>
      <c r="D1" t="s">
        <v>123</v>
      </c>
    </row>
    <row r="2" spans="1:14" x14ac:dyDescent="0.35">
      <c r="A2">
        <v>101</v>
      </c>
      <c r="B2" t="s">
        <v>40</v>
      </c>
      <c r="C2" t="s">
        <v>128</v>
      </c>
      <c r="D2">
        <v>24535</v>
      </c>
      <c r="I2" t="s">
        <v>99</v>
      </c>
      <c r="J2">
        <v>102</v>
      </c>
      <c r="M2" s="19" t="s">
        <v>133</v>
      </c>
      <c r="N2" s="19"/>
    </row>
    <row r="3" spans="1:14" x14ac:dyDescent="0.35">
      <c r="A3">
        <v>102</v>
      </c>
      <c r="B3" t="s">
        <v>124</v>
      </c>
      <c r="C3" t="s">
        <v>129</v>
      </c>
      <c r="D3">
        <v>656265</v>
      </c>
      <c r="M3" s="13" t="s">
        <v>134</v>
      </c>
      <c r="N3" s="14">
        <f>VLOOKUP(J2,A1:D8,1,0)</f>
        <v>102</v>
      </c>
    </row>
    <row r="4" spans="1:14" x14ac:dyDescent="0.35">
      <c r="A4">
        <v>103</v>
      </c>
      <c r="B4" t="s">
        <v>101</v>
      </c>
      <c r="C4" t="s">
        <v>130</v>
      </c>
      <c r="D4">
        <v>659856</v>
      </c>
      <c r="M4" s="13" t="s">
        <v>135</v>
      </c>
      <c r="N4" s="13" t="str">
        <f>VLOOKUP(J2,A1:D8,2,0)</f>
        <v>sam</v>
      </c>
    </row>
    <row r="5" spans="1:14" x14ac:dyDescent="0.35">
      <c r="A5">
        <v>104</v>
      </c>
      <c r="B5" t="s">
        <v>125</v>
      </c>
      <c r="C5" t="s">
        <v>28</v>
      </c>
      <c r="D5">
        <v>526345</v>
      </c>
      <c r="M5" s="13" t="s">
        <v>136</v>
      </c>
      <c r="N5" s="13" t="str">
        <f>VLOOKUP(J2,A1:D8,3,0)</f>
        <v>sale</v>
      </c>
    </row>
    <row r="6" spans="1:14" x14ac:dyDescent="0.35">
      <c r="A6">
        <v>105</v>
      </c>
      <c r="B6" t="s">
        <v>126</v>
      </c>
      <c r="C6" t="s">
        <v>73</v>
      </c>
      <c r="D6">
        <v>55622</v>
      </c>
      <c r="M6" s="13" t="s">
        <v>137</v>
      </c>
      <c r="N6" s="14">
        <f>VLOOKUP(J2,A1:D8,4,0)</f>
        <v>656265</v>
      </c>
    </row>
    <row r="7" spans="1:14" x14ac:dyDescent="0.35">
      <c r="A7">
        <v>106</v>
      </c>
      <c r="B7" t="s">
        <v>127</v>
      </c>
      <c r="C7" t="s">
        <v>131</v>
      </c>
      <c r="D7">
        <v>98846</v>
      </c>
    </row>
    <row r="8" spans="1:14" x14ac:dyDescent="0.35">
      <c r="A8">
        <v>107</v>
      </c>
      <c r="B8" t="s">
        <v>46</v>
      </c>
      <c r="C8" t="s">
        <v>129</v>
      </c>
      <c r="D8">
        <v>55588</v>
      </c>
    </row>
    <row r="11" spans="1:14" x14ac:dyDescent="0.35">
      <c r="A11" t="s">
        <v>99</v>
      </c>
      <c r="B11" t="s">
        <v>35</v>
      </c>
      <c r="C11" t="s">
        <v>122</v>
      </c>
      <c r="D11" t="s">
        <v>123</v>
      </c>
    </row>
    <row r="12" spans="1:14" x14ac:dyDescent="0.35">
      <c r="A12">
        <v>102</v>
      </c>
      <c r="B12" t="str">
        <f>VLOOKUP(A12,A1:D8,2,0)</f>
        <v>sam</v>
      </c>
      <c r="C12" t="str">
        <f>VLOOKUP(B12,B1:E8,2,0)</f>
        <v>sale</v>
      </c>
      <c r="D12">
        <f t="shared" ref="D12" si="0">VLOOKUP(C12,C1:F8,2,0)</f>
        <v>656265</v>
      </c>
    </row>
    <row r="14" spans="1:14" x14ac:dyDescent="0.35">
      <c r="A14" t="s">
        <v>99</v>
      </c>
      <c r="B14" t="s">
        <v>123</v>
      </c>
    </row>
    <row r="15" spans="1:14" x14ac:dyDescent="0.35">
      <c r="A15">
        <v>105</v>
      </c>
      <c r="B15">
        <f>VLOOKUP(A15,A1:D8,4,0)</f>
        <v>55622</v>
      </c>
    </row>
  </sheetData>
  <mergeCells count="1">
    <mergeCell ref="M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F232-909D-42DD-8950-01A9CD2436C0}">
  <sheetPr codeName="Sheet8">
    <tabColor rgb="FF002060"/>
  </sheetPr>
  <dimension ref="A1:G20"/>
  <sheetViews>
    <sheetView workbookViewId="0">
      <selection activeCell="I14" sqref="I14"/>
    </sheetView>
  </sheetViews>
  <sheetFormatPr defaultRowHeight="14.5" x14ac:dyDescent="0.35"/>
  <cols>
    <col min="3" max="3" width="11.54296875" bestFit="1" customWidth="1"/>
    <col min="7" max="7" width="11.54296875" bestFit="1" customWidth="1"/>
  </cols>
  <sheetData>
    <row r="1" spans="1:7" x14ac:dyDescent="0.35">
      <c r="A1" t="s">
        <v>99</v>
      </c>
      <c r="B1" t="s">
        <v>35</v>
      </c>
      <c r="C1" t="s">
        <v>122</v>
      </c>
      <c r="D1" t="s">
        <v>123</v>
      </c>
      <c r="G1" t="s">
        <v>122</v>
      </c>
    </row>
    <row r="2" spans="1:7" x14ac:dyDescent="0.35">
      <c r="A2">
        <v>101</v>
      </c>
      <c r="B2" t="s">
        <v>40</v>
      </c>
      <c r="C2" t="str">
        <f>VLOOKUP(A2,A1:G8,7,0)</f>
        <v>it</v>
      </c>
      <c r="D2">
        <v>24535</v>
      </c>
      <c r="G2" t="s">
        <v>138</v>
      </c>
    </row>
    <row r="3" spans="1:7" x14ac:dyDescent="0.35">
      <c r="A3">
        <v>102</v>
      </c>
      <c r="B3" t="s">
        <v>124</v>
      </c>
      <c r="C3" t="str">
        <f>VLOOKUP(A3,A1:G8,7,0)</f>
        <v>sale</v>
      </c>
      <c r="D3">
        <v>656265</v>
      </c>
      <c r="G3" t="s">
        <v>129</v>
      </c>
    </row>
    <row r="4" spans="1:7" x14ac:dyDescent="0.35">
      <c r="A4">
        <v>103</v>
      </c>
      <c r="B4" t="s">
        <v>101</v>
      </c>
      <c r="C4" t="str">
        <f>VLOOKUP(A4,A1:G8,7,0)</f>
        <v xml:space="preserve">marketing </v>
      </c>
      <c r="D4">
        <v>659856</v>
      </c>
      <c r="G4" t="s">
        <v>130</v>
      </c>
    </row>
    <row r="5" spans="1:7" x14ac:dyDescent="0.35">
      <c r="A5">
        <v>104</v>
      </c>
      <c r="B5" t="s">
        <v>125</v>
      </c>
      <c r="C5" t="str">
        <f>VLOOKUP(A5,A1:G8,7,0)</f>
        <v>hr</v>
      </c>
      <c r="D5">
        <v>526345</v>
      </c>
      <c r="G5" t="s">
        <v>28</v>
      </c>
    </row>
    <row r="6" spans="1:7" x14ac:dyDescent="0.35">
      <c r="A6">
        <v>105</v>
      </c>
      <c r="B6" t="s">
        <v>126</v>
      </c>
      <c r="C6" t="str">
        <f>VLOOKUP(A6,A1:G8,7,0)</f>
        <v>fin</v>
      </c>
      <c r="D6">
        <v>55622</v>
      </c>
      <c r="G6" t="s">
        <v>73</v>
      </c>
    </row>
    <row r="7" spans="1:7" x14ac:dyDescent="0.35">
      <c r="A7">
        <v>106</v>
      </c>
      <c r="B7" t="s">
        <v>127</v>
      </c>
      <c r="C7" t="str">
        <f>VLOOKUP(A7,A1:G8,7,0)</f>
        <v xml:space="preserve">calling </v>
      </c>
      <c r="D7">
        <v>98846</v>
      </c>
      <c r="G7" t="s">
        <v>131</v>
      </c>
    </row>
    <row r="8" spans="1:7" x14ac:dyDescent="0.35">
      <c r="A8">
        <v>107</v>
      </c>
      <c r="B8" t="s">
        <v>46</v>
      </c>
      <c r="C8" t="str">
        <f>VLOOKUP(A8,A1:G8,7,0)</f>
        <v>sale</v>
      </c>
      <c r="D8">
        <v>55588</v>
      </c>
      <c r="G8" t="s">
        <v>129</v>
      </c>
    </row>
    <row r="13" spans="1:7" x14ac:dyDescent="0.35">
      <c r="A13" t="s">
        <v>99</v>
      </c>
      <c r="B13" t="s">
        <v>35</v>
      </c>
      <c r="C13" t="s">
        <v>122</v>
      </c>
      <c r="D13" t="s">
        <v>123</v>
      </c>
      <c r="G13" t="s">
        <v>122</v>
      </c>
    </row>
    <row r="14" spans="1:7" x14ac:dyDescent="0.35">
      <c r="A14">
        <v>101</v>
      </c>
      <c r="B14" t="s">
        <v>40</v>
      </c>
      <c r="C14" t="str">
        <f>VLOOKUP(A14,A13:G20,7,0)</f>
        <v>it</v>
      </c>
      <c r="D14">
        <v>24535</v>
      </c>
      <c r="G14" t="s">
        <v>138</v>
      </c>
    </row>
    <row r="15" spans="1:7" x14ac:dyDescent="0.35">
      <c r="A15">
        <v>102</v>
      </c>
      <c r="B15" t="s">
        <v>124</v>
      </c>
      <c r="C15" t="str">
        <f>VLOOKUP(A15,A13:G20,7,0)</f>
        <v>sale</v>
      </c>
      <c r="D15">
        <v>656265</v>
      </c>
      <c r="G15" t="s">
        <v>129</v>
      </c>
    </row>
    <row r="16" spans="1:7" x14ac:dyDescent="0.35">
      <c r="A16">
        <v>103</v>
      </c>
      <c r="B16" t="s">
        <v>101</v>
      </c>
      <c r="C16" t="str">
        <f>VLOOKUP(A16,A13:G20,7,0)</f>
        <v xml:space="preserve">marketing </v>
      </c>
      <c r="D16">
        <v>659856</v>
      </c>
      <c r="G16" t="s">
        <v>130</v>
      </c>
    </row>
    <row r="17" spans="1:7" x14ac:dyDescent="0.35">
      <c r="A17">
        <v>104</v>
      </c>
      <c r="B17" t="s">
        <v>125</v>
      </c>
      <c r="C17" t="str">
        <f>VLOOKUP(A17,A13:G20,7,0)</f>
        <v>hr</v>
      </c>
      <c r="D17">
        <v>526345</v>
      </c>
      <c r="G17" t="s">
        <v>28</v>
      </c>
    </row>
    <row r="18" spans="1:7" x14ac:dyDescent="0.35">
      <c r="A18">
        <v>105</v>
      </c>
      <c r="B18" t="s">
        <v>126</v>
      </c>
      <c r="C18" t="str">
        <f>VLOOKUP(A18,A13:G20,7,0)</f>
        <v>fin</v>
      </c>
      <c r="D18">
        <v>55622</v>
      </c>
      <c r="G18" t="s">
        <v>73</v>
      </c>
    </row>
    <row r="19" spans="1:7" x14ac:dyDescent="0.35">
      <c r="A19">
        <v>106</v>
      </c>
      <c r="B19" t="s">
        <v>127</v>
      </c>
      <c r="C19" t="str">
        <f>VLOOKUP(A19,A13:G20,7,0)</f>
        <v xml:space="preserve">calling </v>
      </c>
      <c r="D19">
        <v>98846</v>
      </c>
      <c r="G19" t="s">
        <v>131</v>
      </c>
    </row>
    <row r="20" spans="1:7" x14ac:dyDescent="0.35">
      <c r="A20">
        <v>107</v>
      </c>
      <c r="B20" t="s">
        <v>46</v>
      </c>
      <c r="C20" t="str">
        <f>VLOOKUP(A20,A13:G20,7,0)</f>
        <v>sale</v>
      </c>
      <c r="D20">
        <v>55588</v>
      </c>
      <c r="G20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4C51-696A-45D7-809F-5E68BBA4C5F8}">
  <sheetPr codeName="Sheet9">
    <tabColor theme="4" tint="0.39997558519241921"/>
  </sheetPr>
  <dimension ref="A1:F12"/>
  <sheetViews>
    <sheetView tabSelected="1" workbookViewId="0">
      <selection activeCell="J15" sqref="J15"/>
    </sheetView>
  </sheetViews>
  <sheetFormatPr defaultRowHeight="14.5" x14ac:dyDescent="0.35"/>
  <sheetData>
    <row r="1" spans="1:6" x14ac:dyDescent="0.35">
      <c r="A1" t="s">
        <v>35</v>
      </c>
      <c r="B1" t="s">
        <v>38</v>
      </c>
      <c r="C1" t="s">
        <v>39</v>
      </c>
      <c r="D1" t="s">
        <v>43</v>
      </c>
      <c r="E1" t="s">
        <v>44</v>
      </c>
      <c r="F1" t="s">
        <v>46</v>
      </c>
    </row>
    <row r="2" spans="1:6" x14ac:dyDescent="0.35">
      <c r="A2" t="s">
        <v>132</v>
      </c>
      <c r="B2">
        <v>65</v>
      </c>
      <c r="C2">
        <v>77</v>
      </c>
      <c r="D2">
        <v>88</v>
      </c>
      <c r="E2">
        <v>95</v>
      </c>
      <c r="F2">
        <v>54</v>
      </c>
    </row>
    <row r="6" spans="1:6" x14ac:dyDescent="0.35">
      <c r="A6" t="s">
        <v>35</v>
      </c>
      <c r="B6" t="s">
        <v>46</v>
      </c>
    </row>
    <row r="7" spans="1:6" x14ac:dyDescent="0.35">
      <c r="A7" t="s">
        <v>132</v>
      </c>
      <c r="B7">
        <f>HLOOKUP(B6,A1:F2,2,0)</f>
        <v>54</v>
      </c>
    </row>
    <row r="11" spans="1:6" x14ac:dyDescent="0.35">
      <c r="A11" t="s">
        <v>35</v>
      </c>
      <c r="B11" t="s">
        <v>39</v>
      </c>
    </row>
    <row r="12" spans="1:6" x14ac:dyDescent="0.35">
      <c r="A12" t="s">
        <v>132</v>
      </c>
      <c r="B12">
        <f>HLOOKUP(B11,A1:F2,2,0)</f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And condition </vt:lpstr>
      <vt:lpstr>DSUM </vt:lpstr>
      <vt:lpstr>if condition </vt:lpstr>
      <vt:lpstr>Dsum practice </vt:lpstr>
      <vt:lpstr>index and match </vt:lpstr>
      <vt:lpstr>sumif and sumifs</vt:lpstr>
      <vt:lpstr>Vlookup</vt:lpstr>
      <vt:lpstr>pra.lookup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singh</dc:creator>
  <cp:lastModifiedBy>priti</cp:lastModifiedBy>
  <dcterms:created xsi:type="dcterms:W3CDTF">2021-11-06T17:43:25Z</dcterms:created>
  <dcterms:modified xsi:type="dcterms:W3CDTF">2023-12-22T12:27:14Z</dcterms:modified>
</cp:coreProperties>
</file>