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filterPrivacy="1" autoCompressPictures="0"/>
  <bookViews>
    <workbookView xWindow="0" yWindow="0" windowWidth="22260" windowHeight="12640"/>
  </bookViews>
  <sheets>
    <sheet name="Foglio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7" i="1"/>
  <c r="C14" i="1"/>
  <c r="C20" i="1"/>
  <c r="C19" i="1"/>
  <c r="D3" i="1"/>
  <c r="D29" i="1"/>
  <c r="C3" i="1"/>
  <c r="C4" i="1"/>
  <c r="C5" i="1"/>
  <c r="C11" i="1"/>
  <c r="C12" i="1"/>
  <c r="C16" i="1"/>
  <c r="C29" i="1"/>
  <c r="F29" i="1"/>
</calcChain>
</file>

<file path=xl/sharedStrings.xml><?xml version="1.0" encoding="utf-8"?>
<sst xmlns="http://schemas.openxmlformats.org/spreadsheetml/2006/main" count="75" uniqueCount="47">
  <si>
    <t>Descrizione</t>
  </si>
  <si>
    <t>Negozio</t>
  </si>
  <si>
    <t>Link</t>
  </si>
  <si>
    <t>Costo Oggetto</t>
  </si>
  <si>
    <t>Costo Spedizione</t>
  </si>
  <si>
    <t>Schermo Lcd 8''</t>
  </si>
  <si>
    <t>Pannello Touch 8''</t>
  </si>
  <si>
    <t>Arduino Mega 2560 R3</t>
  </si>
  <si>
    <t>https://www.buydisplay.com/default/8-inch-arduino-touch-screen-shield-ssd1963-library-for-mega-due</t>
  </si>
  <si>
    <t>Modulo Relé Arduino</t>
  </si>
  <si>
    <t>BuyLcd</t>
  </si>
  <si>
    <t>Ebay</t>
  </si>
  <si>
    <t>Foglio Alluminio (60x40cm)</t>
  </si>
  <si>
    <t>http://www.ebay.it/itm/Lastra-Alluminio-foglio-2-mm-lega-1050-99-5-lamiera-liscia-fresa-CNC-torni/162388610934?ssPageName=STRK%3AMEBIDX%3AIT&amp;var=461417216048&amp;_trksid=p2060353.m2749.l2649</t>
  </si>
  <si>
    <t>https://www.ebay.it/itm/AC-DC220V-A-DC-5-12-24-48V-Fuente-ALIMENTATORE-Driver-LED-12W-720W-TRASFORMATORE/382121409981?ssPageName=STRK%3AMEBIDX%3AIT&amp;_trksid=p2060353.m2749.l2648</t>
  </si>
  <si>
    <t>Alimentatore 12V - 10 A</t>
  </si>
  <si>
    <t>Alimentatore 5V - 10 A</t>
  </si>
  <si>
    <t>https://www.ebay.it/itm/Modulo-Scheda-Rele-2-Canali-Optoisolati-10A-250V-per-Arduino-Shield-5Vdc-Con-Led/182567022479?ssPageName=STRK%3AMEBIDX%3AIT&amp;_trksid=p2060353.m2749.l2649</t>
  </si>
  <si>
    <t>http://www.ebay.it/itm/Rel%C3%A8-SSR-40DA-statico-stato-solido-40A-380-24Vac-32-3Vdc-solid-state-relay/322373636211?ssPageName=STRK%3AMEBIDX%3AIT&amp;_trksid=p2060353.m2749.l2649</t>
  </si>
  <si>
    <t>Modulo SSR (per resistenza)</t>
  </si>
  <si>
    <t>Interruttore Momentaneo (2x)</t>
  </si>
  <si>
    <t>Presa Pannello Con Interruttore (1x)</t>
  </si>
  <si>
    <t>Piastra Rame PCB</t>
  </si>
  <si>
    <t>Viti</t>
  </si>
  <si>
    <t>Preparato per Stagnatura</t>
  </si>
  <si>
    <t>Anelli Finecavo Rame</t>
  </si>
  <si>
    <t>Prese Pannello (x4)</t>
  </si>
  <si>
    <t>Scatola Prese Pannello (x4)</t>
  </si>
  <si>
    <t>BricoMan</t>
  </si>
  <si>
    <t>Amazon</t>
  </si>
  <si>
    <t>Fascette</t>
  </si>
  <si>
    <t>Obi</t>
  </si>
  <si>
    <t>-------&gt;</t>
  </si>
  <si>
    <t>Altoparlante (2x)</t>
  </si>
  <si>
    <t>DFPlayer (1x)</t>
  </si>
  <si>
    <t>https://www.amazon.it/gp/product/B07912P1XL/ref=oh_aui_detailpage_o02_s00?ie=UTF8&amp;psc=1</t>
  </si>
  <si>
    <t>https://www.amazon.it/gp/product/B073XH8KK8/ref=oh_aui_detailpage_o03_s00?ie=UTF8&amp;psc=1</t>
  </si>
  <si>
    <t>https://www.amazon.it/gp/product/B00UD3RFQG/ref=oh_aui_detailpage_o00_s00?ie=UTF8&amp;psc=1</t>
  </si>
  <si>
    <t>https://www.amazon.it/Breadboard-Jumper-Nastro-Multicolore-Arduino/dp/B01LZWFTPK/ref=sr_1_8?s=electronics&amp;ie=UTF8&amp;qid=1521113914&amp;sr=1-8&amp;keywords=jumpers</t>
  </si>
  <si>
    <t>Jumpers (2x)</t>
  </si>
  <si>
    <t>Filo Rame (4m)</t>
  </si>
  <si>
    <t>Guaina Termoretraibile</t>
  </si>
  <si>
    <t>https://www.amazon.it/gp/product/B0041JPX1C/ref=oh_aui_search_detailpage?ie=UTF8&amp;psc=1</t>
  </si>
  <si>
    <t>?</t>
  </si>
  <si>
    <t>XLS da Pannello (X4)</t>
  </si>
  <si>
    <t>XLS Femmina (X4)</t>
  </si>
  <si>
    <t>Cavo per Connettori 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</si>
</sst>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it/itm/AC-DC220V-A-DC-5-12-24-48V-Fuente-ALIMENTATORE-Driver-LED-12W-720W-TRASFORMATORE/382121409981?ssPageName=STRK%3AMEBIDX%3AIT&amp;_trksid=p2060353.m2749.l2648" TargetMode="External"/><Relationship Id="rId4" Type="http://schemas.openxmlformats.org/officeDocument/2006/relationships/hyperlink" Target="http://www.ebay.it/itm/Rel%C3%A8-SSR-40DA-statico-stato-solido-40A-380-24Vac-32-3Vdc-solid-state-relay/322373636211?ssPageName=STRK%3AMEBIDX%3AIT&amp;_trksid=p2060353.m2749.l2649" TargetMode="External"/><Relationship Id="rId5" Type="http://schemas.openxmlformats.org/officeDocument/2006/relationships/hyperlink" Target="https://www.ebay.it/itm/Modulo-Scheda-Rele-2-Canali-Optoisolati-10A-250V-per-Arduino-Shield-5Vdc-Con-Led/182567022479?ssPageName=STRK%3AMEBIDX%3AIT&amp;_trksid=p2060353.m2749.l2649" TargetMode="External"/><Relationship Id="rId6" Type="http://schemas.openxmlformats.org/officeDocument/2006/relationships/hyperlink" Target="https://www.amazon.it/gp/product/B07912P1XL/ref=oh_aui_detailpage_o02_s00?ie=UTF8&amp;psc=1" TargetMode="External"/><Relationship Id="rId7" Type="http://schemas.openxmlformats.org/officeDocument/2006/relationships/hyperlink" Target="https://www.amazon.it/gp/product/B073XH8KK8/ref=oh_aui_detailpage_o03_s00?ie=UTF8&amp;psc=1" TargetMode="External"/><Relationship Id="rId8" Type="http://schemas.openxmlformats.org/officeDocument/2006/relationships/hyperlink" Target="https://www.amazon.it/gp/product/B00UD3RFQG/ref=oh_aui_detailpage_o00_s00?ie=UTF8&amp;psc=1" TargetMode="External"/><Relationship Id="rId9" Type="http://schemas.openxmlformats.org/officeDocument/2006/relationships/hyperlink" Target="https://www.amazon.it/Breadboard-Jumper-Nastro-Multicolore-Arduino/dp/B01LZWFTPK/ref=sr_1_8?s=electronics&amp;ie=UTF8&amp;qid=1521113914&amp;sr=1-8&amp;keywords=jumpers" TargetMode="External"/><Relationship Id="rId1" Type="http://schemas.openxmlformats.org/officeDocument/2006/relationships/hyperlink" Target="https://www.buydisplay.com/default/8-inch-arduino-touch-screen-shield-ssd1963-library-for-mega-due" TargetMode="External"/><Relationship Id="rId2" Type="http://schemas.openxmlformats.org/officeDocument/2006/relationships/hyperlink" Target="http://www.ebay.it/itm/Lastra-Alluminio-foglio-2-mm-lega-1050-99-5-lamiera-liscia-fresa-CNC-torni/162388610934?ssPageName=STRK%3AMEBIDX%3AIT&amp;var=461417216048&amp;_trksid=p2060353.m2749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tabSelected="1" workbookViewId="0">
      <selection activeCell="E7" sqref="E7"/>
    </sheetView>
  </sheetViews>
  <sheetFormatPr baseColWidth="10" defaultColWidth="8.83203125" defaultRowHeight="14" x14ac:dyDescent="0"/>
  <cols>
    <col min="1" max="1" width="8.83203125" style="1"/>
    <col min="2" max="2" width="40.6640625" style="1" customWidth="1"/>
    <col min="3" max="3" width="17.83203125" style="2" bestFit="1" customWidth="1"/>
    <col min="4" max="4" width="21" style="2" bestFit="1" customWidth="1"/>
    <col min="5" max="5" width="10.5" style="2" bestFit="1" customWidth="1"/>
    <col min="6" max="6" width="111.33203125" style="17" customWidth="1"/>
    <col min="7" max="16384" width="8.83203125" style="1"/>
  </cols>
  <sheetData>
    <row r="2" spans="2:6" ht="18">
      <c r="B2" s="13" t="s">
        <v>0</v>
      </c>
      <c r="C2" s="14" t="s">
        <v>3</v>
      </c>
      <c r="D2" s="14" t="s">
        <v>4</v>
      </c>
      <c r="E2" s="14" t="s">
        <v>1</v>
      </c>
      <c r="F2" s="15" t="s">
        <v>2</v>
      </c>
    </row>
    <row r="3" spans="2:6">
      <c r="B3" s="3" t="s">
        <v>5</v>
      </c>
      <c r="C3" s="7">
        <f>54.38/1.14</f>
        <v>47.701754385964918</v>
      </c>
      <c r="D3" s="21">
        <f>10.9/1.14</f>
        <v>9.5614035087719316</v>
      </c>
      <c r="E3" s="21" t="s">
        <v>10</v>
      </c>
      <c r="F3" s="23" t="s">
        <v>8</v>
      </c>
    </row>
    <row r="4" spans="2:6">
      <c r="B4" s="3" t="s">
        <v>6</v>
      </c>
      <c r="C4" s="7">
        <f>7.7/1.14</f>
        <v>6.7543859649122817</v>
      </c>
      <c r="D4" s="21"/>
      <c r="E4" s="21"/>
      <c r="F4" s="24"/>
    </row>
    <row r="5" spans="2:6">
      <c r="B5" s="4" t="s">
        <v>7</v>
      </c>
      <c r="C5" s="8">
        <f>12.2/1.14</f>
        <v>10.701754385964913</v>
      </c>
      <c r="D5" s="22"/>
      <c r="E5" s="22"/>
      <c r="F5" s="25"/>
    </row>
    <row r="6" spans="2:6" ht="28">
      <c r="B6" s="5" t="s">
        <v>9</v>
      </c>
      <c r="C6" s="6">
        <v>1</v>
      </c>
      <c r="D6" s="6">
        <v>2.2000000000000002</v>
      </c>
      <c r="E6" s="6" t="s">
        <v>11</v>
      </c>
      <c r="F6" s="18" t="s">
        <v>17</v>
      </c>
    </row>
    <row r="7" spans="2:6" ht="28">
      <c r="B7" s="5" t="s">
        <v>19</v>
      </c>
      <c r="C7" s="6">
        <v>4.95</v>
      </c>
      <c r="D7" s="6">
        <v>2.95</v>
      </c>
      <c r="E7" s="6" t="s">
        <v>11</v>
      </c>
      <c r="F7" s="18" t="s">
        <v>18</v>
      </c>
    </row>
    <row r="8" spans="2:6">
      <c r="B8" s="9" t="s">
        <v>15</v>
      </c>
      <c r="C8" s="10">
        <v>8.99</v>
      </c>
      <c r="D8" s="26">
        <v>0</v>
      </c>
      <c r="E8" s="26" t="s">
        <v>11</v>
      </c>
      <c r="F8" s="27" t="s">
        <v>14</v>
      </c>
    </row>
    <row r="9" spans="2:6">
      <c r="B9" s="4" t="s">
        <v>16</v>
      </c>
      <c r="C9" s="8">
        <v>11.99</v>
      </c>
      <c r="D9" s="22"/>
      <c r="E9" s="22"/>
      <c r="F9" s="28"/>
    </row>
    <row r="10" spans="2:6" ht="28">
      <c r="B10" s="5" t="s">
        <v>12</v>
      </c>
      <c r="C10" s="11">
        <v>13.1</v>
      </c>
      <c r="D10" s="6">
        <v>8.9</v>
      </c>
      <c r="E10" s="6" t="s">
        <v>11</v>
      </c>
      <c r="F10" s="12" t="s">
        <v>13</v>
      </c>
    </row>
    <row r="11" spans="2:6">
      <c r="B11" s="5" t="s">
        <v>20</v>
      </c>
      <c r="C11" s="6">
        <f>7.47/10*2</f>
        <v>1.494</v>
      </c>
      <c r="D11" s="6">
        <v>0</v>
      </c>
      <c r="E11" s="6" t="s">
        <v>11</v>
      </c>
      <c r="F11" s="16"/>
    </row>
    <row r="12" spans="2:6">
      <c r="B12" s="5" t="s">
        <v>21</v>
      </c>
      <c r="C12" s="6">
        <f>14/4*1</f>
        <v>3.5</v>
      </c>
      <c r="D12" s="6">
        <v>0</v>
      </c>
      <c r="E12" s="6" t="s">
        <v>11</v>
      </c>
      <c r="F12" s="16"/>
    </row>
    <row r="13" spans="2:6">
      <c r="B13" s="5" t="s">
        <v>22</v>
      </c>
      <c r="C13" s="6" t="s">
        <v>43</v>
      </c>
      <c r="D13" s="6"/>
      <c r="E13" s="6"/>
      <c r="F13" s="16"/>
    </row>
    <row r="14" spans="2:6" ht="28">
      <c r="B14" s="5" t="s">
        <v>39</v>
      </c>
      <c r="C14" s="6">
        <f>6.99*2</f>
        <v>13.98</v>
      </c>
      <c r="D14" s="6">
        <v>0</v>
      </c>
      <c r="E14" s="6" t="s">
        <v>29</v>
      </c>
      <c r="F14" s="18" t="s">
        <v>38</v>
      </c>
    </row>
    <row r="15" spans="2:6">
      <c r="B15" s="5" t="s">
        <v>23</v>
      </c>
      <c r="C15" s="6" t="s">
        <v>43</v>
      </c>
      <c r="D15" s="6"/>
      <c r="E15" s="6"/>
      <c r="F15" s="16"/>
    </row>
    <row r="16" spans="2:6">
      <c r="B16" s="5" t="s">
        <v>24</v>
      </c>
      <c r="C16" s="6">
        <f>17.86/10*1</f>
        <v>1.786</v>
      </c>
      <c r="D16" s="6">
        <v>0</v>
      </c>
      <c r="E16" s="6" t="s">
        <v>11</v>
      </c>
      <c r="F16" s="16"/>
    </row>
    <row r="17" spans="2:6">
      <c r="B17" s="5" t="s">
        <v>40</v>
      </c>
      <c r="C17" s="6">
        <f>0.5*4</f>
        <v>2</v>
      </c>
      <c r="D17" s="6">
        <v>0</v>
      </c>
      <c r="E17" s="6" t="s">
        <v>31</v>
      </c>
      <c r="F17" s="16"/>
    </row>
    <row r="18" spans="2:6">
      <c r="B18" s="5" t="s">
        <v>33</v>
      </c>
      <c r="C18" s="6">
        <v>11.21</v>
      </c>
      <c r="D18" s="6">
        <v>0</v>
      </c>
      <c r="E18" s="6" t="s">
        <v>29</v>
      </c>
      <c r="F18" s="18" t="s">
        <v>36</v>
      </c>
    </row>
    <row r="19" spans="2:6">
      <c r="B19" s="5" t="s">
        <v>34</v>
      </c>
      <c r="C19" s="6">
        <f>15.49/5</f>
        <v>3.0979999999999999</v>
      </c>
      <c r="D19" s="6">
        <v>0</v>
      </c>
      <c r="E19" s="6" t="s">
        <v>29</v>
      </c>
      <c r="F19" s="18" t="s">
        <v>35</v>
      </c>
    </row>
    <row r="20" spans="2:6">
      <c r="B20" s="5" t="s">
        <v>25</v>
      </c>
      <c r="C20" s="6">
        <f>15.9/3</f>
        <v>5.3</v>
      </c>
      <c r="D20" s="6">
        <v>0</v>
      </c>
      <c r="E20" s="6" t="s">
        <v>29</v>
      </c>
      <c r="F20" s="18" t="s">
        <v>37</v>
      </c>
    </row>
    <row r="21" spans="2:6">
      <c r="B21" s="5" t="s">
        <v>41</v>
      </c>
      <c r="C21" s="6">
        <f>5.24/2</f>
        <v>2.62</v>
      </c>
      <c r="D21" s="6">
        <v>0</v>
      </c>
      <c r="E21" s="6" t="s">
        <v>29</v>
      </c>
      <c r="F21" s="16" t="s">
        <v>42</v>
      </c>
    </row>
    <row r="22" spans="2:6">
      <c r="B22" s="5" t="s">
        <v>26</v>
      </c>
      <c r="C22" s="6" t="s">
        <v>43</v>
      </c>
      <c r="D22" s="6"/>
      <c r="E22" s="6" t="s">
        <v>28</v>
      </c>
      <c r="F22" s="16"/>
    </row>
    <row r="23" spans="2:6">
      <c r="B23" s="5" t="s">
        <v>46</v>
      </c>
      <c r="C23" s="6" t="s">
        <v>43</v>
      </c>
      <c r="D23" s="6" t="s">
        <v>43</v>
      </c>
      <c r="E23" s="6" t="s">
        <v>43</v>
      </c>
      <c r="F23" s="16" t="s">
        <v>43</v>
      </c>
    </row>
    <row r="24" spans="2:6">
      <c r="B24" s="5" t="s">
        <v>45</v>
      </c>
      <c r="C24" s="6" t="s">
        <v>43</v>
      </c>
      <c r="D24" s="6" t="s">
        <v>43</v>
      </c>
      <c r="E24" s="6" t="s">
        <v>43</v>
      </c>
      <c r="F24" s="16" t="s">
        <v>43</v>
      </c>
    </row>
    <row r="25" spans="2:6">
      <c r="B25" s="5" t="s">
        <v>44</v>
      </c>
      <c r="C25" s="6" t="s">
        <v>43</v>
      </c>
      <c r="D25" s="6" t="s">
        <v>43</v>
      </c>
      <c r="E25" s="6" t="s">
        <v>43</v>
      </c>
      <c r="F25" s="16" t="s">
        <v>43</v>
      </c>
    </row>
    <row r="26" spans="2:6">
      <c r="B26" s="5" t="s">
        <v>27</v>
      </c>
      <c r="C26" s="6" t="s">
        <v>43</v>
      </c>
      <c r="D26" s="6"/>
      <c r="E26" s="6" t="s">
        <v>28</v>
      </c>
      <c r="F26" s="16"/>
    </row>
    <row r="27" spans="2:6">
      <c r="B27" s="4" t="s">
        <v>30</v>
      </c>
      <c r="C27" s="8" t="s">
        <v>43</v>
      </c>
      <c r="D27" s="8"/>
      <c r="E27" s="8" t="s">
        <v>31</v>
      </c>
      <c r="F27" s="19"/>
    </row>
    <row r="29" spans="2:6">
      <c r="C29" s="2">
        <f>SUM(C3:C27)</f>
        <v>150.17589473684214</v>
      </c>
      <c r="D29" s="2">
        <f>SUM(D3:D27)</f>
        <v>23.611403508771929</v>
      </c>
      <c r="E29" s="20" t="s">
        <v>32</v>
      </c>
      <c r="F29" s="17">
        <f>D29+C29</f>
        <v>173.78729824561407</v>
      </c>
    </row>
  </sheetData>
  <mergeCells count="6">
    <mergeCell ref="D3:D5"/>
    <mergeCell ref="E3:E5"/>
    <mergeCell ref="F3:F5"/>
    <mergeCell ref="D8:D9"/>
    <mergeCell ref="E8:E9"/>
    <mergeCell ref="F8:F9"/>
  </mergeCells>
  <hyperlinks>
    <hyperlink ref="F3" r:id="rId1"/>
    <hyperlink ref="F10" r:id="rId2"/>
    <hyperlink ref="F8" r:id="rId3"/>
    <hyperlink ref="F7" r:id="rId4"/>
    <hyperlink ref="F6" r:id="rId5"/>
    <hyperlink ref="F19" r:id="rId6"/>
    <hyperlink ref="F18" r:id="rId7"/>
    <hyperlink ref="F20" r:id="rId8"/>
    <hyperlink ref="F14" r:id="rId9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2018-03-17T18:18:07Z</dcterms:modified>
</cp:coreProperties>
</file>