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codeName="ThisWorkbook" defaultThemeVersion="124226"/>
  <mc:AlternateContent xmlns:mc="http://schemas.openxmlformats.org/markup-compatibility/2006">
    <mc:Choice Requires="x15">
      <x15ac:absPath xmlns:x15ac="http://schemas.microsoft.com/office/spreadsheetml/2010/11/ac" url="C:\Users\USER\Desktop\Blank BOQ and Drawings for Admin and IPD\"/>
    </mc:Choice>
  </mc:AlternateContent>
  <xr:revisionPtr revIDLastSave="0" documentId="13_ncr:1_{CF46DF25-4E9B-4085-827E-B1EEB71184A7}" xr6:coauthVersionLast="47" xr6:coauthVersionMax="47" xr10:uidLastSave="{00000000-0000-0000-0000-000000000000}"/>
  <bookViews>
    <workbookView xWindow="-108" yWindow="-108" windowWidth="23256" windowHeight="13176" activeTab="3" xr2:uid="{00000000-000D-0000-FFFF-FFFF00000000}"/>
  </bookViews>
  <sheets>
    <sheet name="Cover " sheetId="39" r:id="rId1"/>
    <sheet name="Prelim" sheetId="43" r:id="rId2"/>
    <sheet name="Admin.Block (SOH)" sheetId="37" r:id="rId3"/>
    <sheet name="General Summary " sheetId="42"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l">[1]CAB!#REF!</definedName>
    <definedName name="___________SEC1200">#REF!</definedName>
    <definedName name="__________SEC1200">#REF!</definedName>
    <definedName name="________CA515">[2]Machine!#REF!</definedName>
    <definedName name="________CAT235">[2]Machine!#REF!</definedName>
    <definedName name="________ETB2">#REF!</definedName>
    <definedName name="________ETB3">#REF!</definedName>
    <definedName name="________ETB4">#REF!</definedName>
    <definedName name="________ROC512">[2]Machine!#REF!</definedName>
    <definedName name="________SEC1200">#REF!</definedName>
    <definedName name="________TB2">#REF!</definedName>
    <definedName name="________TB3">#REF!</definedName>
    <definedName name="________TB4">#REF!</definedName>
    <definedName name="________X9160">[2]Machine!#REF!</definedName>
    <definedName name="________XA80">[2]Machine!#REF!</definedName>
    <definedName name="_______SEC1200">#REF!</definedName>
    <definedName name="______SEC1200">#REF!</definedName>
    <definedName name="_____SEC1200">#REF!</definedName>
    <definedName name="_____xlnm.Print_Area">#REF!</definedName>
    <definedName name="____SEC1200">#REF!</definedName>
    <definedName name="____xlnm.Print_Area">#REF!</definedName>
    <definedName name="___pg10">[3]Preliminaries!$F$313</definedName>
    <definedName name="___pg12">[3]Preliminaries!$F$373</definedName>
    <definedName name="___pg13">[3]Preliminaries!$F$392</definedName>
    <definedName name="___pg14">[3]Preliminaries!$F$434</definedName>
    <definedName name="___pg15">[3]Preliminaries!$F$461</definedName>
    <definedName name="___pg16">[3]Preliminaries!$F$485</definedName>
    <definedName name="___pg17">[3]Preliminaries!$F$499</definedName>
    <definedName name="___pg18">[3]Preliminaries!$F$552</definedName>
    <definedName name="___pg24">[3]Preliminaries!$F$737</definedName>
    <definedName name="___pg25">[3]Preliminaries!$F$753</definedName>
    <definedName name="___pg26">[3]Preliminaries!$F$805</definedName>
    <definedName name="___pg3">[3]Preliminaries!$F$127</definedName>
    <definedName name="___pg6">[3]Preliminaries!$F$209</definedName>
    <definedName name="___pg7">[3]Preliminaries!$F$230</definedName>
    <definedName name="___pg8">[3]Preliminaries!$F$254</definedName>
    <definedName name="___pg9">[3]Preliminaries!$F$292</definedName>
    <definedName name="___SEC1200">#REF!</definedName>
    <definedName name="___xlnm.Print_Area">#REF!</definedName>
    <definedName name="__123Graph_ACURRENT" hidden="1">[4]FitOutConfCentre!#REF!</definedName>
    <definedName name="__Gen1">#REF!</definedName>
    <definedName name="__Gen2">#REF!</definedName>
    <definedName name="__IntlFixup" hidden="1">TRUE</definedName>
    <definedName name="__IntlFixupTable" hidden="1">#REF!</definedName>
    <definedName name="__Pg1">#REF!</definedName>
    <definedName name="__pg10">[3]Preliminaries!$F$313</definedName>
    <definedName name="__pg12">[3]Preliminaries!$F$373</definedName>
    <definedName name="__pg13">[3]Preliminaries!$F$392</definedName>
    <definedName name="__pg14">[3]Preliminaries!$F$434</definedName>
    <definedName name="__pg15">[3]Preliminaries!$F$461</definedName>
    <definedName name="__pg16">[3]Preliminaries!$F$485</definedName>
    <definedName name="__pg17">[3]Preliminaries!$F$499</definedName>
    <definedName name="__pg18">[3]Preliminaries!$F$552</definedName>
    <definedName name="__Pg19">#REF!</definedName>
    <definedName name="__Pg2">#REF!</definedName>
    <definedName name="__Pg20">#REF!</definedName>
    <definedName name="__Pg21">#REF!</definedName>
    <definedName name="__Pg22">#REF!</definedName>
    <definedName name="__Pg23">#REF!</definedName>
    <definedName name="__pg24">[3]Preliminaries!$F$737</definedName>
    <definedName name="__pg25">[3]Preliminaries!$F$753</definedName>
    <definedName name="__pg26">[3]Preliminaries!$F$805</definedName>
    <definedName name="__Pg27">#REF!</definedName>
    <definedName name="__Pg28">#REF!</definedName>
    <definedName name="__Pg29">#REF!</definedName>
    <definedName name="__pg3">[3]Preliminaries!$F$127</definedName>
    <definedName name="__Pg30">#REF!</definedName>
    <definedName name="__Pg31">#REF!</definedName>
    <definedName name="__Pg32">#REF!</definedName>
    <definedName name="__Pg33">#REF!</definedName>
    <definedName name="__Pg34">#REF!</definedName>
    <definedName name="__Pg35">#REF!</definedName>
    <definedName name="__Pg36">#REF!</definedName>
    <definedName name="__Pg37">#REF!</definedName>
    <definedName name="__Pg38">#REF!</definedName>
    <definedName name="__Pg39">#REF!</definedName>
    <definedName name="__Pg4">#REF!</definedName>
    <definedName name="__Pg40">#REF!</definedName>
    <definedName name="__Pg41">#REF!</definedName>
    <definedName name="__Pg42">#REF!</definedName>
    <definedName name="__Pg43">#REF!</definedName>
    <definedName name="__Pg44">#REF!</definedName>
    <definedName name="__Pg45">#REF!</definedName>
    <definedName name="__Pg46">#REF!</definedName>
    <definedName name="__Pg47">#REF!</definedName>
    <definedName name="__Pg48">#REF!</definedName>
    <definedName name="__Pg49">#REF!</definedName>
    <definedName name="__Pg5">#REF!</definedName>
    <definedName name="__Pg50">#REF!</definedName>
    <definedName name="__Pg51">#REF!</definedName>
    <definedName name="__Pg52">#REF!</definedName>
    <definedName name="__Pg53">#REF!</definedName>
    <definedName name="__Pg55">#REF!</definedName>
    <definedName name="__Pg56">#REF!</definedName>
    <definedName name="__Pg57">#REF!</definedName>
    <definedName name="__Pg58">#REF!</definedName>
    <definedName name="__Pg59">#REF!</definedName>
    <definedName name="__pg6">[3]Preliminaries!$F$209</definedName>
    <definedName name="__Pg60">#REF!</definedName>
    <definedName name="__Pg61">#REF!</definedName>
    <definedName name="__Pg62">#REF!</definedName>
    <definedName name="__Pg63">#REF!</definedName>
    <definedName name="__Pg64">#REF!</definedName>
    <definedName name="__Pg65">#REF!</definedName>
    <definedName name="__pg7">[3]Preliminaries!$F$230</definedName>
    <definedName name="__pg8">[3]Preliminaries!$F$254</definedName>
    <definedName name="__pg9">[3]Preliminaries!$F$292</definedName>
    <definedName name="__SEC1200">#REF!</definedName>
    <definedName name="__xlnm.Print_Area">#REF!</definedName>
    <definedName name="_dep2">#REF!</definedName>
    <definedName name="_dep3">#REF!</definedName>
    <definedName name="_era1">#REF!</definedName>
    <definedName name="_ext2">#REF!</definedName>
    <definedName name="_ext3">#REF!</definedName>
    <definedName name="_Gen1">#REF!</definedName>
    <definedName name="_Gen2">#REF!</definedName>
    <definedName name="_GH2">'[5]BoQ M&amp;E'!#REF!</definedName>
    <definedName name="_Key1" hidden="1">[1]CAB!#REF!</definedName>
    <definedName name="_len2">#REF!</definedName>
    <definedName name="_len3">#REF!</definedName>
    <definedName name="_LOT1SUM">#REF!</definedName>
    <definedName name="_Order1" hidden="1">0</definedName>
    <definedName name="_Order2" hidden="1">255</definedName>
    <definedName name="_Parse_In" hidden="1">[6]PriceSummary!#REF!</definedName>
    <definedName name="_pc1">#REF!</definedName>
    <definedName name="_pc2">#REF!</definedName>
    <definedName name="_pc3">#REF!</definedName>
    <definedName name="_Pg1">#REF!</definedName>
    <definedName name="_pg10">[3]Preliminaries!$F$313</definedName>
    <definedName name="_pg12">[3]Preliminaries!$F$373</definedName>
    <definedName name="_pg13">[3]Preliminaries!$F$392</definedName>
    <definedName name="_pg14">[3]Preliminaries!$F$434</definedName>
    <definedName name="_pg15">[3]Preliminaries!$F$461</definedName>
    <definedName name="_pg16">[3]Preliminaries!$F$485</definedName>
    <definedName name="_pg17">[3]Preliminaries!$F$499</definedName>
    <definedName name="_pg18">[3]Preliminaries!$F$552</definedName>
    <definedName name="_Pg19">#REF!</definedName>
    <definedName name="_Pg2">#REF!</definedName>
    <definedName name="_Pg20">#REF!</definedName>
    <definedName name="_Pg21">#REF!</definedName>
    <definedName name="_Pg22">#REF!</definedName>
    <definedName name="_Pg23">#REF!</definedName>
    <definedName name="_pg24">[3]Preliminaries!$F$737</definedName>
    <definedName name="_pg25">[3]Preliminaries!$F$753</definedName>
    <definedName name="_pg26">[3]Preliminaries!$F$805</definedName>
    <definedName name="_Pg27">#REF!</definedName>
    <definedName name="_Pg28">#REF!</definedName>
    <definedName name="_Pg29">#REF!</definedName>
    <definedName name="_pg3">[3]Preliminaries!$F$127</definedName>
    <definedName name="_Pg30">#REF!</definedName>
    <definedName name="_Pg31">#REF!</definedName>
    <definedName name="_Pg32">#REF!</definedName>
    <definedName name="_Pg33">#REF!</definedName>
    <definedName name="_Pg34">#REF!</definedName>
    <definedName name="_Pg35">#REF!</definedName>
    <definedName name="_Pg36">#REF!</definedName>
    <definedName name="_Pg37">#REF!</definedName>
    <definedName name="_Pg38">#REF!</definedName>
    <definedName name="_Pg39">#REF!</definedName>
    <definedName name="_Pg4">#REF!</definedName>
    <definedName name="_Pg40">#REF!</definedName>
    <definedName name="_Pg41">#REF!</definedName>
    <definedName name="_Pg42">#REF!</definedName>
    <definedName name="_Pg43">#REF!</definedName>
    <definedName name="_Pg44">#REF!</definedName>
    <definedName name="_Pg45">#REF!</definedName>
    <definedName name="_Pg46">#REF!</definedName>
    <definedName name="_Pg47">#REF!</definedName>
    <definedName name="_Pg48">#REF!</definedName>
    <definedName name="_Pg49">#REF!</definedName>
    <definedName name="_Pg5">#REF!</definedName>
    <definedName name="_Pg50">#REF!</definedName>
    <definedName name="_Pg51">#REF!</definedName>
    <definedName name="_Pg52">#REF!</definedName>
    <definedName name="_Pg53">#REF!</definedName>
    <definedName name="_Pg55">#REF!</definedName>
    <definedName name="_Pg56">#REF!</definedName>
    <definedName name="_Pg57">#REF!</definedName>
    <definedName name="_Pg58">#REF!</definedName>
    <definedName name="_Pg59">#REF!</definedName>
    <definedName name="_pg6">[3]Preliminaries!$F$209</definedName>
    <definedName name="_Pg60">#REF!</definedName>
    <definedName name="_Pg61">#REF!</definedName>
    <definedName name="_Pg62">#REF!</definedName>
    <definedName name="_Pg63">#REF!</definedName>
    <definedName name="_Pg64">#REF!</definedName>
    <definedName name="_Pg65">#REF!</definedName>
    <definedName name="_pg7">[3]Preliminaries!$F$230</definedName>
    <definedName name="_pg8">[3]Preliminaries!$F$254</definedName>
    <definedName name="_pg9">[3]Preliminaries!$F$292</definedName>
    <definedName name="_SEC1200">#REF!</definedName>
    <definedName name="_Sort" hidden="1">#REF!</definedName>
    <definedName name="_tbc2">#REF!</definedName>
    <definedName name="_tbc3">#REF!</definedName>
    <definedName name="_wid2">#REF!</definedName>
    <definedName name="_wid3">#REF!</definedName>
    <definedName name="A" localSheetId="1">[7]MACHINE!#REF!</definedName>
    <definedName name="A">#REF!</definedName>
    <definedName name="AA">[8]Advance!#REF!</definedName>
    <definedName name="AA.Report.Files" hidden="1">#REF!</definedName>
    <definedName name="AA.Reports.Available" hidden="1">#REF!</definedName>
    <definedName name="AAA">#REF!</definedName>
    <definedName name="Aapp">#REF!</definedName>
    <definedName name="abtarea">#REF!</definedName>
    <definedName name="abtends">#REF!</definedName>
    <definedName name="abtpi">#REF!</definedName>
    <definedName name="abtpiledia">#REF!</definedName>
    <definedName name="ABU">'[9]Diesel claim'!$G$38,'[9]Diesel claim'!$G$40,'[9]Diesel claim'!$G$42,'[9]Diesel claim'!$G$44</definedName>
    <definedName name="abutpiles">#REF!</definedName>
    <definedName name="Acap">#REF!</definedName>
    <definedName name="ACT">#REF!</definedName>
    <definedName name="ada">#REF!</definedName>
    <definedName name="adafds">#REF!</definedName>
    <definedName name="addbeam">#REF!</definedName>
    <definedName name="adf">#REF!</definedName>
    <definedName name="adpvol">#REF!</definedName>
    <definedName name="Aflar">#REF!</definedName>
    <definedName name="AGG">#REF!</definedName>
    <definedName name="AGGDM">#REF!</definedName>
    <definedName name="AGO">#REF!</definedName>
    <definedName name="aipdc">{#N/A,#N/A,FALSE,"AFR-ELC"}</definedName>
    <definedName name="applen">#REF!</definedName>
    <definedName name="areatop2">#REF!</definedName>
    <definedName name="asd">#REF!</definedName>
    <definedName name="asdfdfa">#REF!</definedName>
    <definedName name="ASPHALT_PLANT_">[2]Machine!#REF!</definedName>
    <definedName name="avethk">#REF!</definedName>
    <definedName name="avewid">#REF!</definedName>
    <definedName name="B" localSheetId="1">[7]MACHINE!#REF!</definedName>
    <definedName name="b">#REF!</definedName>
    <definedName name="B01Array">[10]BL01!$C$8:$G$834</definedName>
    <definedName name="B02Array">[10]BL02!$C$8:$G$479</definedName>
    <definedName name="B03Array">#REF!</definedName>
    <definedName name="B04Array">#REF!</definedName>
    <definedName name="B111T">#REF!</definedName>
    <definedName name="B1T" localSheetId="1">#REF!</definedName>
    <definedName name="B1T">#REF!</definedName>
    <definedName name="B1TA">#REF!</definedName>
    <definedName name="B2T" localSheetId="1">#REF!</definedName>
    <definedName name="B2T">#REF!</definedName>
    <definedName name="B2TA">#REF!</definedName>
    <definedName name="B3T" localSheetId="1">#REF!</definedName>
    <definedName name="B3T">#REF!</definedName>
    <definedName name="B3TA">#REF!</definedName>
    <definedName name="B4T" localSheetId="1">#REF!</definedName>
    <definedName name="B4T">#REF!</definedName>
    <definedName name="BAR_BENDING__FIXING">[2]Machine!#REF!</definedName>
    <definedName name="bargroup1" hidden="1">OR([11]SCHEDULE!$J1=0,[11]SCHEDULE!$J1=99)</definedName>
    <definedName name="bargroup2" hidden="1">OR([11]SCHEDULE!$J1=11,[11]SCHEDULE!$J1=33)</definedName>
    <definedName name="bargroup3" hidden="1">OR([11]SCHEDULE!$J1=21,[11]SCHEDULE!$J1=15,[11]SCHEDULE!$J1=13,[11]SCHEDULE!$J1=51,[11]SCHEDULE!$J1=77)</definedName>
    <definedName name="bargroup4" hidden="1">OR([11]SCHEDULE!$J1=26,[11]SCHEDULE!$J1=31)</definedName>
    <definedName name="bargroup5" hidden="1">OR([11]SCHEDULE!$J1=46,[11]SCHEDULE!$J1=25,[11]SCHEDULE!$J1=44,[11]SCHEDULE!$J1=41)</definedName>
    <definedName name="bargroup6" hidden="1">[11]SCHEDULE!$J1=67</definedName>
    <definedName name="bargroup7" hidden="1">[11]SCHEDULE!$J1=12</definedName>
    <definedName name="BASE">#REF!</definedName>
    <definedName name="BASEDM">#REF!</definedName>
    <definedName name="BB">[8]Advance!#REF!</definedName>
    <definedName name="BC">#REF!</definedName>
    <definedName name="BEAM_INCIDENCE">[12]help!#REF!</definedName>
    <definedName name="Bf">#REF!</definedName>
    <definedName name="BILL1" localSheetId="1">#REF!</definedName>
    <definedName name="BILL1">#REF!</definedName>
    <definedName name="billname1">#REF!</definedName>
    <definedName name="billname2">#REF!</definedName>
    <definedName name="billname3">#REF!</definedName>
    <definedName name="BIND">#REF!</definedName>
    <definedName name="BINDDM">#REF!</definedName>
    <definedName name="BITSPRAYER">[2]Machine!#REF!</definedName>
    <definedName name="BITU">#REF!</definedName>
    <definedName name="Blk_ht">#REF!</definedName>
    <definedName name="BLOCK">#REF!</definedName>
    <definedName name="borabt">#REF!</definedName>
    <definedName name="borlen1">#REF!</definedName>
    <definedName name="borlen2">#REF!</definedName>
    <definedName name="borlen3">#REF!</definedName>
    <definedName name="Boxvol">#REF!</definedName>
    <definedName name="br">#REF!</definedName>
    <definedName name="BR_Table">'[13]Table of bridge'!$A$5:$BF$64</definedName>
    <definedName name="brem">[2]Machine!#REF!</definedName>
    <definedName name="Brgname">#REF!</definedName>
    <definedName name="BRIDGE">#REF!</definedName>
    <definedName name="Brname">#REF!</definedName>
    <definedName name="bryan" hidden="1">[4]FitOutConfCentre!#REF!</definedName>
    <definedName name="BUSH_CLEARING">[2]Machine!#REF!</definedName>
    <definedName name="CA">#REF!</definedName>
    <definedName name="CAT950B">[2]Machine!#REF!</definedName>
    <definedName name="CAT966D">[2]Machine!#REF!</definedName>
    <definedName name="CAT977L">[2]Machine!#REF!</definedName>
    <definedName name="CC">[8]Advance!#REF!</definedName>
    <definedName name="cccc" hidden="1">#REF!</definedName>
    <definedName name="cellper">#REF!</definedName>
    <definedName name="CEM">#REF!</definedName>
    <definedName name="CHIPDM">[2]Machine!#REF!</definedName>
    <definedName name="CHIPN">[2]Machine!#REF!</definedName>
    <definedName name="circu1">#REF!</definedName>
    <definedName name="circu2">#REF!</definedName>
    <definedName name="clength">#REF!</definedName>
    <definedName name="cocnlen1">#REF!</definedName>
    <definedName name="COLA">#REF!</definedName>
    <definedName name="COMPACTOR">[2]Machine!#REF!</definedName>
    <definedName name="compiercircu">#REF!</definedName>
    <definedName name="compierstri">#REF!</definedName>
    <definedName name="compiersufare">#REF!</definedName>
    <definedName name="compiertopare">#REF!</definedName>
    <definedName name="compiervol">#REF!</definedName>
    <definedName name="COMPRESSOR">[2]Machine!#REF!</definedName>
    <definedName name="CON">#REF!</definedName>
    <definedName name="Conc_Th">#REF!</definedName>
    <definedName name="conc2">#REF!</definedName>
    <definedName name="concabt">#REF!</definedName>
    <definedName name="conclen3">#REF!</definedName>
    <definedName name="CONCRETE_SECTION">[2]Machine!#REF!</definedName>
    <definedName name="COST_OF_ASPHALT_PRODUCTION_PER_">[2]Machine!#REF!</definedName>
    <definedName name="COST_OF_CONCRETE_PRODUCTION">[2]Machine!#REF!</definedName>
    <definedName name="cpdpvol">#REF!</definedName>
    <definedName name="cpierends">#REF!</definedName>
    <definedName name="CRANE">[2]Machine!#REF!</definedName>
    <definedName name="CRAWLERDRILL">[2]Machine!#REF!</definedName>
    <definedName name="CUT_TO_FILL">[2]Machine!#REF!</definedName>
    <definedName name="CUT_TO_SPOIL">[2]Machine!#REF!</definedName>
    <definedName name="D">[7]MACHINE!#REF!</definedName>
    <definedName name="D6D">[2]Machine!#REF!</definedName>
    <definedName name="D8K">[2]Machine!#REF!</definedName>
    <definedName name="D8L">[2]Machine!#REF!</definedName>
    <definedName name="D9H">[2]Machine!#REF!</definedName>
    <definedName name="Database.File" hidden="1">#REF!</definedName>
    <definedName name="DD" hidden="1">#REF!</definedName>
    <definedName name="DDDDD">#REF!</definedName>
    <definedName name="DEP">#REF!</definedName>
    <definedName name="Depth">#REF!</definedName>
    <definedName name="Df">#REF!</definedName>
    <definedName name="Dff">#REF!</definedName>
    <definedName name="dflt2">'[14]Customize Your Purchase Order'!$F$23</definedName>
    <definedName name="dflt3">'[14]Customize Your Purchase Order'!$F$24</definedName>
    <definedName name="dflt4">'[14]Customize Your Purchase Order'!$E$25</definedName>
    <definedName name="DM">[15]ptf!#REF!</definedName>
    <definedName name="DMRATE">[15]ptf!#REF!</definedName>
    <definedName name="drum">#REF!</definedName>
    <definedName name="DT8L">[2]Machine!#REF!</definedName>
    <definedName name="DUMPER">[2]Machine!#REF!</definedName>
    <definedName name="DUST">#REF!</definedName>
    <definedName name="DUSTDM">#REF!</definedName>
    <definedName name="E" localSheetId="1">[7]MACHINE!#REF!</definedName>
    <definedName name="E">[16]E!$B$4:$H$60</definedName>
    <definedName name="EARTHWORKS">[2]Machine!#REF!</definedName>
    <definedName name="Ebc">#REF!</definedName>
    <definedName name="EE">[8]Advance!#REF!</definedName>
    <definedName name="Ele.3">#REF!</definedName>
    <definedName name="Elem.1">#REF!</definedName>
    <definedName name="Elem.10">#REF!</definedName>
    <definedName name="Elem.11">#REF!</definedName>
    <definedName name="Elem.12">#REF!</definedName>
    <definedName name="Elem.13">#REF!</definedName>
    <definedName name="Elem.2">#REF!</definedName>
    <definedName name="Elem.4">#REF!</definedName>
    <definedName name="Elem.5">#REF!</definedName>
    <definedName name="Elem.6">#REF!</definedName>
    <definedName name="Elem.7">#REF!</definedName>
    <definedName name="Elem.8">#REF!</definedName>
    <definedName name="Elem.9">#REF!</definedName>
    <definedName name="end">#REF!</definedName>
    <definedName name="era">#REF!</definedName>
    <definedName name="ERRTY">#REF!</definedName>
    <definedName name="EW">#REF!</definedName>
    <definedName name="EW.1">#REF!</definedName>
    <definedName name="EW.2">#REF!</definedName>
    <definedName name="EW.3">#REF!</definedName>
    <definedName name="EW.4">#REF!</definedName>
    <definedName name="EXRATE">#REF!</definedName>
    <definedName name="F">[17]GS!#REF!</definedName>
    <definedName name="fac" localSheetId="1">#REF!</definedName>
    <definedName name="fac">#REF!</definedName>
    <definedName name="factor">#REF!</definedName>
    <definedName name="Fdn_th">#REF!</definedName>
    <definedName name="FF">[8]Advance!#REF!</definedName>
    <definedName name="File.Type" hidden="1">#REF!</definedName>
    <definedName name="FILL">#REF!</definedName>
    <definedName name="FILLDM">#REF!</definedName>
    <definedName name="FIRST_COAT_SURFACE_DRESSING">[2]Machine!#REF!</definedName>
    <definedName name="fullTl">#REF!</definedName>
    <definedName name="FULLY">#REF!</definedName>
    <definedName name="G">#REF!</definedName>
    <definedName name="GEN">#REF!</definedName>
    <definedName name="GEN130K">[2]Machine!#REF!</definedName>
    <definedName name="GEN250K">[2]Machine!#REF!</definedName>
    <definedName name="GEN45K">[2]Machine!#REF!</definedName>
    <definedName name="GG">[8]Advance!#REF!</definedName>
    <definedName name="GGGG">[2]Machine!#REF!</definedName>
    <definedName name="GLevel">#REF!</definedName>
    <definedName name="GRADER140G">[2]Machine!#REF!</definedName>
    <definedName name="GRADER14G">[2]Machine!#REF!</definedName>
    <definedName name="GS.1">#REF!</definedName>
    <definedName name="GS.2">#REF!</definedName>
    <definedName name="GT">#REF!</definedName>
    <definedName name="H">[2]Machine!#REF!</definedName>
    <definedName name="HAMMGRW">[2]Machine!#REF!</definedName>
    <definedName name="HH">[8]Advance!#REF!</definedName>
    <definedName name="HRS">#REF!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htwing">#REF!</definedName>
    <definedName name="hyn">#REF!</definedName>
    <definedName name="idpvol">#REF!</definedName>
    <definedName name="II">[8]Advance!#REF!</definedName>
    <definedName name="imported">#REF!</definedName>
    <definedName name="infl">#REF!</definedName>
    <definedName name="Inner_Beam">[12]help!$A$4:$M$8</definedName>
    <definedName name="int">#REF!</definedName>
    <definedName name="JHAMMER">[2]Machine!#REF!</definedName>
    <definedName name="JJ">[8]Advance!#REF!</definedName>
    <definedName name="KK">[8]Advance!#REF!</definedName>
    <definedName name="KO">#REF!</definedName>
    <definedName name="KOST3">#REF!</definedName>
    <definedName name="L">[16]L!$B$3:$D$15</definedName>
    <definedName name="LAB">#REF!</definedName>
    <definedName name="LATERITE_BASE_">[2]Machine!#REF!</definedName>
    <definedName name="LATERITE_SUB_BASE_">[2]Machine!#REF!</definedName>
    <definedName name="Lcant">#REF!</definedName>
    <definedName name="LENGTH">#REF!</definedName>
    <definedName name="Lf">#REF!</definedName>
    <definedName name="LIGHTING">[2]Machine!#REF!</definedName>
    <definedName name="LL">[8]Advance!#REF!</definedName>
    <definedName name="LUB">#REF!</definedName>
    <definedName name="LUMP">#REF!</definedName>
    <definedName name="LUMPDM">#REF!</definedName>
    <definedName name="M">[16]M!$B$3:$E$153</definedName>
    <definedName name="M_C_1">[2]Machine!#REF!</definedName>
    <definedName name="maid">'[5]BoQ M&amp;E'!#REF!</definedName>
    <definedName name="MainSec">#REF!</definedName>
    <definedName name="MANTIPPER">[2]Machine!#REF!</definedName>
    <definedName name="MANTRUCK">[2]Machine!#REF!</definedName>
    <definedName name="MB">#REF!</definedName>
    <definedName name="MECHDOPIK">[2]Machine!#REF!</definedName>
    <definedName name="MM">[8]Advance!#REF!</definedName>
    <definedName name="mm_TOP_SOIL_FOR_GRASSING">[2]Machine!#REF!</definedName>
    <definedName name="MNT">#REF!</definedName>
    <definedName name="MOBILEWS">[2]Machine!#REF!</definedName>
    <definedName name="month">#REF!</definedName>
    <definedName name="MQIPES">[2]Machine!#REF!</definedName>
    <definedName name="mr" hidden="1">#REF!</definedName>
    <definedName name="ncompier">#REF!</definedName>
    <definedName name="NGN">[15]ptf!#REF!</definedName>
    <definedName name="NN">[8]Advance!#REF!</definedName>
    <definedName name="nolanes">#REF!</definedName>
    <definedName name="NONE">'[18]#REF'!#REF!</definedName>
    <definedName name="NOS">#REF!</definedName>
    <definedName name="Npiers">#REF!</definedName>
    <definedName name="npile2">#REF!</definedName>
    <definedName name="npile3">#REF!</definedName>
    <definedName name="Nspans">#REF!</definedName>
    <definedName name="Nwebs">#REF!</definedName>
    <definedName name="OO">[8]Advance!#REF!</definedName>
    <definedName name="optiom">#REF!</definedName>
    <definedName name="PAVER">[2]Machine!#REF!</definedName>
    <definedName name="PCT">#REF!</definedName>
    <definedName name="pdvol">#REF!</definedName>
    <definedName name="perbox">#REF!</definedName>
    <definedName name="periimported">#REF!</definedName>
    <definedName name="PGLabt">#REF!</definedName>
    <definedName name="PIER">#REF!</definedName>
    <definedName name="pier2">#REF!</definedName>
    <definedName name="pierpiles">#REF!</definedName>
    <definedName name="piervol1">#REF!</definedName>
    <definedName name="piervol2">#REF!</definedName>
    <definedName name="piledia1">#REF!</definedName>
    <definedName name="piledia2">#REF!</definedName>
    <definedName name="piledia3">#REF!</definedName>
    <definedName name="Piletipele">#REF!</definedName>
    <definedName name="PLOMNBIN">[2]Machine!#REF!</definedName>
    <definedName name="PP">[8]Advance!#REF!</definedName>
    <definedName name="Prelims">[3]Preliminaries!$F$856</definedName>
    <definedName name="priced">#REF!</definedName>
    <definedName name="PRIME">#REF!</definedName>
    <definedName name="_xlnm.Print_Area" localSheetId="2">'Admin.Block (SOH)'!$A$1:$G$1606</definedName>
    <definedName name="_xlnm.Print_Area" localSheetId="3">'General Summary '!$A$1:$F$55</definedName>
    <definedName name="_xlnm.Print_Area" localSheetId="1">Prelim!$A$1:$C$344</definedName>
    <definedName name="_xlnm.Print_Area">#REF!</definedName>
    <definedName name="_xlnm.Print_Titles" localSheetId="2">'Admin.Block (SOH)'!$1:$2</definedName>
    <definedName name="PROJECT">#REF!</definedName>
    <definedName name="Proname">#REF!</definedName>
    <definedName name="PT">[2]Machine!#REF!</definedName>
    <definedName name="public">#REF!</definedName>
    <definedName name="qq">'[9]Diesel claim'!$G$38,'[9]Diesel claim'!$G$40,'[9]Diesel claim'!$G$42,'[9]Diesel claim'!$G$44</definedName>
    <definedName name="QUARRY__CRUSHER">[2]Machine!#REF!</definedName>
    <definedName name="_xlnm.Recorder">#REF!</definedName>
    <definedName name="REP">#REF!</definedName>
    <definedName name="result">#REF!</definedName>
    <definedName name="ROCK_REMOVAL">[2]Machine!#REF!</definedName>
    <definedName name="RUTJGYKKUKLK">#REF!</definedName>
    <definedName name="S">[16]S!$B$3:$E$40</definedName>
    <definedName name="SALARYNAIRA">#REF!</definedName>
    <definedName name="SAND">#REF!</definedName>
    <definedName name="sarea1">#REF!</definedName>
    <definedName name="schedule">#REF!</definedName>
    <definedName name="SCRAPER">[2]Machine!#REF!</definedName>
    <definedName name="SEMITRAILER">[2]Machine!#REF!</definedName>
    <definedName name="SERVICETRUCK">[2]Machine!#REF!</definedName>
    <definedName name="SHAPE_AND_COMPACTION">[2]Machine!#REF!</definedName>
    <definedName name="sheet">'[5]BoQ M&amp;E'!#REF!</definedName>
    <definedName name="SHOP">#REF!</definedName>
    <definedName name="SHOPS">#REF!</definedName>
    <definedName name="Show.Acct.Update.Warning" hidden="1">#REF!</definedName>
    <definedName name="Show.MDB.Update.Warning" hidden="1">#REF!</definedName>
    <definedName name="sidewalk">#REF!</definedName>
    <definedName name="size">#REF!</definedName>
    <definedName name="Skew">#REF!</definedName>
    <definedName name="soffitl">#REF!</definedName>
    <definedName name="STAFF">#REF!</definedName>
    <definedName name="standby">#REF!</definedName>
    <definedName name="start">#REF!</definedName>
    <definedName name="STATUS">#REF!</definedName>
    <definedName name="STL">#REF!</definedName>
    <definedName name="stri1">#REF!</definedName>
    <definedName name="stri2">#REF!</definedName>
    <definedName name="SubSec">#REF!</definedName>
    <definedName name="surarea2">#REF!</definedName>
    <definedName name="tabtdp">#REF!</definedName>
    <definedName name="TACK_COAT">[2]Machine!#REF!</definedName>
    <definedName name="TANDEMROLLER">[2]Machine!#REF!</definedName>
    <definedName name="tbarri">#REF!</definedName>
    <definedName name="Tbc">#REF!</definedName>
    <definedName name="tcant">#REF!</definedName>
    <definedName name="tcpdp">#REF!</definedName>
    <definedName name="tempel" hidden="1">{#N/A,#N/A,FALSE,"Elect B.O.Q";#N/A,#N/A,FALSE,"Plumbing b.O.Q";#N/A,#N/A,FALSE,"Ac B.O.Q"}</definedName>
    <definedName name="thikwing">#REF!</definedName>
    <definedName name="TITLE">#REF!</definedName>
    <definedName name="title1">#REF!</definedName>
    <definedName name="title2">#REF!</definedName>
    <definedName name="title2opt1">#REF!</definedName>
    <definedName name="title2opt2">#REF!</definedName>
    <definedName name="title3">#REF!</definedName>
    <definedName name="Tl">#REF!</definedName>
    <definedName name="tony">'[19]Diesel claim'!$G$38,'[19]Diesel claim'!$G$40,'[19]Diesel claim'!$G$42,'[19]Diesel claim'!$G$44</definedName>
    <definedName name="toparea1">#REF!</definedName>
    <definedName name="TRUCKMIXER">[2]Machine!#REF!</definedName>
    <definedName name="tsidewlk">#REF!</definedName>
    <definedName name="TYRE">#REF!</definedName>
    <definedName name="TYREROLLER">[2]Machine!#REF!</definedName>
    <definedName name="TYYUI">#REF!</definedName>
    <definedName name="UNIMOG">[2]Machine!#REF!</definedName>
    <definedName name="uppipeabt">#REF!</definedName>
    <definedName name="uppipebox">#REF!</definedName>
    <definedName name="vb">#REF!</definedName>
    <definedName name="verpile">#REF!</definedName>
    <definedName name="vnn">#REF!</definedName>
    <definedName name="volww">#REF!</definedName>
    <definedName name="WATERPUMP">[2]Machine!#REF!</definedName>
    <definedName name="WEAR">#REF!</definedName>
    <definedName name="WEARDM">#REF!</definedName>
    <definedName name="WEARING_COURSE">[2]Machine!#REF!</definedName>
    <definedName name="widabt">#REF!</definedName>
    <definedName name="Width">#REF!</definedName>
    <definedName name="widwing">#REF!</definedName>
    <definedName name="wrn.ABUBAKAR._.RIMI._.KAD." hidden="1">{#N/A,#N/A,FALSE,"AFR-ELC"}</definedName>
    <definedName name="wrn.AFRIBANK._.ELECTRICAL._.BILL._.by._.Effiong._.A.._.Uko.">{#N/A,#N/A,FALSE,"AFR-ELC"}</definedName>
    <definedName name="wrn.B.O.Q." hidden="1">{#N/A,#N/A,FALSE,"Elect B.O.Q";#N/A,#N/A,FALSE,"Plumbing b.O.Q";#N/A,#N/A,FALSE,"Ac B.O.Q"}</definedName>
    <definedName name="wrn.PENDENCIAS." hidden="1">{#N/A,#N/A,FALSE,"GERAL";#N/A,#N/A,FALSE,"012-96";#N/A,#N/A,FALSE,"018-96";#N/A,#N/A,FALSE,"027-96";#N/A,#N/A,FALSE,"059-96";#N/A,#N/A,FALSE,"076-96";#N/A,#N/A,FALSE,"019-97";#N/A,#N/A,FALSE,"021-97";#N/A,#N/A,FALSE,"022-97";#N/A,#N/A,FALSE,"028-97"}</definedName>
    <definedName name="WT10L">[2]Machine!#REF!</definedName>
    <definedName name="WT30L">[2]Machine!#REF!</definedName>
    <definedName name="x">#REF!</definedName>
    <definedName name="xx" hidden="1">{#N/A,#N/A,FALSE,"GERAL";#N/A,#N/A,FALSE,"012-96";#N/A,#N/A,FALSE,"018-96";#N/A,#N/A,FALSE,"027-96";#N/A,#N/A,FALSE,"059-96";#N/A,#N/A,FALSE,"076-96";#N/A,#N/A,FALSE,"019-97";#N/A,#N/A,FALSE,"021-97";#N/A,#N/A,FALSE,"022-97";#N/A,#N/A,FALSE,"028-97"}</definedName>
    <definedName name="xxx" hidden="1">{#N/A,#N/A,FALSE,"GERAL";#N/A,#N/A,FALSE,"012-96";#N/A,#N/A,FALSE,"018-96";#N/A,#N/A,FALSE,"027-96";#N/A,#N/A,FALSE,"059-96";#N/A,#N/A,FALSE,"076-96";#N/A,#N/A,FALSE,"019-97";#N/A,#N/A,FALSE,"021-97";#N/A,#N/A,FALSE,"022-97";#N/A,#N/A,FALSE,"028-97"}</definedName>
    <definedName name="xxxx" hidden="1">{#N/A,#N/A,FALSE,"GERAL";#N/A,#N/A,FALSE,"012-96";#N/A,#N/A,FALSE,"018-96";#N/A,#N/A,FALSE,"027-96";#N/A,#N/A,FALSE,"059-96";#N/A,#N/A,FALSE,"076-96";#N/A,#N/A,FALSE,"019-97";#N/A,#N/A,FALSE,"021-97";#N/A,#N/A,FALSE,"022-97";#N/A,#N/A,FALSE,"028-97"}</definedName>
    <definedName name="xxxxx" hidden="1">{#N/A,#N/A,FALSE,"GERAL";#N/A,#N/A,FALSE,"012-96";#N/A,#N/A,FALSE,"018-96";#N/A,#N/A,FALSE,"027-96";#N/A,#N/A,FALSE,"059-96";#N/A,#N/A,FALSE,"076-96";#N/A,#N/A,FALSE,"019-97";#N/A,#N/A,FALSE,"021-97";#N/A,#N/A,FALSE,"022-97";#N/A,#N/A,FALSE,"028-97"}</definedName>
    <definedName name="xxxxxxx" hidden="1">{#N/A,#N/A,FALSE,"GERAL";#N/A,#N/A,FALSE,"012-96";#N/A,#N/A,FALSE,"018-96";#N/A,#N/A,FALSE,"027-96";#N/A,#N/A,FALSE,"059-96";#N/A,#N/A,FALSE,"076-96";#N/A,#N/A,FALSE,"019-97";#N/A,#N/A,FALSE,"021-97";#N/A,#N/A,FALSE,"022-97";#N/A,#N/A,FALSE,"028-97"}</definedName>
    <definedName name="xxxxxxxx" hidden="1">{#N/A,#N/A,FALSE,"GERAL";#N/A,#N/A,FALSE,"012-96";#N/A,#N/A,FALSE,"018-96";#N/A,#N/A,FALSE,"027-96";#N/A,#N/A,FALSE,"059-96";#N/A,#N/A,FALSE,"076-96";#N/A,#N/A,FALSE,"019-97";#N/A,#N/A,FALSE,"021-97";#N/A,#N/A,FALSE,"022-97";#N/A,#N/A,FALSE,"028-97"}</definedName>
    <definedName name="xxxxxxxxx" hidden="1">{#N/A,#N/A,FALSE,"GERAL";#N/A,#N/A,FALSE,"012-96";#N/A,#N/A,FALSE,"018-96";#N/A,#N/A,FALSE,"027-96";#N/A,#N/A,FALSE,"059-96";#N/A,#N/A,FALSE,"076-96";#N/A,#N/A,FALSE,"019-97";#N/A,#N/A,FALSE,"021-97";#N/A,#N/A,FALSE,"022-97";#N/A,#N/A,FALSE,"028-97"}</definedName>
    <definedName name="YUIOP">[2]Machine!#REF!</definedName>
    <definedName name="Zenith" hidden="1">{#N/A,#N/A,FALSE,"Elect B.O.Q";#N/A,#N/A,FALSE,"Plumbing b.O.Q";#N/A,#N/A,FALSE,"Ac B.O.Q"}</definedName>
  </definedNames>
  <calcPr calcId="181029"/>
</workbook>
</file>

<file path=xl/calcChain.xml><?xml version="1.0" encoding="utf-8"?>
<calcChain xmlns="http://schemas.openxmlformats.org/spreadsheetml/2006/main">
  <c r="G1447" i="37" l="1"/>
  <c r="G1483" i="37"/>
  <c r="B1431" i="37" l="1"/>
  <c r="G1318" i="37"/>
  <c r="G1230" i="37"/>
  <c r="G1226" i="37"/>
  <c r="G1177" i="37"/>
  <c r="G1095" i="37"/>
  <c r="G1099" i="37"/>
  <c r="G1103" i="37"/>
  <c r="G1091" i="37"/>
  <c r="G1089" i="37"/>
  <c r="G1000" i="37"/>
  <c r="G955" i="37"/>
  <c r="G953" i="37"/>
  <c r="G951" i="37"/>
  <c r="G949" i="37"/>
  <c r="G947" i="37"/>
  <c r="G880" i="37"/>
  <c r="G878" i="37"/>
  <c r="G831" i="37"/>
  <c r="G829" i="37"/>
  <c r="G827" i="37"/>
  <c r="G825" i="37"/>
  <c r="G843" i="37"/>
  <c r="G841" i="37"/>
  <c r="G837" i="37"/>
  <c r="G754" i="37"/>
  <c r="G746" i="37"/>
  <c r="G743" i="37"/>
  <c r="G740" i="37"/>
  <c r="G737" i="37"/>
  <c r="G735" i="37"/>
  <c r="G732" i="37"/>
  <c r="G729" i="37"/>
  <c r="G439" i="37"/>
  <c r="G618" i="37" l="1"/>
  <c r="G14" i="37"/>
  <c r="G32" i="37"/>
  <c r="G1130" i="37" l="1"/>
  <c r="G1459" i="37" s="1"/>
  <c r="E568" i="37" l="1"/>
  <c r="G568" i="37" s="1"/>
  <c r="E558" i="37"/>
  <c r="G558" i="37" s="1"/>
  <c r="E32" i="37"/>
  <c r="C28" i="37"/>
  <c r="E158" i="37" l="1"/>
  <c r="G759" i="37"/>
  <c r="C933" i="37" l="1"/>
  <c r="F580" i="42" l="1"/>
  <c r="C1376" i="37" l="1"/>
  <c r="C1378" i="37" l="1"/>
  <c r="E1253" i="37"/>
  <c r="G1253" i="37" s="1"/>
  <c r="G1165" i="37"/>
  <c r="C1159" i="37" l="1"/>
  <c r="G1155" i="37"/>
  <c r="E1276" i="37" l="1"/>
  <c r="E1274" i="37"/>
  <c r="C1274" i="37"/>
  <c r="C1232" i="37"/>
  <c r="G1232" i="37" s="1"/>
  <c r="E1220" i="37"/>
  <c r="E1272" i="37" s="1"/>
  <c r="E1217" i="37"/>
  <c r="G1217" i="37" s="1"/>
  <c r="E1215" i="37"/>
  <c r="G1215" i="37" s="1"/>
  <c r="C1210" i="37"/>
  <c r="E1278" i="37"/>
  <c r="C1222" i="37"/>
  <c r="C1220" i="37"/>
  <c r="E1258" i="37" l="1"/>
  <c r="C1266" i="37"/>
  <c r="C1268" i="37"/>
  <c r="C1276" i="37"/>
  <c r="E1260" i="37"/>
  <c r="G1272" i="37"/>
  <c r="C1278" i="37" l="1"/>
  <c r="G1276" i="37"/>
  <c r="C1148" i="37"/>
  <c r="C1173" i="37"/>
  <c r="C1142" i="37"/>
  <c r="G1051" i="37"/>
  <c r="G1047" i="37"/>
  <c r="G1043" i="37"/>
  <c r="G1039" i="37"/>
  <c r="G1035" i="37"/>
  <c r="C1150" i="37" l="1"/>
  <c r="G1278" i="37"/>
  <c r="G1078" i="37"/>
  <c r="G1457" i="37" s="1"/>
  <c r="G965" i="37" l="1"/>
  <c r="C889" i="37"/>
  <c r="G903" i="37"/>
  <c r="C835" i="37"/>
  <c r="C887" i="37" l="1"/>
  <c r="G889" i="37"/>
  <c r="G933" i="37"/>
  <c r="G835" i="37"/>
  <c r="E837" i="37"/>
  <c r="C914" i="37" l="1"/>
  <c r="G863" i="37"/>
  <c r="G914" i="37" l="1"/>
  <c r="G676" i="37"/>
  <c r="G673" i="37"/>
  <c r="G670" i="37"/>
  <c r="G667" i="37"/>
  <c r="G711" i="37"/>
  <c r="C691" i="37"/>
  <c r="E664" i="37"/>
  <c r="G664" i="37" s="1"/>
  <c r="E662" i="37"/>
  <c r="G662" i="37" s="1"/>
  <c r="C699" i="37" l="1"/>
  <c r="G685" i="37"/>
  <c r="G682" i="37"/>
  <c r="G624" i="37"/>
  <c r="G622" i="37"/>
  <c r="C702" i="37" l="1"/>
  <c r="G615" i="37"/>
  <c r="E612" i="37"/>
  <c r="G612" i="37" s="1"/>
  <c r="C610" i="37"/>
  <c r="E608" i="37"/>
  <c r="G605" i="37"/>
  <c r="E603" i="37"/>
  <c r="E610" i="37" s="1"/>
  <c r="C603" i="37"/>
  <c r="G601" i="37"/>
  <c r="E572" i="37"/>
  <c r="G572" i="37" s="1"/>
  <c r="E570" i="37"/>
  <c r="G570" i="37" s="1"/>
  <c r="E566" i="37"/>
  <c r="G566" i="37" s="1"/>
  <c r="E564" i="37"/>
  <c r="G564" i="37" s="1"/>
  <c r="E562" i="37"/>
  <c r="G562" i="37" s="1"/>
  <c r="E560" i="37"/>
  <c r="E556" i="37"/>
  <c r="E554" i="37"/>
  <c r="C706" i="37" l="1"/>
  <c r="G610" i="37"/>
  <c r="G608" i="37"/>
  <c r="G603" i="37"/>
  <c r="G644" i="37" l="1"/>
  <c r="G1449" i="37" s="1"/>
  <c r="G84" i="37"/>
  <c r="G463" i="37" l="1"/>
  <c r="E454" i="37"/>
  <c r="G454" i="37" s="1"/>
  <c r="E452" i="37"/>
  <c r="E450" i="37"/>
  <c r="E447" i="37"/>
  <c r="G447" i="37" s="1"/>
  <c r="E445" i="37"/>
  <c r="G445" i="37" s="1"/>
  <c r="E441" i="37"/>
  <c r="G441" i="37" s="1"/>
  <c r="E439" i="37" l="1"/>
  <c r="G341" i="37"/>
  <c r="E307" i="37" l="1"/>
  <c r="G307" i="37" s="1"/>
  <c r="C325" i="37"/>
  <c r="C323" i="37"/>
  <c r="C321" i="37"/>
  <c r="E178" i="37" l="1"/>
  <c r="C174" i="37"/>
  <c r="E176" i="37"/>
  <c r="E174" i="37"/>
  <c r="C176" i="37" l="1"/>
  <c r="G176" i="37" s="1"/>
  <c r="E1232" i="37"/>
  <c r="E1230" i="37"/>
  <c r="C186" i="37"/>
  <c r="G174" i="37"/>
  <c r="C178" i="37"/>
  <c r="G178" i="37" l="1"/>
  <c r="E1266" i="37"/>
  <c r="G1266" i="37" s="1"/>
  <c r="E1264" i="37"/>
  <c r="G1264" i="37" s="1"/>
  <c r="C196" i="37"/>
  <c r="E899" i="37" l="1"/>
  <c r="E901" i="37" s="1"/>
  <c r="E1314" i="37" l="1"/>
  <c r="G1314" i="37" s="1"/>
  <c r="G679" i="37"/>
  <c r="G554" i="37"/>
  <c r="G452" i="37"/>
  <c r="G337" i="37"/>
  <c r="E24" i="37" l="1"/>
  <c r="E14" i="37"/>
  <c r="C1212" i="37" l="1"/>
  <c r="G450" i="37" l="1"/>
  <c r="C478" i="37"/>
  <c r="C431" i="37"/>
  <c r="G80" i="37"/>
  <c r="E78" i="37"/>
  <c r="G78" i="37" s="1"/>
  <c r="C26" i="37"/>
  <c r="C24" i="37"/>
  <c r="G24" i="37" l="1"/>
  <c r="C480" i="37"/>
  <c r="C1390" i="37"/>
  <c r="C1388" i="37"/>
  <c r="E1382" i="37"/>
  <c r="C1382" i="37"/>
  <c r="C1380" i="37"/>
  <c r="E1378" i="37"/>
  <c r="E1380" i="37" s="1"/>
  <c r="E1376" i="37"/>
  <c r="G1376" i="37" s="1"/>
  <c r="E1318" i="37"/>
  <c r="G1312" i="37"/>
  <c r="G1242" i="37"/>
  <c r="E1240" i="37"/>
  <c r="G1210" i="37"/>
  <c r="G1202" i="37"/>
  <c r="E1206" i="37"/>
  <c r="G1206" i="37" s="1"/>
  <c r="C1161" i="37"/>
  <c r="G1150" i="37"/>
  <c r="G1148" i="37"/>
  <c r="G1146" i="37"/>
  <c r="E1142" i="37"/>
  <c r="E1173" i="37" s="1"/>
  <c r="G1173" i="37" s="1"/>
  <c r="G1006" i="37"/>
  <c r="G1003" i="37"/>
  <c r="G997" i="37"/>
  <c r="G994" i="37"/>
  <c r="G990" i="37"/>
  <c r="G987" i="37"/>
  <c r="G984" i="37"/>
  <c r="G974" i="37"/>
  <c r="G971" i="37"/>
  <c r="G968" i="37"/>
  <c r="G962" i="37"/>
  <c r="G959" i="37"/>
  <c r="G941" i="37"/>
  <c r="G939" i="37"/>
  <c r="G937" i="37"/>
  <c r="C931" i="37"/>
  <c r="C929" i="37"/>
  <c r="C927" i="37"/>
  <c r="C925" i="37"/>
  <c r="C923" i="37"/>
  <c r="C916" i="37"/>
  <c r="G910" i="37"/>
  <c r="G908" i="37"/>
  <c r="G906" i="37"/>
  <c r="G899" i="37"/>
  <c r="G897" i="37"/>
  <c r="G895" i="37"/>
  <c r="G893" i="37"/>
  <c r="G891" i="37"/>
  <c r="G885" i="37"/>
  <c r="G875" i="37"/>
  <c r="G718" i="37"/>
  <c r="G714" i="37"/>
  <c r="G709" i="37"/>
  <c r="G706" i="37"/>
  <c r="E702" i="37"/>
  <c r="G702" i="37" s="1"/>
  <c r="G699" i="37"/>
  <c r="G691" i="37"/>
  <c r="G688" i="37"/>
  <c r="G659" i="37"/>
  <c r="G656" i="37"/>
  <c r="G560" i="37"/>
  <c r="G556" i="37"/>
  <c r="C547" i="37"/>
  <c r="G476" i="37"/>
  <c r="G461" i="37"/>
  <c r="G458" i="37"/>
  <c r="E360" i="37"/>
  <c r="C360" i="37"/>
  <c r="C358" i="37"/>
  <c r="E350" i="37"/>
  <c r="G350" i="37" s="1"/>
  <c r="G348" i="37"/>
  <c r="C264" i="37"/>
  <c r="C262" i="37"/>
  <c r="G248" i="37"/>
  <c r="G223" i="37"/>
  <c r="E214" i="37"/>
  <c r="E216" i="37" s="1"/>
  <c r="C212" i="37"/>
  <c r="C208" i="37"/>
  <c r="C204" i="37"/>
  <c r="C202" i="37"/>
  <c r="C200" i="37"/>
  <c r="E198" i="37"/>
  <c r="E200" i="37" s="1"/>
  <c r="G196" i="37"/>
  <c r="G194" i="37"/>
  <c r="E190" i="37"/>
  <c r="E1212" i="37" s="1"/>
  <c r="C171" i="37"/>
  <c r="C169" i="37"/>
  <c r="G165" i="37"/>
  <c r="C146" i="37"/>
  <c r="C144" i="37"/>
  <c r="G76" i="37"/>
  <c r="E34" i="37"/>
  <c r="E36" i="37" s="1"/>
  <c r="G36" i="37" s="1"/>
  <c r="E26" i="37"/>
  <c r="E28" i="37" s="1"/>
  <c r="G28" i="37" s="1"/>
  <c r="E16" i="37"/>
  <c r="C190" i="37" l="1"/>
  <c r="C218" i="37"/>
  <c r="C216" i="37"/>
  <c r="C184" i="37"/>
  <c r="C198" i="37" s="1"/>
  <c r="C220" i="37"/>
  <c r="G220" i="37" s="1"/>
  <c r="E137" i="37"/>
  <c r="E253" i="37" s="1"/>
  <c r="E311" i="37" s="1"/>
  <c r="E424" i="37" s="1"/>
  <c r="E18" i="37"/>
  <c r="G18" i="37" s="1"/>
  <c r="G1212" i="37"/>
  <c r="E1222" i="37"/>
  <c r="G1011" i="37"/>
  <c r="G1019" i="37" s="1"/>
  <c r="G749" i="37"/>
  <c r="G766" i="37" s="1"/>
  <c r="G694" i="37"/>
  <c r="G764" i="37" s="1"/>
  <c r="C188" i="37"/>
  <c r="G465" i="37"/>
  <c r="E467" i="37"/>
  <c r="G467" i="37" s="1"/>
  <c r="G925" i="37"/>
  <c r="G1388" i="37"/>
  <c r="G171" i="37"/>
  <c r="G1453" i="37"/>
  <c r="G480" i="37"/>
  <c r="G927" i="37"/>
  <c r="G212" i="37"/>
  <c r="G929" i="37"/>
  <c r="G169" i="37"/>
  <c r="G204" i="37"/>
  <c r="G1380" i="37"/>
  <c r="G1390" i="37"/>
  <c r="G923" i="37"/>
  <c r="G1382" i="37"/>
  <c r="G478" i="37"/>
  <c r="G208" i="37"/>
  <c r="G358" i="37"/>
  <c r="G200" i="37"/>
  <c r="G360" i="37"/>
  <c r="G916" i="37"/>
  <c r="G931" i="37"/>
  <c r="G1142" i="37"/>
  <c r="G1378" i="37"/>
  <c r="G202" i="37"/>
  <c r="G768" i="37"/>
  <c r="G1240" i="37"/>
  <c r="E144" i="37"/>
  <c r="G26" i="37"/>
  <c r="G887" i="37"/>
  <c r="C912" i="37"/>
  <c r="E150" i="37"/>
  <c r="G34" i="37"/>
  <c r="G186" i="37"/>
  <c r="G125" i="37"/>
  <c r="G1437" i="37" s="1"/>
  <c r="G1365" i="37"/>
  <c r="G1465" i="37" s="1"/>
  <c r="E1140" i="37"/>
  <c r="E1171" i="37" s="1"/>
  <c r="G1171" i="37" s="1"/>
  <c r="C210" i="37"/>
  <c r="C362" i="37"/>
  <c r="G901" i="37"/>
  <c r="G16" i="37"/>
  <c r="E1161" i="37"/>
  <c r="G1161" i="37" s="1"/>
  <c r="G1200" i="37"/>
  <c r="G362" i="37" l="1"/>
  <c r="G369" i="37" s="1"/>
  <c r="G377" i="37" s="1"/>
  <c r="C214" i="37"/>
  <c r="G218" i="37"/>
  <c r="G210" i="37"/>
  <c r="G912" i="37"/>
  <c r="G919" i="37" s="1"/>
  <c r="G1015" i="37" s="1"/>
  <c r="G188" i="37"/>
  <c r="G216" i="37"/>
  <c r="G485" i="37"/>
  <c r="G493" i="37" s="1"/>
  <c r="G137" i="37"/>
  <c r="E139" i="37"/>
  <c r="G139" i="37" s="1"/>
  <c r="G1222" i="37"/>
  <c r="G977" i="37"/>
  <c r="G1017" i="37" s="1"/>
  <c r="G810" i="37"/>
  <c r="G1451" i="37" s="1"/>
  <c r="G64" i="37"/>
  <c r="G1435" i="37" s="1"/>
  <c r="E313" i="37"/>
  <c r="G313" i="37" s="1"/>
  <c r="G311" i="37"/>
  <c r="E315" i="37"/>
  <c r="G315" i="37" s="1"/>
  <c r="G190" i="37"/>
  <c r="G184" i="37"/>
  <c r="G1426" i="37"/>
  <c r="G1467" i="37" s="1"/>
  <c r="G198" i="37"/>
  <c r="E255" i="37"/>
  <c r="G253" i="37"/>
  <c r="E1159" i="37"/>
  <c r="G1159" i="37" s="1"/>
  <c r="G1140" i="37"/>
  <c r="E154" i="37"/>
  <c r="E160" i="37" s="1"/>
  <c r="E268" i="37"/>
  <c r="G150" i="37"/>
  <c r="E152" i="37"/>
  <c r="G152" i="37" s="1"/>
  <c r="E270" i="37"/>
  <c r="E331" i="37" s="1"/>
  <c r="E435" i="37" s="1"/>
  <c r="E262" i="37"/>
  <c r="G144" i="37"/>
  <c r="E146" i="37"/>
  <c r="G146" i="37" s="1"/>
  <c r="G214" i="37" l="1"/>
  <c r="G228" i="37" s="1"/>
  <c r="G234" i="37" s="1"/>
  <c r="G1187" i="37"/>
  <c r="G1461" i="37" s="1"/>
  <c r="G255" i="37"/>
  <c r="G1260" i="37"/>
  <c r="E1268" i="37"/>
  <c r="G1268" i="37" s="1"/>
  <c r="E321" i="37"/>
  <c r="E431" i="37" s="1"/>
  <c r="G1274" i="37"/>
  <c r="G1022" i="37"/>
  <c r="G1455" i="37" s="1"/>
  <c r="E333" i="37"/>
  <c r="G333" i="37" s="1"/>
  <c r="G331" i="37"/>
  <c r="G268" i="37"/>
  <c r="E329" i="37"/>
  <c r="G329" i="37" s="1"/>
  <c r="G270" i="37"/>
  <c r="G154" i="37"/>
  <c r="E156" i="37"/>
  <c r="G156" i="37" s="1"/>
  <c r="E264" i="37"/>
  <c r="G264" i="37" s="1"/>
  <c r="G262" i="37"/>
  <c r="G158" i="37"/>
  <c r="G160" i="37"/>
  <c r="G321" i="37" l="1"/>
  <c r="E323" i="37"/>
  <c r="G323" i="37" s="1"/>
  <c r="G1220" i="37"/>
  <c r="G1246" i="37" s="1"/>
  <c r="G1290" i="37" s="1"/>
  <c r="G1258" i="37"/>
  <c r="G1285" i="37" s="1"/>
  <c r="G179" i="37"/>
  <c r="G232" i="37" s="1"/>
  <c r="G298" i="37"/>
  <c r="E542" i="37"/>
  <c r="G542" i="37" s="1"/>
  <c r="G424" i="37"/>
  <c r="G1292" i="37" l="1"/>
  <c r="G1303" i="37" s="1"/>
  <c r="G1463" i="37" s="1"/>
  <c r="E325" i="37"/>
  <c r="G325" i="37" s="1"/>
  <c r="G352" i="37" s="1"/>
  <c r="G375" i="37" s="1"/>
  <c r="G412" i="37" s="1"/>
  <c r="G239" i="37"/>
  <c r="G1439" i="37" s="1"/>
  <c r="G1441" i="37"/>
  <c r="G431" i="37"/>
  <c r="E547" i="37"/>
  <c r="G547" i="37" s="1"/>
  <c r="G1443" i="37" l="1"/>
  <c r="G435" i="37"/>
  <c r="E550" i="37"/>
  <c r="G550" i="37" s="1"/>
  <c r="G587" i="37" s="1"/>
  <c r="G470" i="37" l="1"/>
  <c r="G491" i="37" s="1"/>
  <c r="G530" i="37" s="1"/>
  <c r="G1445" i="37" s="1"/>
  <c r="F14" i="42" l="1"/>
  <c r="F10" i="42" l="1"/>
  <c r="F6" i="42"/>
  <c r="F22" i="42" l="1"/>
  <c r="F30" i="42" s="1"/>
  <c r="F35" i="42" s="1"/>
  <c r="F45" i="42" s="1"/>
  <c r="G126" i="37" l="1"/>
</calcChain>
</file>

<file path=xl/sharedStrings.xml><?xml version="1.0" encoding="utf-8"?>
<sst xmlns="http://schemas.openxmlformats.org/spreadsheetml/2006/main" count="1503" uniqueCount="682">
  <si>
    <t>ITEM</t>
  </si>
  <si>
    <t>DESCRIPTION</t>
  </si>
  <si>
    <t>QTY</t>
  </si>
  <si>
    <t>UNIT</t>
  </si>
  <si>
    <t>RATE</t>
  </si>
  <si>
    <t>A</t>
  </si>
  <si>
    <t>B</t>
  </si>
  <si>
    <t>C</t>
  </si>
  <si>
    <t>D</t>
  </si>
  <si>
    <t>E</t>
  </si>
  <si>
    <t>F</t>
  </si>
  <si>
    <t>G</t>
  </si>
  <si>
    <t>H</t>
  </si>
  <si>
    <t>J</t>
  </si>
  <si>
    <t>K</t>
  </si>
  <si>
    <t>To collection</t>
  </si>
  <si>
    <t>CONCRETE WORK</t>
  </si>
  <si>
    <t>ton</t>
  </si>
  <si>
    <t>L</t>
  </si>
  <si>
    <t>M</t>
  </si>
  <si>
    <t>N</t>
  </si>
  <si>
    <t>P</t>
  </si>
  <si>
    <t>Q</t>
  </si>
  <si>
    <t>R</t>
  </si>
  <si>
    <t>m</t>
  </si>
  <si>
    <t>COLLECTION</t>
  </si>
  <si>
    <t>S</t>
  </si>
  <si>
    <t>T</t>
  </si>
  <si>
    <t>U</t>
  </si>
  <si>
    <t>Protect all works in this element</t>
  </si>
  <si>
    <t>DOORS</t>
  </si>
  <si>
    <t>Sides and soffit of lintel</t>
  </si>
  <si>
    <t>WINDOWS</t>
  </si>
  <si>
    <t>item</t>
  </si>
  <si>
    <t>SUMMARY</t>
  </si>
  <si>
    <t>GENERAL SUMMARY</t>
  </si>
  <si>
    <t>V</t>
  </si>
  <si>
    <t>W</t>
  </si>
  <si>
    <t>FOR</t>
  </si>
  <si>
    <t>Nr</t>
  </si>
  <si>
    <t>ELEMENT NR.2</t>
  </si>
  <si>
    <t>ELEMENT NR.4</t>
  </si>
  <si>
    <t>ELEMENT NR.7</t>
  </si>
  <si>
    <t>AMOUNT</t>
  </si>
  <si>
    <t>In lintels over 0.03m2 but not exceeding 0.10m2 cross sectional area</t>
  </si>
  <si>
    <t xml:space="preserve">BILL NR 1: PRELIMINARIES AND GENERAL ITEMS </t>
  </si>
  <si>
    <t>DIRECT COST</t>
  </si>
  <si>
    <t>Reinforced in-situ concrete (1:1.5:3 -20mm aggregate) - Grade 25 in:</t>
  </si>
  <si>
    <t>Marine formwork to:</t>
  </si>
  <si>
    <t>ELEMENT NR.3</t>
  </si>
  <si>
    <t>WALLS</t>
  </si>
  <si>
    <t>Supply and install karltrade or equal approved set of ironmongery</t>
  </si>
  <si>
    <t>Pair 100mm solid drawn brass butt hinges</t>
  </si>
  <si>
    <t>ELEMENT NR.9</t>
  </si>
  <si>
    <t>Water Closet</t>
  </si>
  <si>
    <t>Wash Hand Basin</t>
  </si>
  <si>
    <t>Soap Holder</t>
  </si>
  <si>
    <t>Soap Holder complete with all necessary accessories</t>
  </si>
  <si>
    <t>Toilet Roll Holder</t>
  </si>
  <si>
    <t>Toilet Mirror</t>
  </si>
  <si>
    <t>Extractor &amp; fresh Air Fans</t>
  </si>
  <si>
    <t>Floor drain</t>
  </si>
  <si>
    <t xml:space="preserve">Supply and install floor drain including all necessary accessories </t>
  </si>
  <si>
    <t>Builder's Work</t>
  </si>
  <si>
    <t>Testing</t>
  </si>
  <si>
    <t>Sundries</t>
  </si>
  <si>
    <t>SPLIT-SYSTEM AIR-CONDITIONING UNITS</t>
  </si>
  <si>
    <t>CONDENSATE DRAIN PIPE:</t>
  </si>
  <si>
    <t>Supply and installation of P-trap for each AC indoor unit with clean out with 32 diameter PVC</t>
  </si>
  <si>
    <t>TESTING AND MISCELLANEOUS.</t>
  </si>
  <si>
    <t>Testing and commissioning compete with catalogues, operation and maintenance manuals</t>
  </si>
  <si>
    <t>MAIN CONNECTIONS</t>
  </si>
  <si>
    <t>Supply and fix the following obtainable from MANE LTD conforming to Engineers specifications:</t>
  </si>
  <si>
    <t>CABLING AND CONDUITS IN FINAL CIRCUITS, RADIAL LIGHTING SUB-CIRCUITS</t>
  </si>
  <si>
    <t>Isolated single coaxial TV outlet point</t>
  </si>
  <si>
    <t>Telephone socket outlet point (RJ 45 CAT 6)</t>
  </si>
  <si>
    <t>TV switch socket outlet</t>
  </si>
  <si>
    <t>Telephone switch socket outlet</t>
  </si>
  <si>
    <t>DISTRIBUTION BOARDS AND CONTROLS</t>
  </si>
  <si>
    <t>LIGHTING FIXTURES</t>
  </si>
  <si>
    <t>Supply and fix the following or other equal and approved to engineers specification</t>
  </si>
  <si>
    <t>Thunder Arrestor</t>
  </si>
  <si>
    <t>Supply and install preventron (TS6.60)mounted with brackets on 6m elevation point including 3mmx25mm copper tape rising to joint lighting preventron</t>
  </si>
  <si>
    <t>Builder's work</t>
  </si>
  <si>
    <t xml:space="preserve">Allow for the provision of detailed manufacturer's catalogues and specifications, tests, as built drawings and other technical details associated with electrical works </t>
  </si>
  <si>
    <t xml:space="preserve">ELECTRICAL INSTALLATIONS </t>
  </si>
  <si>
    <t>ELEMENT NR.10</t>
  </si>
  <si>
    <t>ELEMENT NR.11</t>
  </si>
  <si>
    <t>ELEMENT NR.12</t>
  </si>
  <si>
    <t>AIR CONDITIONING INSTALLATIONS</t>
  </si>
  <si>
    <t>13A single-gang Flushed switch socket outlet points</t>
  </si>
  <si>
    <t>13A twin-gang Flushed switch socket outlet points</t>
  </si>
  <si>
    <t>13A single-gang switch socket outlet</t>
  </si>
  <si>
    <t>13A twin-gang switch socket outlet</t>
  </si>
  <si>
    <t>ELECTRICAL INSTALLATIONS</t>
  </si>
  <si>
    <t>15mm cement and sand (1:4) smooth material rendering on walls</t>
  </si>
  <si>
    <t>Ceramic Wall Tilling</t>
  </si>
  <si>
    <t>Plastic edge trims to ceramic wall tiles</t>
  </si>
  <si>
    <t>Backings</t>
  </si>
  <si>
    <t>12mm cement and sand screeded backing</t>
  </si>
  <si>
    <t>FLOOR FINISHINGS</t>
  </si>
  <si>
    <t>Internal</t>
  </si>
  <si>
    <t>Cement and Sand (1:3) bed</t>
  </si>
  <si>
    <t>42mm cement and sand screeded bed to receive vitrified floor tiles</t>
  </si>
  <si>
    <t>CEILING FINISHINGS</t>
  </si>
  <si>
    <t>External</t>
  </si>
  <si>
    <t>PAINTING AND DECORATING</t>
  </si>
  <si>
    <t>On wall Internally</t>
  </si>
  <si>
    <t>CARRIED TO GENERAL SUMMARY</t>
  </si>
  <si>
    <t>15mm screeded backing to skirting</t>
  </si>
  <si>
    <t>10 -12mm diameter bar in lintel</t>
  </si>
  <si>
    <t>Plate plain glass type toilet mirror size 460mm wide x 610mm high</t>
  </si>
  <si>
    <t>SANITARY APPLIANCES / FITTINGS (IDEAL STANDARD/ERGO OR OTHER APPROVED)</t>
  </si>
  <si>
    <t>ROOF CONSTRUCTION &amp; COVERING</t>
  </si>
  <si>
    <r>
      <t>m</t>
    </r>
    <r>
      <rPr>
        <vertAlign val="superscript"/>
        <sz val="10"/>
        <color indexed="8"/>
        <rFont val="Arial"/>
        <family val="2"/>
      </rPr>
      <t>2</t>
    </r>
  </si>
  <si>
    <r>
      <t>m</t>
    </r>
    <r>
      <rPr>
        <vertAlign val="superscript"/>
        <sz val="10"/>
        <color indexed="8"/>
        <rFont val="Arial"/>
        <family val="2"/>
      </rPr>
      <t>3</t>
    </r>
  </si>
  <si>
    <t>Prepared by:</t>
  </si>
  <si>
    <t>sum</t>
  </si>
  <si>
    <t>Towel Holder</t>
  </si>
  <si>
    <t>Towel holder complete with all necessary accessories</t>
  </si>
  <si>
    <t>AT</t>
  </si>
  <si>
    <t>SUB-TOTAL 1</t>
  </si>
  <si>
    <t>Protection</t>
  </si>
  <si>
    <t>Concrete works</t>
  </si>
  <si>
    <t>Reinforcements</t>
  </si>
  <si>
    <t>Reinforcement</t>
  </si>
  <si>
    <t>Ironmongery</t>
  </si>
  <si>
    <t>PLUMBING INSTALLATIONS</t>
  </si>
  <si>
    <t xml:space="preserve">Prepare and apply one mist coat and two full coats of emulsion paint on walls </t>
  </si>
  <si>
    <t xml:space="preserve">Allow for the provision of detailed manufacturer's catalogues and specifications, tests, as built drawings and other technical details associated with plumbing works </t>
  </si>
  <si>
    <t xml:space="preserve">PLUMBING INSTALLATIONS (First Fix) </t>
  </si>
  <si>
    <t>on walls</t>
  </si>
  <si>
    <t>Concrete work</t>
  </si>
  <si>
    <t>Rendering</t>
  </si>
  <si>
    <t>P.S:</t>
  </si>
  <si>
    <t>Quantities are provisional and to be re-measured.</t>
  </si>
  <si>
    <t>Signature of  Employer……………………………………… Date:…………………………………….</t>
  </si>
  <si>
    <t>Signature of  Contractor………………………………..…… Date:…………………………………….</t>
  </si>
  <si>
    <t>Cement and Sand (1:3) bed and backing</t>
  </si>
  <si>
    <t>15mm screeded backing to risers</t>
  </si>
  <si>
    <t xml:space="preserve">Data socket outlet point </t>
  </si>
  <si>
    <t>Data switch socket outlet</t>
  </si>
  <si>
    <t>ELEMENT NR.14</t>
  </si>
  <si>
    <t xml:space="preserve">Extractor fan socket outlet point </t>
  </si>
  <si>
    <t xml:space="preserve">Extractor fan socket outlet </t>
  </si>
  <si>
    <t>100Amp 8-ways TP&amp;N distribution board</t>
  </si>
  <si>
    <t>100A TP&amp;N ELCB</t>
  </si>
  <si>
    <t>Walls</t>
  </si>
  <si>
    <t>200mm wall (external)</t>
  </si>
  <si>
    <t>65mm (Average) floated bed laid to cross - falls</t>
  </si>
  <si>
    <t>WATERPROOFING</t>
  </si>
  <si>
    <t>BUILT-UP FELT ROOF COVERING</t>
  </si>
  <si>
    <t>WALL FINISHINGS</t>
  </si>
  <si>
    <t>WALL  FINISHINGS</t>
  </si>
  <si>
    <t>12mm floated backing</t>
  </si>
  <si>
    <t>ELEMENT NR.8</t>
  </si>
  <si>
    <t>CCTV Installations</t>
  </si>
  <si>
    <t>ELEMENT NR.13</t>
  </si>
  <si>
    <t>ELEMENT NR.5</t>
  </si>
  <si>
    <t>ELEMENT NR.6</t>
  </si>
  <si>
    <t>Wall mounted 1 gang,1 way switch</t>
  </si>
  <si>
    <t>20A A/C Switch socket outlet</t>
  </si>
  <si>
    <t>Detection Alarm System</t>
  </si>
  <si>
    <t>Fire alarm system wiring points</t>
  </si>
  <si>
    <t>Gent or Approved Equal</t>
  </si>
  <si>
    <t>24DC 104dBA at 1m Electronic Sounder.</t>
  </si>
  <si>
    <t>Ditto; surface not exceeding 300mm wide</t>
  </si>
  <si>
    <t>Ditto; not exceeding 300mm wide</t>
  </si>
  <si>
    <t>80mm high skirting</t>
  </si>
  <si>
    <t>TP&amp;N LVSB PANEL</t>
  </si>
  <si>
    <t xml:space="preserve">Sloping soffit of stairs </t>
  </si>
  <si>
    <t xml:space="preserve">Sloping open string 375mm wide but to profile of treads and risers </t>
  </si>
  <si>
    <t xml:space="preserve">Attached beams </t>
  </si>
  <si>
    <t>Sides and soffit of attached beams</t>
  </si>
  <si>
    <t>STAIRCASES</t>
  </si>
  <si>
    <t>12mm diameter bar in staircase &amp; landings</t>
  </si>
  <si>
    <t xml:space="preserve">Horizontal soffit of landings  </t>
  </si>
  <si>
    <t xml:space="preserve">Face of riser 150mm wide </t>
  </si>
  <si>
    <t xml:space="preserve">Edge of landing slab 200mm wide </t>
  </si>
  <si>
    <t xml:space="preserve">Landings </t>
  </si>
  <si>
    <r>
      <t>m</t>
    </r>
    <r>
      <rPr>
        <vertAlign val="superscript"/>
        <sz val="10"/>
        <rFont val="Arial"/>
        <family val="2"/>
      </rPr>
      <t>2</t>
    </r>
  </si>
  <si>
    <t>15mm cement and sand soffit of landing width exceeding 300mm</t>
  </si>
  <si>
    <t>Ditto; sloping soffit of staircase width exceeding 300mm</t>
  </si>
  <si>
    <t>Ditto; edges of sloping surfaces of waist 300mm wide</t>
  </si>
  <si>
    <t>Painting &amp; Decorating</t>
  </si>
  <si>
    <t>Prepare and apply one mist coat and two full coats of emulsion paint on walls</t>
  </si>
  <si>
    <t>UPPER FLOORS</t>
  </si>
  <si>
    <t>Wall mounted 3 gang,1 way switch</t>
  </si>
  <si>
    <t>ELEMENT NR.15</t>
  </si>
  <si>
    <t>Prepare and apply texcote paint on:</t>
  </si>
  <si>
    <t>Rendered wall</t>
  </si>
  <si>
    <t>Walls not exceeding 300mm girth</t>
  </si>
  <si>
    <t>Page 9</t>
  </si>
  <si>
    <t>10 - 16 mm diameter bar in attached beams</t>
  </si>
  <si>
    <t>Block work</t>
  </si>
  <si>
    <t>Sandcrete hollow block work in cement mortar (1:4)</t>
  </si>
  <si>
    <t>Balustrade and hand railing to staircases and top of concrete balustrade</t>
  </si>
  <si>
    <t>Finishing</t>
  </si>
  <si>
    <t>Plaster of Paris screeding well sanded on rendered surface to receive emulsion paint</t>
  </si>
  <si>
    <t>Supply and lay extruded polystyrene 25kg/m3 density horizontally on felting (measured separately)</t>
  </si>
  <si>
    <t>Paneled doors (ARTCO INDUSTRIES LTD OR EQUAL)</t>
  </si>
  <si>
    <t>"Kensington" SAA 115-8624 level lock furniture cylinder fixing c/w 2241 SC/76mm single cylinder mortise lockset complete with keys</t>
  </si>
  <si>
    <t xml:space="preserve">"Kensington" rubber door stop </t>
  </si>
  <si>
    <t>Aluminum preglazed  windows</t>
  </si>
  <si>
    <t xml:space="preserve">Water closet with close couple Mania Vitreous China cistern horizontal outlet, trap connection and concealed fittings with Gemini seat and cover, 6 liters capacity flushing cistern for side supply and overflow with free flow plastic siphon fittings and 13mm micro valve HP/LP side supply ball valve, 19mm side overflow plastic flush bend, simplex inlet connector and supports. </t>
  </si>
  <si>
    <t>Pipe works and fittings</t>
  </si>
  <si>
    <t>The unit shall be factory assembled and shall include high and low pressure switch, filter drier, time delay control, overload protection relay. The Split unit shall be insulated and sloped drain pan, complete with the supply and installation of control a Refrigerant copper pipes to be complete with pipe fittings, traps, hangers, sight glass and all necessary accessories insulated with 12 mm “Arm flex” or equivalent.</t>
  </si>
  <si>
    <t>Supply and install the following cable obtainable from Nexus Kablemetal in connections and cabling works in electrical installations (Provisional)</t>
  </si>
  <si>
    <t>Copper PVC  insulated and colour coded cables drawn into 20mm diameter concealed PVC conduits (rates to include for all cables for lighting points, switches, and other accessories; including conduit, trucking ducting and fittings) necessary for complete</t>
  </si>
  <si>
    <t xml:space="preserve">Analogue Addressable ionization smoke Detector complete with terminal plates and replacement chambers for cost effective  maintenance, with remote LED facility.  </t>
  </si>
  <si>
    <t>Manual Call Point complete with back box and other mounting accessories.</t>
  </si>
  <si>
    <t>2 - loop analogue, fire alarm control</t>
  </si>
  <si>
    <t>Earthling/Thunder Arrestor</t>
  </si>
  <si>
    <t>Earthling</t>
  </si>
  <si>
    <t>In-situ finishing wall</t>
  </si>
  <si>
    <t>FRAME STRUCTURE</t>
  </si>
  <si>
    <t>EXTERNAL AND INTERNAL WALLS</t>
  </si>
  <si>
    <t>Up stand beams for balustrade</t>
  </si>
  <si>
    <t xml:space="preserve">10 - 12mm diameter bar in up stand beams </t>
  </si>
  <si>
    <t>Vertical sides of up stand beams</t>
  </si>
  <si>
    <t xml:space="preserve">Supply and install stainless steel handrail balustrade, comprising of 50mm diameter brush stainless steel grade 316 handrail, with 20m thick wired infill glass toughened laminated panel of 1.00m high, cut and pin to block wall or concrete floor bed or grout and point in cement mortar(1:4) make good all works disturbed </t>
  </si>
  <si>
    <t xml:space="preserve">Vertical surfaces </t>
  </si>
  <si>
    <t>Supply and install earthling system comprising of 1x70mm2 bare copper stranded conductor,  4nr earth pit including earth bar with disconnect links.</t>
  </si>
  <si>
    <t xml:space="preserve">Ditto; but 80mm skirting </t>
  </si>
  <si>
    <t>Ditto; soffit</t>
  </si>
  <si>
    <t>Ditto; over 100mm but not exceeding 300mm wide</t>
  </si>
  <si>
    <t>Ditto; 300mm wide tread</t>
  </si>
  <si>
    <t>Ditto; surface exceeding 375mm wide</t>
  </si>
  <si>
    <t>Ditto; edges of landing</t>
  </si>
  <si>
    <t xml:space="preserve">Ditto; surface not exceeding 375mm wide </t>
  </si>
  <si>
    <t xml:space="preserve">Ditto; surface not exceeding 300mm wide </t>
  </si>
  <si>
    <t>Apply one coat of bitumen fiberized emulsion "PASTA IMPER 66 PRIMER" to concrete surfaces and lay single layer of 4mm thick "PARALON NT4" water proofing membrane and two protective coats of resin based white colour "ASTOMUlG" on:</t>
  </si>
  <si>
    <t>Prepare surface, supply and apply primer and single compo-</t>
  </si>
  <si>
    <t>nent, unmodified polyurethane waterproofing; include reinfor-</t>
  </si>
  <si>
    <t xml:space="preserve">cing the system at corners; include all necessary material and </t>
  </si>
  <si>
    <t>accessories; as per the specifications and drawings</t>
  </si>
  <si>
    <t>Ditto; but as skirting</t>
  </si>
  <si>
    <t>Glass Holder</t>
  </si>
  <si>
    <t>Glass Holder complete with all necessary accessories</t>
  </si>
  <si>
    <t xml:space="preserve">Supply and install 70m3/Hr WC Extractor fans, low noise level including all necessary accessories </t>
  </si>
  <si>
    <t>500 x 500 x 8mm thick Quality ceramic vitrified floor tile laid with adhesive on screeded bed (measured separately)</t>
  </si>
  <si>
    <t>300 x 600 x 8mm thick Quality unglazed vitrified floor tile laid with adhesive on screeded bed (measured separately)</t>
  </si>
  <si>
    <t>Wall toilet roll holder in stainless steel  with proof holder. Complete with chrome plated fixed screws</t>
  </si>
  <si>
    <t>Troweled screed cement and sand (1:4) to fall protection inclusive of polysulfide joints/floor drain</t>
  </si>
  <si>
    <t>Ceiling covering</t>
  </si>
  <si>
    <t>High yield deformed bar reinforcement to BS 4449 grade 460 in beams,</t>
  </si>
  <si>
    <t xml:space="preserve">High yield deformed bar reinforcement to BS 4449 grade 460 </t>
  </si>
  <si>
    <t>in staircase, etc. (provisional)</t>
  </si>
  <si>
    <t>Slabs &amp; Terraces</t>
  </si>
  <si>
    <t>in lintel. (provisional)</t>
  </si>
  <si>
    <t xml:space="preserve">Security doors </t>
  </si>
  <si>
    <t>Aluminum doors</t>
  </si>
  <si>
    <t>Supply and fix the following approved quality powder coated  aluminum casement  window with special heavy duty profile of 6mm thick glazing divided into panes with nominal transoms and mullions fixed in accordance with manufacturer's printed instruction to:</t>
  </si>
  <si>
    <t>Water proofing</t>
  </si>
  <si>
    <t>200mm wall (internal)</t>
  </si>
  <si>
    <t xml:space="preserve">Wash hand basin with mixers/taps in vitreous China with wall brackets in cast iron provided with concealed screw holes for screwing to wall through the back. Shall be complete with 13mm cold water pillar tap on 32mm bead chain waste and plug, 32mm plastic resealing bottle trap with 75mm water seal size 560 x 410mm  </t>
  </si>
  <si>
    <t>EDO STATE GOVERNMENT OF NIGERIA</t>
  </si>
  <si>
    <t>100mm wall (internal)</t>
  </si>
  <si>
    <t xml:space="preserve">Staircase &amp; landings </t>
  </si>
  <si>
    <t xml:space="preserve">Staircase hand railing </t>
  </si>
  <si>
    <t>Page 6</t>
  </si>
  <si>
    <t>Steel Covering</t>
  </si>
  <si>
    <t>Ditto; size 800 x 2100mm high (or aluminum paneled)</t>
  </si>
  <si>
    <t>Manholes/Inspection chambers</t>
  </si>
  <si>
    <t xml:space="preserve">Manhole size 600x450x450mm deep average internally </t>
  </si>
  <si>
    <t>hollow sandcrete block work sides filled solid with plain</t>
  </si>
  <si>
    <t xml:space="preserve">concrete and capped with 75mm thick precast concrete grade </t>
  </si>
  <si>
    <t xml:space="preserve">20 cover slab reinforced with single layer BRC No. 65 mesh </t>
  </si>
  <si>
    <t xml:space="preserve">and with 75mm (average) concrete grade 15 benching and </t>
  </si>
  <si>
    <t>forming 150mm diameter half round diameter in the same and</t>
  </si>
  <si>
    <t xml:space="preserve">rendering insides in water proof cement and sand (1:3) mortar </t>
  </si>
  <si>
    <t>including all necessary excavations, disposal and formwork</t>
  </si>
  <si>
    <t>Fire Hose cabinet</t>
  </si>
  <si>
    <t>9kg ABC type powder/carbon dioxide all purpose rechargeable</t>
  </si>
  <si>
    <t>wall mounted fire extinguisher complete with mounting brackets</t>
  </si>
  <si>
    <t>Fire Fighting Installations</t>
  </si>
  <si>
    <t>MAIN Fire Alarm Panel</t>
  </si>
  <si>
    <t xml:space="preserve">EN 54 Gent Vigilant Fire Alarm Mimic Panel with graphical LCD display and Processor Unit with Integral Power Supply Unit and Battery Box for dry cell rechargeable 1 x 12V, 6AH battery and charger for 72 hours battery standby. </t>
  </si>
  <si>
    <t>Gent MIM-A4 or Approved equal</t>
  </si>
  <si>
    <t xml:space="preserve">4 Loop Addressable Fire Detection and Alarm System Loop Control Panel and Processor Unit with Integral Power Supply Unit and Battery Box for dry cell rechargeable battery and charger for 72 hours battery standby. </t>
  </si>
  <si>
    <t>Gent Vigil on or Approved equal</t>
  </si>
  <si>
    <t>Switches and Socket Outlet</t>
  </si>
  <si>
    <t>Wall band</t>
  </si>
  <si>
    <t>ELEMENT NR.2: FRAME STRUCTURE</t>
  </si>
  <si>
    <t>ELEMENT NR.3: EXTERNAL AND INTERNAL WALLS</t>
  </si>
  <si>
    <t>ELEMENT NR.4: STAIRCASES</t>
  </si>
  <si>
    <t>ELEMENT NR.5: UPPER FLOORS</t>
  </si>
  <si>
    <t>ELEMENT NR.6: ROOF CONSTRUCTION &amp; COVERING</t>
  </si>
  <si>
    <t>ADD: VALUE ADDED TAX</t>
  </si>
  <si>
    <t>Security steel door including steel frames and 4 lock sets with all necessary ironmongery and accessories in accordance with manufacturers instructions</t>
  </si>
  <si>
    <t xml:space="preserve">Columns </t>
  </si>
  <si>
    <t>Vertical sides of columns</t>
  </si>
  <si>
    <t>10 - 25 mm diameter bar in columns</t>
  </si>
  <si>
    <t>Specialist Concrete Floor</t>
  </si>
  <si>
    <t>Suspended floor system, comprising of precast concrete ribbed as described including 450mmx150mm x240mm high ribbed beam units all laid and hoist on 7mm thick solid suspended slab &amp; attached beams (measured separately)</t>
  </si>
  <si>
    <t>Concrete Floor</t>
  </si>
  <si>
    <t xml:space="preserve">70mm thick Suspended slab </t>
  </si>
  <si>
    <t>Edge of slab 70mm wide</t>
  </si>
  <si>
    <t>Attached beams</t>
  </si>
  <si>
    <t>10 - 16mm diameter bar in attached beams</t>
  </si>
  <si>
    <t>in slabs &amp; beams (provisional)</t>
  </si>
  <si>
    <t>ELEMENT NR.7: DOORS</t>
  </si>
  <si>
    <t>ELEMENT NR.8: WINDOWS</t>
  </si>
  <si>
    <t xml:space="preserve">10mm diameter bar in suspended slab </t>
  </si>
  <si>
    <t>Aluminum Glazing with 1Nr. door</t>
  </si>
  <si>
    <t>in beams, slabs, parapet walls etc. (provisional)</t>
  </si>
  <si>
    <t>Bowl Urinal</t>
  </si>
  <si>
    <t>Bowl Urinal complete with all necessary accessories</t>
  </si>
  <si>
    <t>Platform</t>
  </si>
  <si>
    <t>Ditto; sides of rib</t>
  </si>
  <si>
    <t>Precut approved quality polished granite floor tiles bedded and jointly in cement and sand mortar (1:3) laid with adhesive on  screeded bed (measured separately)</t>
  </si>
  <si>
    <t xml:space="preserve">20mm thick slab on tread 300mm wide with rounded nosing finished fair on all exposed edges </t>
  </si>
  <si>
    <t xml:space="preserve">20mm thick risers 150mm wide covered at junction with tread </t>
  </si>
  <si>
    <t>30mm screeded bed to receive granite tiles</t>
  </si>
  <si>
    <t xml:space="preserve">BILL OF QUANTITIES </t>
  </si>
  <si>
    <t xml:space="preserve"> BENIN -  CITY</t>
  </si>
  <si>
    <t>PROPOSED CONSTRUCTION OF ADMINISTRATIVE BLOCK DEVELOPMENT FOR STELLA OBASANJO HOSPITAL AT BENIN - CITY FOR EDO STATE  GOVERNMENT OF NIGERIA.</t>
  </si>
  <si>
    <t xml:space="preserve">PROPOSED CONSTRUCTION OF ADMINISTRATIVE BLOCK DEVELOPMENT FOR STELLA  OBASANJO HOSPITAL    </t>
  </si>
  <si>
    <t>Lot</t>
  </si>
  <si>
    <t xml:space="preserve">300 x 600 x 20mm thick  approved quality polished granite floor tiles laid with adhesive on screeded bed (measured separately) </t>
  </si>
  <si>
    <t>600x600mm suspended ceiling boards fixed to steel hanger including all necessary accessories</t>
  </si>
  <si>
    <t>Page 7</t>
  </si>
  <si>
    <t>70mm thick Suspended slab (ribbed)</t>
  </si>
  <si>
    <t>Parapet walls</t>
  </si>
  <si>
    <t>10mm diameter bar in suspended slab (ribbed)</t>
  </si>
  <si>
    <t>10 - 12mm diameter bar in parapet walls</t>
  </si>
  <si>
    <t>Sides and soffit of attached beams (ribbed)</t>
  </si>
  <si>
    <t>Vertical sides of parapet walls</t>
  </si>
  <si>
    <t xml:space="preserve">Fabrication and erection of structural steel canopy including all necessary  fittings &amp; accessories (approximately 26m2) </t>
  </si>
  <si>
    <t>Translucent GRP Covering</t>
  </si>
  <si>
    <r>
      <t>m</t>
    </r>
    <r>
      <rPr>
        <vertAlign val="superscript"/>
        <sz val="10"/>
        <color theme="1"/>
        <rFont val="Arial"/>
        <family val="2"/>
      </rPr>
      <t>2</t>
    </r>
  </si>
  <si>
    <t xml:space="preserve">Fabrication and erection of Translucent GRP Covering at Roof courtyard including all necessary  fittings &amp; accessories </t>
  </si>
  <si>
    <t xml:space="preserve">Overall size 6800 x 4000mm high </t>
  </si>
  <si>
    <t>Fixed Aluminum curtain walls with 1Nr. swing door</t>
  </si>
  <si>
    <t>Supply and fix preglazed  approved special aluminum doors fixed in accordance with manufacturer's instructions</t>
  </si>
  <si>
    <t xml:space="preserve">Overall size 2800 x 4000mm high </t>
  </si>
  <si>
    <t xml:space="preserve">Overall size 1500 x 2100mm high </t>
  </si>
  <si>
    <t xml:space="preserve">Overall size 900 x 2100mm high </t>
  </si>
  <si>
    <t xml:space="preserve">Overall size 3200 x 2100mm high </t>
  </si>
  <si>
    <t xml:space="preserve">Overall size 2400 x 2100mm high </t>
  </si>
  <si>
    <t xml:space="preserve">Overall size 1800 x 2100mm high </t>
  </si>
  <si>
    <t xml:space="preserve">Single leaf overall size 900 x 2100mm high </t>
  </si>
  <si>
    <t xml:space="preserve">44mm (finished) hollow "Eurocre" double swing paneled door set in 50 x 225mm wooden frame finished with architraves size 1800 x 2100mm high </t>
  </si>
  <si>
    <t xml:space="preserve">Ditto; size 1200 x 2100mm high </t>
  </si>
  <si>
    <t>Glass Block</t>
  </si>
  <si>
    <t>200x200x200mm thick  approved colour Glass block wall complete with approved spacer &amp; white cement grouting with adhesive to joint in accordance to the manufacturer's instructions</t>
  </si>
  <si>
    <t>Overall size 6800 x 2400mm high</t>
  </si>
  <si>
    <t>Overall size 4800 x 1200mm high</t>
  </si>
  <si>
    <t>Overall size 3600 x 1200mm high</t>
  </si>
  <si>
    <t>Overall size 2400 x 2400mm high</t>
  </si>
  <si>
    <t>Overall size 1800 x 2400mm high</t>
  </si>
  <si>
    <t>Overall size 1200 x 2400mm high</t>
  </si>
  <si>
    <t>Overall size 400 x 1200mm high</t>
  </si>
  <si>
    <t>Overall size 200 x 1200mm high</t>
  </si>
  <si>
    <t>BILL NR 2: ADMINISTRATIVE BLOCK</t>
  </si>
  <si>
    <t>FITTINGS AND FIXTURES</t>
  </si>
  <si>
    <t>Kitchen Cabinet</t>
  </si>
  <si>
    <t>Kitchen Cabinet complete with door, partitions, ironmongery and finished in veneer (ARTCO INDUSTRIES LTD)</t>
  </si>
  <si>
    <t>Main Kitchen</t>
  </si>
  <si>
    <t>Base cabinet unit 600 x 900mm high</t>
  </si>
  <si>
    <t xml:space="preserve">Upper cabinet unit  600 x 900mm high </t>
  </si>
  <si>
    <t>20mm thick marble worktop</t>
  </si>
  <si>
    <t>Kitchenette/Pantry</t>
  </si>
  <si>
    <t>Kitchen table</t>
  </si>
  <si>
    <t>,</t>
  </si>
  <si>
    <t>ELEMENT NR. 9</t>
  </si>
  <si>
    <t>Locker</t>
  </si>
  <si>
    <t>Reception  Counter</t>
  </si>
  <si>
    <t>Ditto; 3000mm</t>
  </si>
  <si>
    <t xml:space="preserve">ELEMENT NR.10  </t>
  </si>
  <si>
    <t>ELEMENT NR.16</t>
  </si>
  <si>
    <t>Hand Drier</t>
  </si>
  <si>
    <t>Hand drier complete with all necessary accessories</t>
  </si>
  <si>
    <t>Soap Dispenser</t>
  </si>
  <si>
    <t>Soap Dispenser complete with all necessary accessories</t>
  </si>
  <si>
    <r>
      <t xml:space="preserve">Allow Provisional sum </t>
    </r>
    <r>
      <rPr>
        <sz val="10"/>
        <rFont val="Arial"/>
        <family val="2"/>
      </rPr>
      <t>for plumbing</t>
    </r>
    <r>
      <rPr>
        <b/>
        <sz val="10"/>
        <rFont val="Arial"/>
        <family val="2"/>
      </rPr>
      <t xml:space="preserve"> </t>
    </r>
    <r>
      <rPr>
        <sz val="10"/>
        <rFont val="Arial"/>
        <family val="2"/>
      </rPr>
      <t>water supply</t>
    </r>
    <r>
      <rPr>
        <b/>
        <sz val="10"/>
        <rFont val="Arial"/>
        <family val="2"/>
      </rPr>
      <t>,</t>
    </r>
    <r>
      <rPr>
        <sz val="10"/>
        <rFont val="Arial"/>
        <family val="2"/>
      </rPr>
      <t xml:space="preserve"> waste and soil  Upvc pipe works and pipe fittings as first fix to be expended as directed.</t>
    </r>
  </si>
  <si>
    <t>Granite Vanity top with shelves</t>
  </si>
  <si>
    <t xml:space="preserve">Supply and install 150m3/Hr KITCHEN Extractor fans, low noise level including all necessary accessories </t>
  </si>
  <si>
    <t>Kitchen sink</t>
  </si>
  <si>
    <t>Kitchen sink double drain, double bowl complete with all necessary accessories and mixer/taps (GRANITEX)</t>
  </si>
  <si>
    <t>Kitchen sink single drain, single bowl complete with all necessary accessories and mixer/taps</t>
  </si>
  <si>
    <t>Water heater</t>
  </si>
  <si>
    <t xml:space="preserve">Supply and install 20L water heater  including all necessary accessories </t>
  </si>
  <si>
    <t>Shower Tray</t>
  </si>
  <si>
    <t>Shower tray  complete with all necessary accessories and taps/mixers</t>
  </si>
  <si>
    <r>
      <t>Allow a provisional sum</t>
    </r>
    <r>
      <rPr>
        <b/>
        <sz val="10"/>
        <rFont val="Arial"/>
        <family val="2"/>
      </rPr>
      <t xml:space="preserve"> </t>
    </r>
    <r>
      <rPr>
        <sz val="10"/>
        <rFont val="Arial"/>
        <family val="2"/>
      </rPr>
      <t xml:space="preserve">for builder's work in connection with plumbing  installations </t>
    </r>
  </si>
  <si>
    <r>
      <t>Allow a provisional sum</t>
    </r>
    <r>
      <rPr>
        <b/>
        <sz val="10"/>
        <rFont val="Arial"/>
        <family val="2"/>
      </rPr>
      <t xml:space="preserve"> </t>
    </r>
    <r>
      <rPr>
        <sz val="10"/>
        <rFont val="Arial"/>
        <family val="2"/>
      </rPr>
      <t>for testing of plumbing installations</t>
    </r>
  </si>
  <si>
    <t>Split Unit Type (TOSHIBA or equal)</t>
  </si>
  <si>
    <t>Supply and installation of refrigerant copper pipes insulated with 12mm “Armaflex” or equivalent</t>
  </si>
  <si>
    <t>Allow a Sum for  ducting, volume control dampers, fire dampers, grilles</t>
  </si>
  <si>
    <t>Allow  Supply Cables to DB of various sizes 4x95mm - 4x300mm</t>
  </si>
  <si>
    <t>Allow Cables to DB of various sizes 4x10mm - 4x50mm</t>
  </si>
  <si>
    <t xml:space="preserve">Water heater socket outlet point </t>
  </si>
  <si>
    <t>Water heater switch socket outlet</t>
  </si>
  <si>
    <t xml:space="preserve">Cooker unit socket outlet point </t>
  </si>
  <si>
    <t>Cooker unit switch socket outlet</t>
  </si>
  <si>
    <t>TV/Telephone panels (PABX)</t>
  </si>
  <si>
    <t xml:space="preserve">30W LED Ceiling light fitting </t>
  </si>
  <si>
    <t xml:space="preserve">18W LED Ceiling light fitting </t>
  </si>
  <si>
    <t xml:space="preserve">12W LED Ceiling light fitting </t>
  </si>
  <si>
    <t>50W external lighting fittings (Security)</t>
  </si>
  <si>
    <t xml:space="preserve">Analogue Addressable ionization heat Detector complete with terminal plates and replacement chambers for cost effective  maintenance, with remote LED facility.  </t>
  </si>
  <si>
    <r>
      <t xml:space="preserve">Allow a provisional sum </t>
    </r>
    <r>
      <rPr>
        <sz val="10"/>
        <rFont val="Arial"/>
        <family val="2"/>
      </rPr>
      <t>for builder's work in connection with electrical installations</t>
    </r>
  </si>
  <si>
    <t>Allow a provisional sum for testing in connection with electrical installations</t>
  </si>
  <si>
    <t>Page 22</t>
  </si>
  <si>
    <t>SKY BRIDGE</t>
  </si>
  <si>
    <t>Steel works</t>
  </si>
  <si>
    <t>Floor finishes</t>
  </si>
  <si>
    <t>Roof Covering</t>
  </si>
  <si>
    <t xml:space="preserve">Fabricate and Install roof covering including steel trusses with fittings &amp; accessories </t>
  </si>
  <si>
    <t>Allow for miscellaneous works to Sky Bridge</t>
  </si>
  <si>
    <t>ELEMENT NR. 13</t>
  </si>
  <si>
    <t>ELEMENT NR.17</t>
  </si>
  <si>
    <t>Steel and glass bridge linking New Block to Existing Hospital</t>
  </si>
  <si>
    <t>Fabricate and Install external diagonal steel panel trusses of (36 Panels) with support including all necessary bolts, accessories &amp; fittings with attached 12mm tempered/toughened glasses (measured separately)</t>
  </si>
  <si>
    <t>12mm Tempered Glass Panel</t>
  </si>
  <si>
    <t>Supply and Install 12mm tempered/toughened glass to steel panel external steel panel  (measured separately) including all necessary fittings</t>
  </si>
  <si>
    <t>ADMINISTRATIVE BLOCK</t>
  </si>
  <si>
    <t>ELEMENT NR.10: PLUMBING  INSTALLATIONS</t>
  </si>
  <si>
    <t>ELEMENT NR.11: AIR CONDITIONING INSTALLATIONS</t>
  </si>
  <si>
    <t>ELEMENT NR.12: ELECTRICAL INSTALLATIONS</t>
  </si>
  <si>
    <t>ELEMENT NR.13: SKY BRIDGE</t>
  </si>
  <si>
    <t xml:space="preserve">Floors </t>
  </si>
  <si>
    <r>
      <t xml:space="preserve">Floors </t>
    </r>
    <r>
      <rPr>
        <b/>
        <sz val="10"/>
        <color theme="1"/>
        <rFont val="Arial"/>
        <family val="2"/>
      </rPr>
      <t>( offices &amp; others</t>
    </r>
    <r>
      <rPr>
        <b/>
        <sz val="10"/>
        <color indexed="8"/>
        <rFont val="Arial"/>
        <family val="2"/>
      </rPr>
      <t>)</t>
    </r>
  </si>
  <si>
    <r>
      <t xml:space="preserve">300 x 300 x 6mm coloured approved quality cushioned edge tilling bedded in cement mortar on screeded backing (measured separately) and pointed in coloured cement </t>
    </r>
    <r>
      <rPr>
        <b/>
        <sz val="10"/>
        <color indexed="8"/>
        <rFont val="Arial"/>
        <family val="2"/>
      </rPr>
      <t>(bathrooms &amp; kitchens)</t>
    </r>
  </si>
  <si>
    <r>
      <t>Floors</t>
    </r>
    <r>
      <rPr>
        <b/>
        <sz val="10"/>
        <color indexed="8"/>
        <rFont val="Arial"/>
        <family val="2"/>
      </rPr>
      <t xml:space="preserve"> (bathrooms/kitchens/stores </t>
    </r>
    <r>
      <rPr>
        <sz val="10"/>
        <color indexed="8"/>
        <rFont val="Arial"/>
        <family val="2"/>
      </rPr>
      <t>)</t>
    </r>
  </si>
  <si>
    <r>
      <t xml:space="preserve">Floors </t>
    </r>
    <r>
      <rPr>
        <b/>
        <sz val="10"/>
        <color theme="1"/>
        <rFont val="Arial"/>
        <family val="2"/>
      </rPr>
      <t>(open areas/auditorium</t>
    </r>
    <r>
      <rPr>
        <b/>
        <sz val="10"/>
        <color indexed="8"/>
        <rFont val="Arial"/>
        <family val="2"/>
      </rPr>
      <t>)</t>
    </r>
  </si>
  <si>
    <t>Construct Concrete Platform (auditorium) &amp;  finishings of size 14000x2400mm including 2 steps of 2nr.</t>
  </si>
  <si>
    <t>Internal steps</t>
  </si>
  <si>
    <t>Waterproofing to wet areas (bathrooms )</t>
  </si>
  <si>
    <t xml:space="preserve">20 x 20 x 2.5mm thick  approved quality mosaic tiles laid with adhesive on screeded bed (measured separately) </t>
  </si>
  <si>
    <t>Sauna</t>
  </si>
  <si>
    <t>Fabricate GRP Seat overall size 1550mm x 4400mm including all necessary accessories and making good with mosaic tiles (measured separately)</t>
  </si>
  <si>
    <t>Floor</t>
  </si>
  <si>
    <t>Rendering to soffit of slabs (Patching &amp; Making good)</t>
  </si>
  <si>
    <t xml:space="preserve">Plaster of Paris screeding well sanded on rendered surface to receive emulsion paint </t>
  </si>
  <si>
    <t>WHT (5%), DEVELOPMENT LEVIES (3%),LEGAL FEES (1%) STAMP DUTY (2%) ACCOUNTED FOR WITHIN THE PRICES</t>
  </si>
  <si>
    <t>INCLUDED</t>
  </si>
  <si>
    <t>GRAND TOTAL</t>
  </si>
  <si>
    <t>ONLY ABOVE-MENTIONED TAXES ARE CONSIDERED (ITEMS E &amp; F), ANY OTHER FEES OR TAXES NOT MENTIONED IN THE B.O.Q ARE NOT ACCOUNTED FOR AND TO BE ADDED TO THE GENERAL TOTAL</t>
  </si>
  <si>
    <t>CONSIDERING THE SHORT PERIOD OF EXECUTION AND THE UNSTABLE MARKET PRICES AND IN ORDER TO ENABLE THE CONTRACTOR FIXING THE CONTRACT PRICE, AN ADVANCE PAYMENT OF ….% IS TO BE CONSIDERED</t>
  </si>
  <si>
    <t>DESIGN FEES (1% OF C &amp; D)</t>
  </si>
  <si>
    <t xml:space="preserve">Kitchen table (2mx4m) </t>
  </si>
  <si>
    <t>Locker for Gym</t>
  </si>
  <si>
    <t>Fabricate and Install 6mm thick flat steel sheet as floor including all necessary finishes (screeding &amp; tiling inclusive)</t>
  </si>
  <si>
    <t>600x600mm suspended ceiling boards fixed to steel hanger including all necessary accessories (bathrooms)</t>
  </si>
  <si>
    <t xml:space="preserve">Single; size 900 x 2100mm high </t>
  </si>
  <si>
    <t>Steam &amp; Sauna</t>
  </si>
  <si>
    <t>Allow a provisional sum for steam &amp; sauna equipment including all necessary fittings and accessories</t>
  </si>
  <si>
    <t>Reception Counter constructed mainly of sandcrete block work and finished with granite tiles and polished on completion. The counter is L - shaped on plan (L= 7000mm, H= 1000mm) with a T- shaped cross - section consisting of vertical wall of 150mm block work and top of 100mm concrete slab finished</t>
  </si>
  <si>
    <t>Vanity top with shelves; 4000x600x900mm high</t>
  </si>
  <si>
    <t>Vanity top with shelves; 3000x600x900mm high</t>
  </si>
  <si>
    <t>constructed of 150mm plain in-situ concrete grade 15, 150mm</t>
  </si>
  <si>
    <r>
      <t>Allow Provisional sum</t>
    </r>
    <r>
      <rPr>
        <b/>
        <sz val="10"/>
        <rFont val="Arial"/>
        <family val="2"/>
      </rPr>
      <t xml:space="preserve"> </t>
    </r>
    <r>
      <rPr>
        <sz val="10"/>
        <rFont val="Arial"/>
        <family val="2"/>
      </rPr>
      <t>for fire fighting pipe works of 15mm - 75mm pipes including 60nr. springlers to be expended as directed.</t>
    </r>
  </si>
  <si>
    <t xml:space="preserve">AIR CONDITIONING INSTALLATIONS </t>
  </si>
  <si>
    <t>Wall mounted split unit, 24000 BTU</t>
  </si>
  <si>
    <t>Wall mounted split unit, 18000 BTU</t>
  </si>
  <si>
    <t>Wall mounted split unit, 15000 BTU</t>
  </si>
  <si>
    <t>Wall mounted split unit, 12000 BTU</t>
  </si>
  <si>
    <t>Lighting points, 1.5mm2 cable</t>
  </si>
  <si>
    <t>Single 20A switched socket outlet points for A/C, 4.00mm2 cable</t>
  </si>
  <si>
    <t>Wall mounted 1 gang, 2 way switch</t>
  </si>
  <si>
    <t xml:space="preserve">600 x 600mm, 50W LED Modular lighting fittings </t>
  </si>
  <si>
    <t>Allow for Closed circuit Television with video storage system  comprising of  12 camera system switcher with adjustable globe dwell (24H TIME, 2NOS 15" COLOUR MONITOR, 24V DC SUPPLY FOR THE CAMERA)</t>
  </si>
  <si>
    <t>Precast string course trimmer band on walls, 100mm wide</t>
  </si>
  <si>
    <t>ELEMENT NR.9: FITTINGS AND FIXTURES</t>
  </si>
  <si>
    <t>Lift shaft walls</t>
  </si>
  <si>
    <t>10 - 16 mm diameter bar in lift shaft walls</t>
  </si>
  <si>
    <t>Vertical sides of lift shaft walls</t>
  </si>
  <si>
    <t>columns, lift shaft etc. (provisional)</t>
  </si>
  <si>
    <t>UPPER FLOORS (1st &amp; 2nd)</t>
  </si>
  <si>
    <t>Overall size 3600 x 4800mm high</t>
  </si>
  <si>
    <t>Overall size 800 x 2400mm high</t>
  </si>
  <si>
    <t xml:space="preserve">LIFT INSTALLTIONS </t>
  </si>
  <si>
    <t>"Mitsubishi" or other approved passenger lift comprising of single speed A/C with microprocessor motor control, power operated centre opening stainless steel doors, governor operated gradual safety gear, spring terminal buffers including direction and position indicators, overload safety device, illuminating car button, express call button, hall position indicators on floors, emergency power supply and other accessories as specified complete with axial cooling fans, intercom system and  UPS</t>
  </si>
  <si>
    <t>30KVA/APC</t>
  </si>
  <si>
    <r>
      <t>Allow a provisional sum</t>
    </r>
    <r>
      <rPr>
        <b/>
        <sz val="10"/>
        <rFont val="Arial"/>
        <family val="2"/>
      </rPr>
      <t xml:space="preserve"> </t>
    </r>
    <r>
      <rPr>
        <sz val="10"/>
        <rFont val="Arial"/>
        <family val="2"/>
      </rPr>
      <t xml:space="preserve">for builder's work in connection with lift Installations </t>
    </r>
  </si>
  <si>
    <r>
      <t xml:space="preserve">Allow a provisional sum </t>
    </r>
    <r>
      <rPr>
        <sz val="10"/>
        <rFont val="Arial"/>
        <family val="2"/>
      </rPr>
      <t>for testing of lift installations</t>
    </r>
  </si>
  <si>
    <t xml:space="preserve">Allow for the provision of detailed manufacturer's catalogues and specifications, tests, as built drawings and other technical details associated with lift works </t>
  </si>
  <si>
    <t xml:space="preserve">LIFT INSTALLATIONS </t>
  </si>
  <si>
    <t>ELEMENT NR. 14</t>
  </si>
  <si>
    <t>8 passengers (900Kg) lift with a speed of 1.00m/sec. travelling from ground floor to 1st floor (2stops,2openings) size 2500mm x 3500mm</t>
  </si>
  <si>
    <t>ELEMENT NR.18</t>
  </si>
  <si>
    <t>ELEMENT NR.14: LIFT INSTALLATIONS</t>
  </si>
  <si>
    <t>ELEMENT NR.15: WALL FINISHINGS</t>
  </si>
  <si>
    <t>ELEMENT NR.16: FLOOR FINISHINGS</t>
  </si>
  <si>
    <t>ELEMENT NR.17: CEILING FINISHINGS</t>
  </si>
  <si>
    <t>ELEMENT NR.18: PAINTING AND DECORATING</t>
  </si>
  <si>
    <t>Dept. of Quantity Surveyor</t>
  </si>
  <si>
    <t>Edo State Public Building and Maintenance Agency</t>
  </si>
  <si>
    <t>1st Floor Block C Secretariat Complex</t>
  </si>
  <si>
    <t>Sapele Road</t>
  </si>
  <si>
    <t>Benin City, Edo State</t>
  </si>
  <si>
    <t>Sequence of Work</t>
  </si>
  <si>
    <t>The Contractor is to allow for carrying out the works in such proportion and in such order as the employer requires</t>
  </si>
  <si>
    <t>Inspection of site</t>
  </si>
  <si>
    <t>The contractor is advise to visit the site and make himself thoroughly conversant with the nature of the site, the facilities for access, the local condition, the full extent and character of the operations, the supply of and conditions affecting labours, the risk of injury or damage to property adjacent to the site or to the occupiers of such property and all other matters affecting his tender and the execution of the works. The contractor will be deemed to have included in his tender all costs and expenses in connection with the foregoing and no claims for additional payment will be allowed consequent upon any misunderstanding or lack of knowledge of such matters. Arrangement to visit the site may be through the Architect</t>
  </si>
  <si>
    <t>Existing Site Levels</t>
  </si>
  <si>
    <t>The Contractor is referred to levels indicated on site drawing Contractor shall confirmed the level before commencement of the works, as no claim be entertained</t>
  </si>
  <si>
    <t>Contractor to Inspect Drawings</t>
  </si>
  <si>
    <r>
      <t xml:space="preserve">The construction drawing on which this bills of quantities were prepared indicate the general nature and scope of the works. These drawing are available for inspection to all tenders in the office of the consultants - </t>
    </r>
    <r>
      <rPr>
        <b/>
        <sz val="12"/>
        <color indexed="8"/>
        <rFont val="Calibri"/>
        <family val="2"/>
      </rPr>
      <t>ARCHITECT or QUANTITY SURVEYORS.</t>
    </r>
  </si>
  <si>
    <t>Area To Which the Contractor Will be Confined</t>
  </si>
  <si>
    <t>The area of land is available for use by the contractor for the execution of the contract is shown on site plan. The contractor shall confine his temporary buildings, stores and everything pertaining to the work within the limit shown on the buildings.</t>
  </si>
  <si>
    <t>Materials found on site</t>
  </si>
  <si>
    <t>Any Sand Laterite, gravel or other building materials discovered on the site shall be the property of the Employer and shall not be used in the construction works without the prior written consent of the Architect. The market of the material so used shall be allowed to the employer by the contractor and the contract sum adjusted accordingly. Precious articles or antiquities found on the site shall be the property of the Employer and shall be handed over to the architect</t>
  </si>
  <si>
    <t>To Collection</t>
  </si>
  <si>
    <t>Definition of Abbreviation</t>
  </si>
  <si>
    <t>Abbreviations have been use in the Bills of Quantities for the units of measurement and the contract should take due notice of the undermentioned.</t>
  </si>
  <si>
    <t>M3                -                  Cubic Meter</t>
  </si>
  <si>
    <t>M2                -                  Square Meter</t>
  </si>
  <si>
    <t>M                  -                  Linear Meter</t>
  </si>
  <si>
    <t>Mr                 -                  Number</t>
  </si>
  <si>
    <t>MM               -                  Millimeter</t>
  </si>
  <si>
    <t>Kg                 -                  Kilograms</t>
  </si>
  <si>
    <t xml:space="preserve">N                   -                  Naira                </t>
  </si>
  <si>
    <t>K                   -                  Kobo</t>
  </si>
  <si>
    <t>O.P.C            -                  Ordinary Potential Cement</t>
  </si>
  <si>
    <t>R.H.P.C         -                  Rapid Hardening Portland Cement</t>
  </si>
  <si>
    <t>N. MM2        -                  Network per square millimeter</t>
  </si>
  <si>
    <t>Singular &amp; Plural</t>
  </si>
  <si>
    <t>Words importing the singular only shall include the plural and the vice versa</t>
  </si>
  <si>
    <t>No Alterations to Bills of Quantities</t>
  </si>
  <si>
    <t>No Alterations whatsoever is to be made by the text of this bills of quantities by the contractor unless such alteration is authorize in writing by the Quantity Surveyor. Any such alteration notes or additions being made to the text of this Bill of Quantities and not covered by such notice in writing will be disregarded.</t>
  </si>
  <si>
    <t>CONTRACT PARTICULARS</t>
  </si>
  <si>
    <t>Conditions of Contract</t>
  </si>
  <si>
    <t>The Articles of Agreement and condition of contract are set out in full on page AA1  -  AA4 and CC/1  -CC/22 inclusive of this document. The Contractor is referred to the clauses there in each enumerated below and he is to allow here in his tender against each item the cost of fulfilling all obligations and liabilities contained therein.</t>
  </si>
  <si>
    <t>Clause No.</t>
  </si>
  <si>
    <t>1. Contractors obligation</t>
  </si>
  <si>
    <t>2. Architect instruction</t>
  </si>
  <si>
    <t>3. Contract Document</t>
  </si>
  <si>
    <t>4. Statutory Obligation, notice, fees and charges</t>
  </si>
  <si>
    <t>5. Levels and setting out of the work</t>
  </si>
  <si>
    <t>6. Materials, goods and workmanship to conform to description, testing and inspection</t>
  </si>
  <si>
    <t>7. Royalties and patent rights</t>
  </si>
  <si>
    <t>8. foreman-in-charges</t>
  </si>
  <si>
    <t>9. Access for Architect to the Works</t>
  </si>
  <si>
    <t>10. Clerk of the Works</t>
  </si>
  <si>
    <t>11. Variations, provision and prime cost sums</t>
  </si>
  <si>
    <t>12. Contract Bills</t>
  </si>
  <si>
    <t>13. Contract Sums</t>
  </si>
  <si>
    <t>14. Unfixed good and material</t>
  </si>
  <si>
    <t>15. Practical completion and defects liabilities</t>
  </si>
  <si>
    <t>16. Sectional complexion</t>
  </si>
  <si>
    <t>17. Assignment or sub-letting</t>
  </si>
  <si>
    <t>18. Injury to person and property Employers indemnity</t>
  </si>
  <si>
    <t>19. Insurance against injury to persons and property</t>
  </si>
  <si>
    <t>20. Insurance of the work against fire, etc</t>
  </si>
  <si>
    <t>21. Possession, completion and postponement</t>
  </si>
  <si>
    <t>22. Damage for non-completion</t>
  </si>
  <si>
    <t>23. Extension of time</t>
  </si>
  <si>
    <t>24. Loss and expense caused by disturbance of regular pressure of work</t>
  </si>
  <si>
    <t>25. Determination of Employee</t>
  </si>
  <si>
    <t>26. Determination of Contractor</t>
  </si>
  <si>
    <t>27. Nominated Sub-Contractor</t>
  </si>
  <si>
    <t>28. Nominated suppliers</t>
  </si>
  <si>
    <t>29. Artists and Tradesmen</t>
  </si>
  <si>
    <t>30. Certificate and Payment</t>
  </si>
  <si>
    <t>31. Fluctuation</t>
  </si>
  <si>
    <t>32. Outbreak of hostilities</t>
  </si>
  <si>
    <t>33. War Damage</t>
  </si>
  <si>
    <t>34. Antiquities</t>
  </si>
  <si>
    <t>35. Arbitration</t>
  </si>
  <si>
    <t>Insurance of the Works</t>
  </si>
  <si>
    <t>The contractor will be required to effect insurance with insurance company to be approved by the Architect in respect of the following liabilities and in accordance with clause 19 (1) (a) and (b) of the condition of contract and these insurances shall be kept in force throughout the duration of the contract.</t>
  </si>
  <si>
    <t>(1)  Contractors legal liabilities as described in clause 18 (1) and 18 (2) of the conditions of contract in respect of death of or injury to persons (other than contractors own employees) and damage to property up to a limit of N in respect of any one claim or series of claims arising out of one event or accident and provided that there shall not be any limit on the number of event or accident occurring during the Contract Periods</t>
  </si>
  <si>
    <t>(2)  The Contract shall execute and maintaining insurance in accordance with the provision of clause 19(2) (a) of the Contract Conditions</t>
  </si>
  <si>
    <t>The Contractor insure against loss of damage by fire, storm tempest and other hazards as referred to in clause 20(a) of the Condition 0f Contract.</t>
  </si>
  <si>
    <t>The Contractor will be required to show evidence that the interest of the Employer are property and adequately covered by the above mentioned insurances.</t>
  </si>
  <si>
    <t>Contract Performance Bond</t>
  </si>
  <si>
    <t>It shall be a condition precedent to a contract base on the acceptance of the tender:- That the contractor shall enter into a contract performance bound with an insurance company or commercial bank by which they shall be jointly and severally bound to the employer in a sum equivalent to 2% of the contract price, conditioned for the due fulfillment of the terms and conditions of the contract.</t>
  </si>
  <si>
    <t>Final Certificate</t>
  </si>
  <si>
    <t>The final Account, when it has been agreed between the Quantity Surveyor and the Contractor will be forwarded, together with all relevant documents, by the Architect to the Employer for until the Employer has approved the Account</t>
  </si>
  <si>
    <t>Contractor's Supervision</t>
  </si>
  <si>
    <t>The contractor shall provide full and adequate supervision during the process of the works and shall keep competent and authorized agents or general foremen approved by the architect (which approval may be withdrawn at any time) constantly on the works. Such authorized agent or general foremen shall given their whole time to the supervision of the work and must be able to receive and act upon (on behalf of the contractor) all instructions or orders issued by the Architect or his representative.</t>
  </si>
  <si>
    <t>Foreman In charge</t>
  </si>
  <si>
    <t>Include for providing a competent foreman for proper supervision of work</t>
  </si>
  <si>
    <t>Setting Out of the Works</t>
  </si>
  <si>
    <t>At commencement of the Contract and form time to time as the site becomes available, the Contractor is to set out the buildings for the Architect's inspection with levels and measurements, taken on the site and will be responsible for the accuracy thereof, and if inaccurate for making all alterations as required by the Architect. The Contractor shall also be responsible for checking that the site survey upon which the site layout is based is correct. Any inaccuracy found which affects the site layout shall be reported to the Architect immediately. The Contractor shall allow a maximum period of fourteen days in his program for the amendment of the site layout by reasons of survey inaccuracies. Immediately the remainder or other parts of the site becomes available the Contractor shall carry out further checks encompassing the released areas and data. Upon by the same criteria as stated in the foregoing paragraph. The Contractor Shall perform all setting out by a method to be approved by the Architect and provide all instruments, templates, rods and setting out boards, etc. as may be necessary for this purpose, and where required maintain these for reference during the progress of the works.</t>
  </si>
  <si>
    <t>Safety, Health and Welfare</t>
  </si>
  <si>
    <t>Provide for the safety, health and welfare of all work people engaged upon the works to a reasonable standard approved by the provisions of factories ordinance 1995 and any subsequent amendment or addition thereto.</t>
  </si>
  <si>
    <t>Conditions of Service for Work People</t>
  </si>
  <si>
    <t>Include  for all cost incurred in observing as required by the "Conditions of Service for the Building and Civil Engineering Industry Contractor in Nigeria"</t>
  </si>
  <si>
    <t>Transport for Work People</t>
  </si>
  <si>
    <t>Include for providing transport as required for work people both about and off the site</t>
  </si>
  <si>
    <t>Safeguard Works, etc</t>
  </si>
  <si>
    <t>Include for providing all necessary day and night watchmen and lighting for safeguarding the works, materials and plant against damage and theft</t>
  </si>
  <si>
    <t>Maintaining Roads, etc</t>
  </si>
  <si>
    <t>The Contractor is to maintain and keep clean public and private roads, kerbs, drains, culverts and other property and will be held responsible for and make good at his own expense any damaged caused thereto</t>
  </si>
  <si>
    <t>Police Regulations</t>
  </si>
  <si>
    <t>Include the cost of complying with Police regulations which may affect the carrying out of the works</t>
  </si>
  <si>
    <t>Temporary Water and Electricity Supplies</t>
  </si>
  <si>
    <t>Include for providing all water and electricity, together with mains, pumps, water storage vessels, plumbing, cables and artificial lighting and other ancillary equipment required for the proper execution of the works and installing and maintaining all these items in strict accordance with the regulations of the appropriate supply authority and paying all fees and charges in connection therewith</t>
  </si>
  <si>
    <t>Temporary Roads</t>
  </si>
  <si>
    <t>Include the forming and maintaining access to and about the site by means of temporary roads and gangways together with drain channel crossovers as required and maintain during the progress of the work</t>
  </si>
  <si>
    <t>Temporary Buildings for Contractor</t>
  </si>
  <si>
    <t>Include for erecting temporary sheds, offices, mess-rooms, sanitary accommodation, covered workshops and shelter and other temporary buildings for the use of the contractor</t>
  </si>
  <si>
    <t>Temporary Buildings and Facilities</t>
  </si>
  <si>
    <t>Include for erecting suitable temporary site office with furnishing for client's representatives, including Laptops, Telephones etc.</t>
  </si>
  <si>
    <t>Sanitary Facilities</t>
  </si>
  <si>
    <t>Provide proper sanitary accommodation for use on site to the approval of the Architect/Superintendent Officer</t>
  </si>
  <si>
    <t>Protecting from the Weather</t>
  </si>
  <si>
    <t xml:space="preserve">Include for protecting all work in progress or completed against from the rain and sun </t>
  </si>
  <si>
    <t>Notice of Covering Up</t>
  </si>
  <si>
    <t>The Contractor must give at least three days clear notice to the Architect before covering up any of the work in foundation and drains in order that proper inspection and measurement may be taken of the works executed, and in the event of the Contractor failing to provide such notice he will be required, at his own expense, to uncover such work and afterward reinstate</t>
  </si>
  <si>
    <t>Tests and Samples of Materials</t>
  </si>
  <si>
    <t>Include for labour, material, plant and transport used in preparation for, or carrying out tests of any materials and for providing samples of materials including various colours of the same materials for approval as required by this Contract and the Architect before use or application in the works and for clearing samples away from site after relevant works are completed</t>
  </si>
  <si>
    <t>Only the net cost of fees for testing materials proven to be in accordance with this Contract will be paid to the Contractor under clause 6 of Conditions of Contract</t>
  </si>
  <si>
    <t>Site meetings</t>
  </si>
  <si>
    <t>Allow for site meetings</t>
  </si>
  <si>
    <t>National Provident Fund</t>
  </si>
  <si>
    <t>The Contractor shall include for all costs and contributions in operating and complying with the provisions of the National Provident Fund Act 1961 and any subsequent amendment or addition thereto</t>
  </si>
  <si>
    <t>Ordering Materials</t>
  </si>
  <si>
    <t>Upon receipt of the order to commence the works, the Contractor is to make a review of the materials required for the execution of the said work and is to place order for such materials, so as to obviate future delay. The Contractor's failure to order materials on time will be regarded as a serious breach of contract and he will be held responsible and subject to damages for non-completion should any delay to the completion of the works result from such failure</t>
  </si>
  <si>
    <t>Records</t>
  </si>
  <si>
    <t>The Contractor is to keep accurate record with dates, of weather, temperatures, visitors any other events influencing the progress and quality of the works</t>
  </si>
  <si>
    <t>Include for furnishing to the Architects such information as he may he may require in connection with the works including a statement showing the number of men employed each day in all trades and the delivery notes for all materials</t>
  </si>
  <si>
    <t>Progress Photographs</t>
  </si>
  <si>
    <t>Progress Photographs shall be taken by the Contractor at regular intervals. Copies of the photographs shall be tabled at the monthly progress meeting</t>
  </si>
  <si>
    <t>Site Sign Board</t>
  </si>
  <si>
    <t xml:space="preserve">The Contractor is to include for providing and erecting on site an elevated sign board constructed and painted on steel framing and edging with plywood unfill, showing the title of the Contract names and addresses of the Consultants, Nominated Suppliers and Sub-Contractors and such other information as may be required by the Architect who shall approve the design, layout and colours of the board. Lettering shall be "cut out" plywood or plastic of an approved thickness and shall be 250mm high for the main title, and 200mm high elsewhere. The whole board shall be maintained in good condition, repainted as necessary and removed when no longer required </t>
  </si>
  <si>
    <t>Temporary Storm-Water Drainage</t>
  </si>
  <si>
    <t>Allow for ensuring that the whole of the site is kept free from the risk of storm-water flooding and providing temporary ditched, gullies and the likes as may be necessary and for subsequently back-filling such excavations and making good at the Contractor's own expense</t>
  </si>
  <si>
    <t>Scaffolding and Plant</t>
  </si>
  <si>
    <t>Allow for providing all scaffolding, hoists, tackle and other plant, profiles, templates, centering and equipment generally required for the proper safe and efficient execution of the Works</t>
  </si>
  <si>
    <t>The Contractor is particularly to note that scaffolding staging and the like is to be provided both for the execution of his own work and that of Sub-Contractors employed under this Contract, including that required solely for the execution of work by Sub-Contractors</t>
  </si>
  <si>
    <t>Allow for providing all gangway, walkways, planking decking, temporary platforms, etc. necessary to construct and afford access to or between all parts of the Works</t>
  </si>
  <si>
    <t>Holidays for Work People</t>
  </si>
  <si>
    <t>The Contractor shall include for any payment to work people in connection with public and religious holidays and annual vacations</t>
  </si>
  <si>
    <t>Works by Public Bodies</t>
  </si>
  <si>
    <t>The Contractor shall be responsible for the supervision and administration of all pubic bodies engaged on the works, who shall be regarded as Nominated Sub-Contractors</t>
  </si>
  <si>
    <t>Nominated Sub-Contractors and Suppliers</t>
  </si>
  <si>
    <t>The Contractor shall be fully responsible for all sections of the works</t>
  </si>
  <si>
    <t>Protection of the Works/Hoarding</t>
  </si>
  <si>
    <t>The Contractor shall provide all necessary coverings, causings and other means adequate to protect the works from injury from weather or any cause and shall erect, maintain and remove from time to time as necessary and finally cleared away</t>
  </si>
  <si>
    <t>During inclement weather the Contractor shall suspend such parts of the Works  from injury all works then in the course of erection</t>
  </si>
  <si>
    <t>Extermination and Prevent Pests</t>
  </si>
  <si>
    <t>Allow for effectively destroying all vermin, insects and pests to the whole area of the site and taking all preventive measures to maintain the site in a clean and sanitary condition to the satisfaction of the Architect</t>
  </si>
  <si>
    <t>Defects after Completion</t>
  </si>
  <si>
    <t>Allow for inspection of the works at the end of the Defects liability period and making good all defects in accordance with Clause 15 of the Conditions of Contract. Allow also for inspecting and making good such defects as may be of an urgency during the Defects liability period</t>
  </si>
  <si>
    <t>Clerk of Works</t>
  </si>
  <si>
    <t>Include for clerk of works for the proper execution of the works</t>
  </si>
  <si>
    <t>Include for providing HP Laptop/Printer for project Q.S, Architect, Engineers, and Builders to QS decision</t>
  </si>
  <si>
    <t>Contract Documentation</t>
  </si>
  <si>
    <t>Contract Administration</t>
  </si>
  <si>
    <t>Cleaning up on completion</t>
  </si>
  <si>
    <t>Include for cleaning down the whole of the premises, including cleaning glass on both sides and cleaning off all floors, pavings, metalwork, finishing and fittings throughout, touching up paint work and generally removing all stains, dirt and surplus materials and rubbish and leave the works and site in a clean and tidy condition and ready for immediate use with all damage to property, road, paths and drains e.t.c. made good all to the satisfaction of the Architect</t>
  </si>
  <si>
    <t xml:space="preserve"> </t>
  </si>
  <si>
    <t xml:space="preserve">Legal Fees/Development Levies </t>
  </si>
  <si>
    <t>Allow for legal fees payable to the Ministry of justice for signing of the contract Allow also for development levies of 1% payable to Edo State Government.</t>
  </si>
  <si>
    <t>Project Vehicles</t>
  </si>
  <si>
    <t>Advance Payment/performance bond</t>
  </si>
  <si>
    <t>Allow for providing an advance payment/performance bond obtainable from an approved bank.</t>
  </si>
  <si>
    <t>PRL  1/4</t>
  </si>
  <si>
    <t>PRL  1/5</t>
  </si>
  <si>
    <t>PRL  1/6</t>
  </si>
  <si>
    <t>PRL  1/7</t>
  </si>
  <si>
    <t>PRL  1/8</t>
  </si>
  <si>
    <t>PRL  1/9</t>
  </si>
  <si>
    <t>PRELIMINARIES: CARRIED TO GENERAL SUMMARY</t>
  </si>
  <si>
    <t>MAY, 2023</t>
  </si>
  <si>
    <t>Include a provisional sum of twenty million Naira (₦20,000,000.00) for Contract Administration/Consultancy fees</t>
  </si>
  <si>
    <t>Include a provisional sum of ten million Naira (₦10,000,000.00) for contract documentation payable to Ministry of Justice on receipt of mobilization fee</t>
  </si>
  <si>
    <t>Include a provisional sum of three million Naira (₦3,000,000.00) for contract agreement payable to Ministry of Justice or any approved legal firm on receipt of mobilization fees</t>
  </si>
  <si>
    <r>
      <t xml:space="preserve">Allow a provisional sum of </t>
    </r>
    <r>
      <rPr>
        <b/>
        <sz val="12"/>
        <rFont val="Calibri"/>
        <family val="2"/>
      </rPr>
      <t>₦60,000,000.00</t>
    </r>
    <r>
      <rPr>
        <sz val="12"/>
        <rFont val="Calibri"/>
        <family val="2"/>
      </rPr>
      <t xml:space="preserve"> for the purchase, registration, comprehensive insurance and maintained of Toyota Hilux project vehicle (Very Recent Model) (2Nr) for the duration of the project.</t>
    </r>
  </si>
  <si>
    <r>
      <t>AMOUNT   (</t>
    </r>
    <r>
      <rPr>
        <b/>
        <strike/>
        <sz val="10"/>
        <rFont val="Century Gothic"/>
        <family val="2"/>
      </rPr>
      <t>₦</t>
    </r>
    <r>
      <rPr>
        <b/>
        <sz val="10"/>
        <rFont val="Century Gothic"/>
        <family val="2"/>
      </rPr>
      <t xml:space="preserve">     K )</t>
    </r>
  </si>
  <si>
    <t xml:space="preserve">600 x 600 x 20mm thick  approved quality polished granite floor tiles laid with adhesive on screeded bed (measured separately) </t>
  </si>
  <si>
    <t>CARRIED TO BILL NR.2 SUMMARY</t>
  </si>
  <si>
    <t>BILL NR.2</t>
  </si>
  <si>
    <t>I</t>
  </si>
  <si>
    <t>O</t>
  </si>
  <si>
    <t>BILL NR.2: ADMINISTRATIVE BLOCK</t>
  </si>
  <si>
    <t>Page  12</t>
  </si>
  <si>
    <t>Page  13</t>
  </si>
  <si>
    <t>Page  14</t>
  </si>
  <si>
    <t>Page 18</t>
  </si>
  <si>
    <t>Page 17</t>
  </si>
  <si>
    <t>Page 16</t>
  </si>
  <si>
    <t>Page 23</t>
  </si>
  <si>
    <t>Page 8</t>
  </si>
  <si>
    <t>Page 4</t>
  </si>
  <si>
    <t>Page 3</t>
  </si>
  <si>
    <r>
      <t xml:space="preserve">Our Completion Period: </t>
    </r>
    <r>
      <rPr>
        <b/>
        <sz val="12"/>
        <color theme="3" tint="-0.499984740745262"/>
        <rFont val="Arial"/>
        <family val="2"/>
      </rPr>
      <t>()</t>
    </r>
    <r>
      <rPr>
        <sz val="12"/>
        <rFont val="Arial"/>
        <family val="2"/>
      </rPr>
      <t xml:space="preserve"> weeks Of Site Possession, Advance Payment reception and Permanent Access whichever occurs latest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</si>
</sst>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7" formatCode="&quot;$&quot;#,##0.00_);\(&quot;$&quot;#,##0.00\)"/>
    <numFmt numFmtId="43" formatCode="_(* #,##0.00_);_(* \(#,##0.00\);_(* &quot;-&quot;??_);_(@_)"/>
    <numFmt numFmtId="164" formatCode="_-* #,##0.00_-;\-* #,##0.00_-;_-* &quot;-&quot;??_-;_-@_-"/>
    <numFmt numFmtId="165" formatCode="#,##0.0"/>
    <numFmt numFmtId="166" formatCode="#,##0.0000"/>
    <numFmt numFmtId="167" formatCode="0.0%"/>
    <numFmt numFmtId="168" formatCode="#,##0.0;\-#,##0.0"/>
  </numFmts>
  <fonts count="5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0"/>
      <name val="Times New Roman"/>
      <family val="1"/>
    </font>
    <font>
      <sz val="10"/>
      <color theme="1"/>
      <name val="Arial"/>
      <family val="2"/>
    </font>
    <font>
      <sz val="12"/>
      <name val="Arial"/>
      <family val="2"/>
    </font>
    <font>
      <b/>
      <sz val="12"/>
      <color theme="1"/>
      <name val="Arial"/>
      <family val="2"/>
    </font>
    <font>
      <sz val="12"/>
      <color theme="1"/>
      <name val="Arial"/>
      <family val="2"/>
    </font>
    <font>
      <b/>
      <sz val="12"/>
      <name val="Arial"/>
      <family val="2"/>
    </font>
    <font>
      <b/>
      <i/>
      <sz val="12"/>
      <name val="Arial"/>
      <family val="2"/>
    </font>
    <font>
      <b/>
      <u/>
      <sz val="10"/>
      <color theme="1"/>
      <name val="Arial"/>
      <family val="2"/>
    </font>
    <font>
      <b/>
      <sz val="10"/>
      <color theme="1"/>
      <name val="Arial"/>
      <family val="2"/>
    </font>
    <font>
      <u/>
      <sz val="10"/>
      <color theme="1"/>
      <name val="Arial"/>
      <family val="2"/>
    </font>
    <font>
      <vertAlign val="superscript"/>
      <sz val="10"/>
      <color indexed="8"/>
      <name val="Arial"/>
      <family val="2"/>
    </font>
    <font>
      <b/>
      <u/>
      <sz val="10"/>
      <name val="Arial"/>
      <family val="2"/>
    </font>
    <font>
      <b/>
      <sz val="10"/>
      <name val="Arial"/>
      <family val="2"/>
    </font>
    <font>
      <b/>
      <i/>
      <sz val="10"/>
      <name val="Arial"/>
      <family val="2"/>
    </font>
    <font>
      <b/>
      <sz val="10"/>
      <color indexed="8"/>
      <name val="Arial"/>
      <family val="2"/>
    </font>
    <font>
      <sz val="10"/>
      <color indexed="8"/>
      <name val="Arial"/>
      <family val="2"/>
    </font>
    <font>
      <b/>
      <strike/>
      <sz val="10"/>
      <color theme="1"/>
      <name val="Arial"/>
      <family val="2"/>
    </font>
    <font>
      <b/>
      <sz val="25"/>
      <name val="Arial"/>
      <family val="2"/>
    </font>
    <font>
      <b/>
      <sz val="14"/>
      <color theme="1"/>
      <name val="Arial"/>
      <family val="2"/>
    </font>
    <font>
      <b/>
      <sz val="18"/>
      <name val="Arial"/>
      <family val="2"/>
    </font>
    <font>
      <b/>
      <sz val="22"/>
      <name val="Arial"/>
      <family val="2"/>
    </font>
    <font>
      <b/>
      <sz val="24"/>
      <color theme="1"/>
      <name val="Arial"/>
      <family val="2"/>
    </font>
    <font>
      <b/>
      <sz val="20"/>
      <name val="Arial"/>
      <family val="2"/>
    </font>
    <font>
      <b/>
      <sz val="20"/>
      <color theme="1"/>
      <name val="Arial"/>
      <family val="2"/>
    </font>
    <font>
      <b/>
      <sz val="8"/>
      <color indexed="72"/>
      <name val="MS Sans Serif"/>
      <family val="2"/>
    </font>
    <font>
      <sz val="8"/>
      <name val="Arial"/>
      <family val="2"/>
    </font>
    <font>
      <vertAlign val="superscript"/>
      <sz val="10"/>
      <name val="Arial"/>
      <family val="2"/>
    </font>
    <font>
      <u/>
      <sz val="10"/>
      <name val="Arial"/>
      <family val="2"/>
    </font>
    <font>
      <u/>
      <sz val="9"/>
      <name val="Arial"/>
      <family val="2"/>
    </font>
    <font>
      <sz val="20"/>
      <name val="Arial"/>
      <family val="2"/>
    </font>
    <font>
      <b/>
      <sz val="18"/>
      <color theme="1"/>
      <name val="Arial"/>
      <family val="2"/>
    </font>
    <font>
      <sz val="22"/>
      <name val="Arial"/>
      <family val="2"/>
    </font>
    <font>
      <vertAlign val="superscript"/>
      <sz val="10"/>
      <color theme="1"/>
      <name val="Arial"/>
      <family val="2"/>
    </font>
    <font>
      <b/>
      <sz val="8"/>
      <name val="Arial"/>
      <family val="2"/>
    </font>
    <font>
      <b/>
      <sz val="12"/>
      <color theme="3" tint="-0.499984740745262"/>
      <name val="Arial"/>
      <family val="2"/>
    </font>
    <font>
      <b/>
      <sz val="10"/>
      <color theme="0"/>
      <name val="Arial"/>
      <family val="2"/>
    </font>
    <font>
      <b/>
      <sz val="12"/>
      <name val="Calibri"/>
      <family val="2"/>
    </font>
    <font>
      <b/>
      <sz val="12"/>
      <color theme="1"/>
      <name val="Calibri"/>
      <family val="2"/>
    </font>
    <font>
      <b/>
      <sz val="8"/>
      <color indexed="72"/>
      <name val="MS Sans Serif"/>
    </font>
    <font>
      <sz val="12"/>
      <color indexed="8"/>
      <name val="Calibri"/>
      <family val="2"/>
    </font>
    <font>
      <b/>
      <u/>
      <sz val="12"/>
      <color indexed="8"/>
      <name val="Calibri"/>
      <family val="2"/>
    </font>
    <font>
      <sz val="12"/>
      <color theme="1"/>
      <name val="Calibri"/>
      <family val="2"/>
    </font>
    <font>
      <b/>
      <sz val="12"/>
      <color indexed="8"/>
      <name val="Calibri"/>
      <family val="2"/>
    </font>
    <font>
      <sz val="12"/>
      <name val="Calibri"/>
      <family val="2"/>
    </font>
    <font>
      <b/>
      <u/>
      <sz val="12"/>
      <name val="Calibri"/>
      <family val="2"/>
    </font>
    <font>
      <b/>
      <i/>
      <u/>
      <sz val="12"/>
      <color rgb="FFFF0000"/>
      <name val="Calibri"/>
      <family val="2"/>
    </font>
    <font>
      <b/>
      <sz val="10"/>
      <color indexed="8"/>
      <name val="Century Gothic"/>
      <family val="2"/>
    </font>
    <font>
      <b/>
      <sz val="10"/>
      <name val="Century Gothic"/>
      <family val="2"/>
    </font>
    <font>
      <b/>
      <strike/>
      <sz val="10"/>
      <name val="Century Gothic"/>
      <family val="2"/>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s>
  <borders count="26">
    <border>
      <left/>
      <right/>
      <top/>
      <bottom/>
      <diagonal/>
    </border>
    <border>
      <left style="hair">
        <color indexed="64"/>
      </left>
      <right style="hair">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double">
        <color indexed="8"/>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medium">
        <color indexed="64"/>
      </bottom>
      <diagonal/>
    </border>
    <border>
      <left style="thin">
        <color auto="1"/>
      </left>
      <right style="thin">
        <color auto="1"/>
      </right>
      <top style="thin">
        <color indexed="64"/>
      </top>
      <bottom style="thin">
        <color indexed="64"/>
      </bottom>
      <diagonal/>
    </border>
    <border>
      <left style="thin">
        <color auto="1"/>
      </left>
      <right style="thin">
        <color auto="1"/>
      </right>
      <top/>
      <bottom style="thin">
        <color indexed="64"/>
      </bottom>
      <diagonal/>
    </border>
    <border>
      <left style="thin">
        <color auto="1"/>
      </left>
      <right style="thin">
        <color indexed="64"/>
      </right>
      <top style="double">
        <color indexed="64"/>
      </top>
      <bottom style="thin">
        <color auto="1"/>
      </bottom>
      <diagonal/>
    </border>
    <border>
      <left style="thin">
        <color auto="1"/>
      </left>
      <right style="thin">
        <color indexed="64"/>
      </right>
      <top style="double">
        <color indexed="8"/>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auto="1"/>
      </bottom>
      <diagonal/>
    </border>
    <border>
      <left/>
      <right/>
      <top/>
      <bottom style="thin">
        <color indexed="64"/>
      </bottom>
      <diagonal/>
    </border>
    <border>
      <left/>
      <right/>
      <top style="thin">
        <color indexed="64"/>
      </top>
      <bottom/>
      <diagonal/>
    </border>
    <border>
      <left/>
      <right/>
      <top style="thin">
        <color auto="1"/>
      </top>
      <bottom/>
      <diagonal/>
    </border>
    <border>
      <left style="thin">
        <color auto="1"/>
      </left>
      <right style="thin">
        <color auto="1"/>
      </right>
      <top/>
      <bottom/>
      <diagonal/>
    </border>
    <border>
      <left style="thin">
        <color auto="1"/>
      </left>
      <right/>
      <top/>
      <bottom/>
      <diagonal/>
    </border>
    <border>
      <left style="thin">
        <color indexed="64"/>
      </left>
      <right/>
      <top style="thin">
        <color indexed="64"/>
      </top>
      <bottom/>
      <diagonal/>
    </border>
    <border>
      <left style="thin">
        <color indexed="8"/>
      </left>
      <right style="thin">
        <color indexed="8"/>
      </right>
      <top/>
      <bottom/>
      <diagonal/>
    </border>
    <border>
      <left style="thin">
        <color indexed="64"/>
      </left>
      <right style="thin">
        <color indexed="64"/>
      </right>
      <top/>
      <bottom/>
      <diagonal/>
    </border>
    <border>
      <left/>
      <right/>
      <top style="thin">
        <color auto="1"/>
      </top>
      <bottom style="double">
        <color indexed="64"/>
      </bottom>
      <diagonal/>
    </border>
  </borders>
  <cellStyleXfs count="22">
    <xf numFmtId="0" fontId="0" fillId="0" borderId="0"/>
    <xf numFmtId="43"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0" fontId="5" fillId="0" borderId="0"/>
    <xf numFmtId="0" fontId="6" fillId="0" borderId="0"/>
    <xf numFmtId="17" fontId="4" fillId="0" borderId="0"/>
    <xf numFmtId="0" fontId="4" fillId="0" borderId="0"/>
    <xf numFmtId="0" fontId="30" fillId="0" borderId="0" applyAlignment="0">
      <alignment vertical="top" wrapText="1"/>
      <protection locked="0"/>
    </xf>
    <xf numFmtId="0" fontId="4" fillId="0" borderId="0"/>
    <xf numFmtId="0" fontId="4" fillId="0" borderId="0"/>
    <xf numFmtId="43" fontId="4" fillId="0" borderId="0" applyFont="0" applyFill="0" applyBorder="0" applyAlignment="0" applyProtection="0"/>
    <xf numFmtId="0" fontId="4" fillId="0" borderId="0"/>
    <xf numFmtId="9" fontId="4" fillId="0" borderId="0" applyFont="0" applyFill="0" applyBorder="0" applyAlignment="0" applyProtection="0"/>
    <xf numFmtId="0" fontId="3" fillId="0" borderId="0"/>
    <xf numFmtId="7" fontId="3" fillId="0" borderId="0" applyFont="0" applyFill="0" applyBorder="0" applyAlignment="0" applyProtection="0"/>
    <xf numFmtId="0" fontId="2" fillId="0" borderId="0"/>
    <xf numFmtId="43" fontId="2" fillId="0" borderId="0" applyFont="0" applyFill="0" applyBorder="0" applyAlignment="0" applyProtection="0"/>
    <xf numFmtId="43" fontId="44" fillId="0" borderId="0" applyFont="0" applyFill="0" applyBorder="0" applyAlignment="0" applyProtection="0"/>
    <xf numFmtId="0" fontId="4" fillId="0" borderId="0"/>
    <xf numFmtId="0" fontId="4" fillId="0" borderId="0"/>
    <xf numFmtId="0" fontId="1" fillId="0" borderId="0"/>
  </cellStyleXfs>
  <cellXfs count="542">
    <xf numFmtId="0" fontId="0" fillId="0" borderId="0" xfId="0"/>
    <xf numFmtId="0" fontId="10" fillId="0" borderId="0" xfId="0" applyFont="1"/>
    <xf numFmtId="0" fontId="10" fillId="0" borderId="1" xfId="0" applyFont="1" applyBorder="1" applyAlignment="1">
      <alignment horizontal="center"/>
    </xf>
    <xf numFmtId="0" fontId="10" fillId="0" borderId="1" xfId="0" applyFont="1" applyBorder="1" applyAlignment="1">
      <alignment horizontal="left" wrapText="1"/>
    </xf>
    <xf numFmtId="3" fontId="10" fillId="0" borderId="1" xfId="0" applyNumberFormat="1" applyFont="1" applyBorder="1" applyAlignment="1">
      <alignment horizontal="center"/>
    </xf>
    <xf numFmtId="0" fontId="10" fillId="0" borderId="0" xfId="0" applyFont="1" applyAlignment="1">
      <alignment wrapText="1"/>
    </xf>
    <xf numFmtId="43" fontId="10" fillId="0" borderId="0" xfId="1" applyFont="1" applyFill="1"/>
    <xf numFmtId="0" fontId="10" fillId="0" borderId="0" xfId="0" applyFont="1" applyAlignment="1">
      <alignment vertical="center"/>
    </xf>
    <xf numFmtId="164" fontId="10" fillId="0" borderId="0" xfId="0" applyNumberFormat="1" applyFont="1"/>
    <xf numFmtId="43" fontId="10" fillId="0" borderId="0" xfId="1" applyFont="1" applyBorder="1" applyAlignment="1">
      <alignment horizontal="center"/>
    </xf>
    <xf numFmtId="0" fontId="9" fillId="0" borderId="0" xfId="0" applyFont="1"/>
    <xf numFmtId="0" fontId="10" fillId="0" borderId="0" xfId="0" applyFont="1" applyAlignment="1">
      <alignment horizontal="center"/>
    </xf>
    <xf numFmtId="0" fontId="10" fillId="0" borderId="0" xfId="0" applyFont="1" applyAlignment="1">
      <alignment horizontal="left" wrapText="1"/>
    </xf>
    <xf numFmtId="3" fontId="10" fillId="0" borderId="0" xfId="0" applyNumberFormat="1" applyFont="1" applyAlignment="1">
      <alignment horizontal="center"/>
    </xf>
    <xf numFmtId="0" fontId="8" fillId="0" borderId="0" xfId="0" applyFont="1"/>
    <xf numFmtId="0" fontId="11" fillId="0" borderId="0" xfId="0" applyFont="1"/>
    <xf numFmtId="0" fontId="9" fillId="0" borderId="3" xfId="0" applyFont="1" applyBorder="1" applyAlignment="1">
      <alignment horizontal="center" vertical="center"/>
    </xf>
    <xf numFmtId="3" fontId="9" fillId="0" borderId="3" xfId="0" applyNumberFormat="1" applyFont="1" applyBorder="1" applyAlignment="1">
      <alignment horizontal="center" vertical="center"/>
    </xf>
    <xf numFmtId="0" fontId="0" fillId="0" borderId="0" xfId="0" applyAlignment="1">
      <alignment vertical="center"/>
    </xf>
    <xf numFmtId="0" fontId="14" fillId="0" borderId="3" xfId="0" applyFont="1" applyBorder="1" applyAlignment="1">
      <alignment horizontal="center" vertical="center" wrapText="1"/>
    </xf>
    <xf numFmtId="0" fontId="7" fillId="0" borderId="0" xfId="0" applyFont="1"/>
    <xf numFmtId="0" fontId="26" fillId="0" borderId="0" xfId="0" applyFont="1" applyAlignment="1">
      <alignment horizontal="center" wrapText="1"/>
    </xf>
    <xf numFmtId="0" fontId="25" fillId="0" borderId="0" xfId="0" applyFont="1" applyAlignment="1">
      <alignment horizontal="center" wrapText="1"/>
    </xf>
    <xf numFmtId="0" fontId="14" fillId="0" borderId="6" xfId="0" applyFont="1" applyBorder="1" applyAlignment="1">
      <alignment horizontal="left" wrapText="1"/>
    </xf>
    <xf numFmtId="0" fontId="18" fillId="0" borderId="0" xfId="0" applyFont="1" applyAlignment="1">
      <alignment wrapText="1"/>
    </xf>
    <xf numFmtId="0" fontId="18" fillId="0" borderId="0" xfId="0" applyFont="1"/>
    <xf numFmtId="0" fontId="14" fillId="0" borderId="3" xfId="0" applyFont="1" applyBorder="1" applyAlignment="1">
      <alignment horizontal="center" vertical="center"/>
    </xf>
    <xf numFmtId="3" fontId="14" fillId="0" borderId="3" xfId="0" applyNumberFormat="1" applyFont="1" applyBorder="1" applyAlignment="1">
      <alignment horizontal="center" vertical="center"/>
    </xf>
    <xf numFmtId="43" fontId="14" fillId="0" borderId="3" xfId="1" applyFont="1" applyBorder="1" applyAlignment="1">
      <alignment horizontal="center" vertical="center"/>
    </xf>
    <xf numFmtId="3" fontId="14" fillId="0" borderId="6" xfId="0" applyNumberFormat="1" applyFont="1" applyBorder="1" applyAlignment="1">
      <alignment horizontal="center" wrapText="1"/>
    </xf>
    <xf numFmtId="0" fontId="14" fillId="0" borderId="6" xfId="0" applyFont="1" applyBorder="1" applyAlignment="1">
      <alignment horizontal="center"/>
    </xf>
    <xf numFmtId="43" fontId="14" fillId="0" borderId="6" xfId="1" applyFont="1" applyFill="1" applyBorder="1" applyAlignment="1">
      <alignment horizontal="center"/>
    </xf>
    <xf numFmtId="0" fontId="19" fillId="3" borderId="7" xfId="0" applyFont="1" applyFill="1" applyBorder="1" applyAlignment="1">
      <alignment horizontal="center" vertical="center" wrapText="1"/>
    </xf>
    <xf numFmtId="0" fontId="9" fillId="0" borderId="0" xfId="0" applyFont="1" applyAlignment="1">
      <alignment horizontal="left" wrapText="1"/>
    </xf>
    <xf numFmtId="3" fontId="9" fillId="0" borderId="0" xfId="0" applyNumberFormat="1" applyFont="1" applyAlignment="1">
      <alignment horizontal="center"/>
    </xf>
    <xf numFmtId="0" fontId="9" fillId="0" borderId="0" xfId="0" applyFont="1" applyAlignment="1">
      <alignment horizontal="center"/>
    </xf>
    <xf numFmtId="43" fontId="9" fillId="0" borderId="0" xfId="1" applyFont="1" applyBorder="1" applyAlignment="1">
      <alignment horizontal="center"/>
    </xf>
    <xf numFmtId="43" fontId="10" fillId="0" borderId="0" xfId="1" applyFont="1" applyFill="1" applyAlignment="1">
      <alignment wrapText="1"/>
    </xf>
    <xf numFmtId="43" fontId="7" fillId="0" borderId="0" xfId="1" applyFont="1" applyFill="1"/>
    <xf numFmtId="0" fontId="0" fillId="0" borderId="15" xfId="0" applyBorder="1" applyAlignment="1">
      <alignment horizontal="center" wrapText="1"/>
    </xf>
    <xf numFmtId="0" fontId="7" fillId="0" borderId="15" xfId="0" applyFont="1" applyBorder="1" applyAlignment="1">
      <alignment horizontal="center" wrapText="1"/>
    </xf>
    <xf numFmtId="43" fontId="7" fillId="0" borderId="15" xfId="1" applyFont="1" applyBorder="1" applyAlignment="1">
      <alignment horizontal="center"/>
    </xf>
    <xf numFmtId="0" fontId="17" fillId="0" borderId="15" xfId="0" applyFont="1" applyBorder="1" applyAlignment="1">
      <alignment wrapText="1"/>
    </xf>
    <xf numFmtId="0" fontId="0" fillId="0" borderId="15" xfId="0" applyBorder="1" applyAlignment="1">
      <alignment horizontal="center"/>
    </xf>
    <xf numFmtId="0" fontId="7" fillId="0" borderId="15" xfId="0" applyFont="1" applyBorder="1" applyAlignment="1">
      <alignment horizontal="center"/>
    </xf>
    <xf numFmtId="0" fontId="13" fillId="0" borderId="15" xfId="0" applyFont="1" applyBorder="1" applyAlignment="1">
      <alignment horizontal="left" wrapText="1"/>
    </xf>
    <xf numFmtId="3" fontId="7" fillId="0" borderId="15" xfId="0" applyNumberFormat="1" applyFont="1" applyBorder="1" applyAlignment="1">
      <alignment horizontal="center"/>
    </xf>
    <xf numFmtId="0" fontId="0" fillId="0" borderId="15" xfId="0" applyBorder="1" applyAlignment="1">
      <alignment horizontal="center" vertical="center" wrapText="1"/>
    </xf>
    <xf numFmtId="0" fontId="0" fillId="0" borderId="15" xfId="0" applyBorder="1" applyAlignment="1">
      <alignment horizontal="left" vertical="center" wrapText="1"/>
    </xf>
    <xf numFmtId="0" fontId="7" fillId="0" borderId="15" xfId="0" applyFont="1" applyBorder="1" applyAlignment="1">
      <alignment wrapText="1"/>
    </xf>
    <xf numFmtId="37" fontId="7" fillId="0" borderId="15" xfId="0" applyNumberFormat="1" applyFont="1" applyBorder="1" applyAlignment="1">
      <alignment horizontal="center"/>
    </xf>
    <xf numFmtId="0" fontId="7" fillId="0" borderId="15" xfId="0" applyFont="1" applyBorder="1" applyAlignment="1">
      <alignment horizontal="left" wrapText="1"/>
    </xf>
    <xf numFmtId="0" fontId="0" fillId="0" borderId="15" xfId="0" applyBorder="1" applyAlignment="1">
      <alignment horizontal="left" wrapText="1"/>
    </xf>
    <xf numFmtId="0" fontId="17" fillId="0" borderId="15" xfId="0" applyFont="1" applyBorder="1" applyAlignment="1">
      <alignment horizontal="left" wrapText="1"/>
    </xf>
    <xf numFmtId="0" fontId="18" fillId="0" borderId="15" xfId="0" applyFont="1" applyBorder="1" applyAlignment="1">
      <alignment horizontal="center"/>
    </xf>
    <xf numFmtId="0" fontId="14" fillId="0" borderId="15" xfId="0" applyFont="1" applyBorder="1" applyAlignment="1">
      <alignment horizontal="center" vertical="center" wrapText="1"/>
    </xf>
    <xf numFmtId="0" fontId="14" fillId="0" borderId="15" xfId="0" applyFont="1" applyBorder="1" applyAlignment="1">
      <alignment horizontal="center"/>
    </xf>
    <xf numFmtId="0" fontId="19" fillId="4" borderId="7" xfId="0" applyFont="1" applyFill="1" applyBorder="1" applyAlignment="1">
      <alignment horizontal="center" vertical="center" wrapText="1"/>
    </xf>
    <xf numFmtId="0" fontId="9" fillId="4" borderId="3" xfId="0" applyFont="1" applyFill="1" applyBorder="1" applyAlignment="1">
      <alignment horizontal="center" vertical="center"/>
    </xf>
    <xf numFmtId="43" fontId="0" fillId="4" borderId="15" xfId="1" applyFont="1" applyFill="1" applyBorder="1" applyAlignment="1">
      <alignment horizontal="center"/>
    </xf>
    <xf numFmtId="43" fontId="7" fillId="4" borderId="15" xfId="1" applyFont="1" applyFill="1" applyBorder="1" applyAlignment="1">
      <alignment horizontal="center"/>
    </xf>
    <xf numFmtId="43" fontId="0" fillId="4" borderId="15" xfId="1" applyFont="1" applyFill="1" applyBorder="1" applyAlignment="1">
      <alignment horizontal="center" wrapText="1"/>
    </xf>
    <xf numFmtId="43" fontId="7" fillId="4" borderId="15" xfId="1" applyFont="1" applyFill="1" applyBorder="1" applyAlignment="1" applyProtection="1">
      <alignment horizontal="center"/>
    </xf>
    <xf numFmtId="3" fontId="0" fillId="0" borderId="15" xfId="0" applyNumberFormat="1" applyBorder="1" applyAlignment="1">
      <alignment horizontal="center"/>
    </xf>
    <xf numFmtId="0" fontId="0" fillId="0" borderId="16" xfId="0" applyBorder="1" applyAlignment="1">
      <alignment horizontal="center" wrapText="1"/>
    </xf>
    <xf numFmtId="0" fontId="13" fillId="0" borderId="15" xfId="0" applyFont="1" applyBorder="1" applyAlignment="1">
      <alignment horizontal="left"/>
    </xf>
    <xf numFmtId="0" fontId="7" fillId="4" borderId="15" xfId="0" applyFont="1" applyFill="1" applyBorder="1" applyAlignment="1">
      <alignment horizontal="center"/>
    </xf>
    <xf numFmtId="0" fontId="13" fillId="0" borderId="15" xfId="0" applyFont="1" applyBorder="1"/>
    <xf numFmtId="0" fontId="7" fillId="0" borderId="15" xfId="0" applyFont="1" applyBorder="1" applyAlignment="1">
      <alignment horizontal="center" vertical="center"/>
    </xf>
    <xf numFmtId="43" fontId="7" fillId="4" borderId="15" xfId="1" applyFont="1" applyFill="1" applyBorder="1" applyAlignment="1">
      <alignment horizontal="center" wrapText="1"/>
    </xf>
    <xf numFmtId="0" fontId="14" fillId="0" borderId="15" xfId="0" applyFont="1" applyBorder="1" applyAlignment="1">
      <alignment horizontal="left" wrapText="1"/>
    </xf>
    <xf numFmtId="0" fontId="13" fillId="0" borderId="16" xfId="0" applyFont="1" applyBorder="1" applyAlignment="1">
      <alignment horizontal="left" wrapText="1"/>
    </xf>
    <xf numFmtId="3" fontId="7" fillId="0" borderId="16" xfId="0" applyNumberFormat="1" applyFont="1" applyBorder="1" applyAlignment="1">
      <alignment horizontal="center"/>
    </xf>
    <xf numFmtId="0" fontId="7" fillId="0" borderId="16" xfId="0" applyFont="1" applyBorder="1" applyAlignment="1">
      <alignment horizontal="center"/>
    </xf>
    <xf numFmtId="43" fontId="7" fillId="4" borderId="16" xfId="1" applyFont="1" applyFill="1" applyBorder="1" applyAlignment="1">
      <alignment horizontal="center"/>
    </xf>
    <xf numFmtId="4" fontId="7" fillId="0" borderId="15" xfId="0" applyNumberFormat="1" applyFont="1" applyBorder="1" applyAlignment="1">
      <alignment horizontal="center"/>
    </xf>
    <xf numFmtId="0" fontId="7" fillId="0" borderId="16" xfId="0" applyFont="1" applyBorder="1" applyAlignment="1">
      <alignment horizontal="left" wrapText="1"/>
    </xf>
    <xf numFmtId="0" fontId="13" fillId="0" borderId="15" xfId="0" applyFont="1" applyBorder="1" applyAlignment="1">
      <alignment horizontal="center" vertical="center" wrapText="1"/>
    </xf>
    <xf numFmtId="0" fontId="14" fillId="0" borderId="15" xfId="0" applyFont="1" applyBorder="1" applyAlignment="1">
      <alignment horizontal="center" wrapText="1"/>
    </xf>
    <xf numFmtId="0" fontId="13" fillId="0" borderId="15" xfId="0" applyFont="1" applyBorder="1" applyAlignment="1">
      <alignment horizontal="left" vertical="center" wrapText="1"/>
    </xf>
    <xf numFmtId="0" fontId="13" fillId="0" borderId="15" xfId="0" applyFont="1" applyBorder="1" applyAlignment="1">
      <alignment horizontal="center" wrapText="1"/>
    </xf>
    <xf numFmtId="165" fontId="7" fillId="0" borderId="15" xfId="0" applyNumberFormat="1" applyFont="1" applyBorder="1" applyAlignment="1">
      <alignment horizontal="center"/>
    </xf>
    <xf numFmtId="0" fontId="7" fillId="0" borderId="15" xfId="0" applyFont="1" applyBorder="1"/>
    <xf numFmtId="0" fontId="14" fillId="0" borderId="16" xfId="0" applyFont="1" applyBorder="1" applyAlignment="1">
      <alignment wrapText="1"/>
    </xf>
    <xf numFmtId="43" fontId="7" fillId="4" borderId="16" xfId="1" applyFont="1" applyFill="1" applyBorder="1" applyAlignment="1" applyProtection="1">
      <alignment horizontal="center"/>
    </xf>
    <xf numFmtId="0" fontId="13" fillId="0" borderId="15" xfId="0" applyFont="1" applyBorder="1" applyAlignment="1">
      <alignment wrapText="1"/>
    </xf>
    <xf numFmtId="0" fontId="7" fillId="0" borderId="15" xfId="0" applyFont="1" applyBorder="1" applyAlignment="1">
      <alignment vertical="top" wrapText="1"/>
    </xf>
    <xf numFmtId="0" fontId="7" fillId="0" borderId="15" xfId="0" applyFont="1" applyBorder="1" applyAlignment="1">
      <alignment vertical="top"/>
    </xf>
    <xf numFmtId="3" fontId="14" fillId="0" borderId="15" xfId="0" applyNumberFormat="1" applyFont="1" applyBorder="1" applyAlignment="1">
      <alignment horizontal="center"/>
    </xf>
    <xf numFmtId="0" fontId="15" fillId="0" borderId="15" xfId="0" applyFont="1" applyBorder="1" applyAlignment="1">
      <alignment horizontal="left" wrapText="1"/>
    </xf>
    <xf numFmtId="0" fontId="14" fillId="0" borderId="15" xfId="0" applyFont="1" applyBorder="1" applyAlignment="1">
      <alignment wrapText="1"/>
    </xf>
    <xf numFmtId="0" fontId="0" fillId="0" borderId="15" xfId="0" applyBorder="1" applyAlignment="1">
      <alignment wrapText="1"/>
    </xf>
    <xf numFmtId="37" fontId="0" fillId="0" borderId="15" xfId="0" applyNumberFormat="1" applyBorder="1" applyAlignment="1">
      <alignment horizontal="center"/>
    </xf>
    <xf numFmtId="43" fontId="0" fillId="4" borderId="15" xfId="1" applyFont="1" applyFill="1" applyBorder="1" applyAlignment="1" applyProtection="1">
      <alignment horizontal="center"/>
    </xf>
    <xf numFmtId="0" fontId="0" fillId="0" borderId="15" xfId="0" applyBorder="1" applyAlignment="1">
      <alignment horizontal="justify"/>
    </xf>
    <xf numFmtId="43" fontId="15" fillId="4" borderId="15" xfId="1" applyFont="1" applyFill="1" applyBorder="1" applyAlignment="1">
      <alignment horizontal="center" wrapText="1"/>
    </xf>
    <xf numFmtId="0" fontId="7" fillId="0" borderId="16" xfId="0" applyFont="1" applyBorder="1" applyAlignment="1">
      <alignment horizontal="center" wrapText="1"/>
    </xf>
    <xf numFmtId="39" fontId="7" fillId="0" borderId="15" xfId="0" applyNumberFormat="1" applyFont="1" applyBorder="1" applyAlignment="1">
      <alignment horizontal="center"/>
    </xf>
    <xf numFmtId="0" fontId="17" fillId="0" borderId="15" xfId="0" applyFont="1" applyBorder="1" applyAlignment="1">
      <alignment horizontal="center"/>
    </xf>
    <xf numFmtId="0" fontId="17" fillId="0" borderId="15" xfId="0" applyFont="1" applyBorder="1"/>
    <xf numFmtId="37" fontId="7" fillId="0" borderId="15" xfId="0" applyNumberFormat="1" applyFont="1" applyBorder="1" applyAlignment="1">
      <alignment horizontal="center" wrapText="1"/>
    </xf>
    <xf numFmtId="43" fontId="7" fillId="4" borderId="15" xfId="1" applyFont="1" applyFill="1" applyBorder="1" applyAlignment="1" applyProtection="1">
      <alignment horizontal="center" wrapText="1"/>
    </xf>
    <xf numFmtId="0" fontId="7" fillId="0" borderId="16" xfId="0" applyFont="1" applyBorder="1" applyAlignment="1">
      <alignment horizontal="left" vertical="center" wrapText="1"/>
    </xf>
    <xf numFmtId="0" fontId="7" fillId="0" borderId="16" xfId="0" applyFont="1" applyBorder="1" applyAlignment="1">
      <alignment horizontal="center" vertical="center" wrapText="1"/>
    </xf>
    <xf numFmtId="43" fontId="7" fillId="4" borderId="16" xfId="1" applyFont="1" applyFill="1" applyBorder="1" applyAlignment="1">
      <alignment horizontal="center" wrapText="1"/>
    </xf>
    <xf numFmtId="43" fontId="14" fillId="4" borderId="15" xfId="1" applyFont="1" applyFill="1" applyBorder="1" applyAlignment="1">
      <alignment horizontal="center" wrapText="1"/>
    </xf>
    <xf numFmtId="0" fontId="7" fillId="0" borderId="15" xfId="0" applyFont="1" applyBorder="1" applyAlignment="1">
      <alignment horizontal="center" vertical="center" wrapText="1"/>
    </xf>
    <xf numFmtId="0" fontId="7" fillId="0" borderId="15" xfId="0" applyFont="1" applyBorder="1" applyAlignment="1">
      <alignment horizontal="left"/>
    </xf>
    <xf numFmtId="0" fontId="13" fillId="0" borderId="16" xfId="0" applyFont="1" applyBorder="1" applyAlignment="1">
      <alignment horizontal="left" vertical="center" wrapText="1"/>
    </xf>
    <xf numFmtId="43" fontId="22" fillId="4" borderId="16" xfId="1" applyFont="1" applyFill="1" applyBorder="1" applyAlignment="1">
      <alignment horizontal="center" wrapText="1"/>
    </xf>
    <xf numFmtId="43" fontId="22" fillId="4" borderId="15" xfId="1" applyFont="1" applyFill="1" applyBorder="1" applyAlignment="1">
      <alignment horizontal="center" wrapText="1"/>
    </xf>
    <xf numFmtId="0" fontId="17" fillId="0" borderId="15" xfId="0" applyFont="1" applyBorder="1" applyAlignment="1">
      <alignment vertical="center" wrapText="1"/>
    </xf>
    <xf numFmtId="0" fontId="17" fillId="0" borderId="15" xfId="0" applyFont="1" applyBorder="1" applyAlignment="1">
      <alignment horizontal="left" vertical="center" wrapText="1"/>
    </xf>
    <xf numFmtId="4" fontId="0" fillId="0" borderId="15" xfId="0" applyNumberFormat="1" applyBorder="1" applyAlignment="1">
      <alignment horizontal="center" vertical="center" wrapText="1"/>
    </xf>
    <xf numFmtId="43" fontId="0" fillId="4" borderId="15" xfId="1" applyFont="1" applyFill="1" applyBorder="1" applyAlignment="1">
      <alignment horizontal="center" vertical="center" wrapText="1"/>
    </xf>
    <xf numFmtId="0" fontId="0" fillId="0" borderId="16" xfId="0" applyBorder="1" applyAlignment="1">
      <alignment horizontal="center" vertical="center" wrapText="1"/>
    </xf>
    <xf numFmtId="43" fontId="0" fillId="4" borderId="16" xfId="1" applyFont="1" applyFill="1" applyBorder="1" applyAlignment="1">
      <alignment horizontal="center" wrapText="1"/>
    </xf>
    <xf numFmtId="4" fontId="0" fillId="0" borderId="15" xfId="0" applyNumberFormat="1" applyBorder="1" applyAlignment="1">
      <alignment horizontal="center" wrapText="1"/>
    </xf>
    <xf numFmtId="0" fontId="18" fillId="0" borderId="16" xfId="0" applyFont="1" applyBorder="1" applyAlignment="1">
      <alignment horizontal="left" vertical="center" wrapText="1"/>
    </xf>
    <xf numFmtId="0" fontId="18" fillId="0" borderId="15" xfId="0" applyFont="1" applyBorder="1" applyAlignment="1">
      <alignment vertical="center"/>
    </xf>
    <xf numFmtId="43" fontId="18" fillId="4" borderId="15" xfId="1" applyFont="1" applyFill="1" applyBorder="1" applyAlignment="1">
      <alignment horizontal="center"/>
    </xf>
    <xf numFmtId="0" fontId="17" fillId="0" borderId="15" xfId="0" applyFont="1" applyBorder="1" applyAlignment="1">
      <alignment vertical="center"/>
    </xf>
    <xf numFmtId="0" fontId="18" fillId="0" borderId="15" xfId="0" applyFont="1" applyBorder="1" applyAlignment="1">
      <alignment horizontal="center" vertical="center" wrapText="1"/>
    </xf>
    <xf numFmtId="43" fontId="18" fillId="4" borderId="15" xfId="1" applyFont="1" applyFill="1" applyBorder="1" applyAlignment="1">
      <alignment horizontal="center" wrapText="1"/>
    </xf>
    <xf numFmtId="0" fontId="0" fillId="0" borderId="15" xfId="0" applyBorder="1" applyAlignment="1">
      <alignment vertical="center" wrapText="1"/>
    </xf>
    <xf numFmtId="0" fontId="0" fillId="0" borderId="15" xfId="0" applyBorder="1" applyAlignment="1">
      <alignment horizontal="center" vertical="center"/>
    </xf>
    <xf numFmtId="0" fontId="18" fillId="0" borderId="15" xfId="0" applyFont="1" applyBorder="1" applyAlignment="1">
      <alignment vertical="center" wrapText="1"/>
    </xf>
    <xf numFmtId="0" fontId="18" fillId="0" borderId="16" xfId="0" applyFont="1" applyBorder="1" applyAlignment="1">
      <alignment vertical="center" wrapText="1"/>
    </xf>
    <xf numFmtId="0" fontId="17" fillId="0" borderId="15" xfId="0" applyFont="1" applyBorder="1" applyAlignment="1">
      <alignment horizontal="center" vertical="center" wrapText="1"/>
    </xf>
    <xf numFmtId="0" fontId="14" fillId="0" borderId="15" xfId="0" applyFont="1" applyBorder="1" applyAlignment="1">
      <alignment horizontal="left"/>
    </xf>
    <xf numFmtId="0" fontId="7" fillId="0" borderId="16" xfId="0" applyFont="1" applyBorder="1" applyAlignment="1">
      <alignment wrapText="1"/>
    </xf>
    <xf numFmtId="0" fontId="7" fillId="0" borderId="16" xfId="0" applyFont="1" applyBorder="1"/>
    <xf numFmtId="0" fontId="15" fillId="0" borderId="16" xfId="0" applyFont="1" applyBorder="1" applyAlignment="1">
      <alignment horizontal="left" wrapText="1"/>
    </xf>
    <xf numFmtId="43" fontId="15" fillId="4" borderId="16" xfId="1" applyFont="1" applyFill="1" applyBorder="1" applyAlignment="1">
      <alignment horizontal="center" wrapText="1"/>
    </xf>
    <xf numFmtId="0" fontId="7" fillId="0" borderId="15" xfId="0" applyFont="1" applyBorder="1" applyAlignment="1">
      <alignment horizontal="left" vertical="center" wrapText="1"/>
    </xf>
    <xf numFmtId="3" fontId="7" fillId="0" borderId="15" xfId="0" applyNumberFormat="1" applyFont="1" applyBorder="1" applyAlignment="1">
      <alignment horizontal="center" vertical="center"/>
    </xf>
    <xf numFmtId="43" fontId="7" fillId="4" borderId="15" xfId="1" applyFont="1" applyFill="1" applyBorder="1" applyAlignment="1">
      <alignment horizontal="center" vertical="center" wrapText="1"/>
    </xf>
    <xf numFmtId="0" fontId="7" fillId="0" borderId="8" xfId="0" applyFont="1" applyBorder="1" applyAlignment="1">
      <alignment horizontal="center"/>
    </xf>
    <xf numFmtId="3" fontId="7" fillId="0" borderId="8" xfId="0" applyNumberFormat="1" applyFont="1" applyBorder="1" applyAlignment="1">
      <alignment horizontal="center"/>
    </xf>
    <xf numFmtId="0" fontId="27" fillId="0" borderId="0" xfId="0" applyFont="1" applyAlignment="1">
      <alignment horizontal="center" vertical="top" wrapText="1"/>
    </xf>
    <xf numFmtId="0" fontId="13" fillId="0" borderId="18" xfId="0" applyFont="1" applyBorder="1" applyAlignment="1">
      <alignment horizontal="left" wrapText="1"/>
    </xf>
    <xf numFmtId="3" fontId="7" fillId="0" borderId="18" xfId="0" applyNumberFormat="1" applyFont="1" applyBorder="1" applyAlignment="1">
      <alignment horizontal="center"/>
    </xf>
    <xf numFmtId="0" fontId="7" fillId="0" borderId="18" xfId="0" applyFont="1" applyBorder="1" applyAlignment="1">
      <alignment horizontal="center"/>
    </xf>
    <xf numFmtId="43" fontId="7" fillId="4" borderId="18" xfId="1" applyFont="1" applyFill="1" applyBorder="1" applyAlignment="1">
      <alignment horizontal="center"/>
    </xf>
    <xf numFmtId="0" fontId="7" fillId="0" borderId="18" xfId="0" applyFont="1" applyBorder="1" applyAlignment="1">
      <alignment horizontal="left" wrapText="1"/>
    </xf>
    <xf numFmtId="0" fontId="14" fillId="0" borderId="18" xfId="0" applyFont="1" applyBorder="1" applyAlignment="1">
      <alignment horizontal="center" vertical="center" wrapText="1"/>
    </xf>
    <xf numFmtId="0" fontId="7" fillId="0" borderId="18" xfId="0" applyFont="1" applyBorder="1" applyAlignment="1">
      <alignment wrapText="1"/>
    </xf>
    <xf numFmtId="37" fontId="7" fillId="0" borderId="18" xfId="0" applyNumberFormat="1" applyFont="1" applyBorder="1" applyAlignment="1">
      <alignment horizontal="center"/>
    </xf>
    <xf numFmtId="43" fontId="7" fillId="4" borderId="18" xfId="1" applyFont="1" applyFill="1" applyBorder="1" applyAlignment="1" applyProtection="1">
      <alignment horizontal="center"/>
    </xf>
    <xf numFmtId="0" fontId="7" fillId="0" borderId="18" xfId="0" applyFont="1" applyBorder="1" applyAlignment="1">
      <alignment horizontal="center" wrapText="1"/>
    </xf>
    <xf numFmtId="43" fontId="7" fillId="4" borderId="8" xfId="1" applyFont="1" applyFill="1" applyBorder="1" applyAlignment="1">
      <alignment horizontal="center"/>
    </xf>
    <xf numFmtId="43" fontId="14" fillId="4" borderId="18" xfId="1" applyFont="1" applyFill="1" applyBorder="1" applyAlignment="1">
      <alignment horizontal="center" wrapText="1"/>
    </xf>
    <xf numFmtId="0" fontId="0" fillId="0" borderId="18" xfId="0" applyBorder="1" applyAlignment="1">
      <alignment horizontal="center" vertical="center" wrapText="1"/>
    </xf>
    <xf numFmtId="43" fontId="0" fillId="4" borderId="18" xfId="1" applyFont="1" applyFill="1" applyBorder="1" applyAlignment="1">
      <alignment horizontal="center" wrapText="1"/>
    </xf>
    <xf numFmtId="0" fontId="18" fillId="0" borderId="18" xfId="0" applyFont="1" applyBorder="1" applyAlignment="1">
      <alignment horizontal="left" vertical="center" wrapText="1"/>
    </xf>
    <xf numFmtId="0" fontId="18" fillId="0" borderId="18" xfId="0" applyFont="1" applyBorder="1" applyAlignment="1">
      <alignment vertical="center" wrapText="1"/>
    </xf>
    <xf numFmtId="0" fontId="14" fillId="0" borderId="18" xfId="0" applyFont="1" applyBorder="1" applyAlignment="1">
      <alignment horizontal="center" wrapText="1"/>
    </xf>
    <xf numFmtId="0" fontId="15" fillId="0" borderId="18" xfId="0" applyFont="1" applyBorder="1" applyAlignment="1">
      <alignment horizontal="left" wrapText="1"/>
    </xf>
    <xf numFmtId="43" fontId="15" fillId="4" borderId="18" xfId="1" applyFont="1" applyFill="1" applyBorder="1" applyAlignment="1">
      <alignment horizontal="center" wrapText="1"/>
    </xf>
    <xf numFmtId="43" fontId="7" fillId="4" borderId="18" xfId="1" applyFont="1" applyFill="1" applyBorder="1" applyAlignment="1">
      <alignment horizontal="center" wrapText="1"/>
    </xf>
    <xf numFmtId="0" fontId="7" fillId="0" borderId="18" xfId="0" applyFont="1" applyBorder="1"/>
    <xf numFmtId="0" fontId="13" fillId="0" borderId="15" xfId="0" applyFont="1" applyBorder="1" applyAlignment="1">
      <alignment vertical="center" wrapText="1"/>
    </xf>
    <xf numFmtId="0" fontId="7" fillId="0" borderId="19" xfId="0" applyFont="1" applyBorder="1" applyAlignment="1">
      <alignment horizontal="center"/>
    </xf>
    <xf numFmtId="0" fontId="17" fillId="0" borderId="1" xfId="0" applyFont="1" applyBorder="1" applyAlignment="1">
      <alignment horizontal="left" vertical="center" wrapText="1"/>
    </xf>
    <xf numFmtId="0" fontId="0" fillId="0" borderId="1" xfId="0" applyBorder="1" applyAlignment="1">
      <alignment horizontal="left" wrapText="1"/>
    </xf>
    <xf numFmtId="0" fontId="0" fillId="0" borderId="1" xfId="0" applyBorder="1" applyAlignment="1">
      <alignment horizontal="left" vertical="center" wrapText="1"/>
    </xf>
    <xf numFmtId="3" fontId="0" fillId="0" borderId="15" xfId="0" applyNumberFormat="1" applyBorder="1" applyAlignment="1">
      <alignment horizontal="center" wrapText="1"/>
    </xf>
    <xf numFmtId="0" fontId="0" fillId="0" borderId="0" xfId="0" applyAlignment="1">
      <alignment horizontal="left" vertical="center" wrapText="1"/>
    </xf>
    <xf numFmtId="43" fontId="4" fillId="4" borderId="15" xfId="1" applyFont="1" applyFill="1" applyBorder="1" applyAlignment="1">
      <alignment horizontal="center" wrapText="1"/>
    </xf>
    <xf numFmtId="0" fontId="13" fillId="0" borderId="1" xfId="0" applyFont="1" applyBorder="1" applyAlignment="1">
      <alignment horizontal="left" wrapText="1"/>
    </xf>
    <xf numFmtId="0" fontId="7" fillId="0" borderId="0" xfId="0" applyFont="1" applyAlignment="1">
      <alignment horizontal="left" wrapText="1"/>
    </xf>
    <xf numFmtId="3" fontId="7" fillId="0" borderId="19" xfId="0" applyNumberFormat="1" applyFont="1" applyBorder="1" applyAlignment="1">
      <alignment horizontal="center"/>
    </xf>
    <xf numFmtId="43" fontId="7" fillId="4" borderId="19" xfId="1" applyFont="1" applyFill="1" applyBorder="1" applyAlignment="1">
      <alignment horizontal="center"/>
    </xf>
    <xf numFmtId="0" fontId="17" fillId="0" borderId="0" xfId="0" applyFont="1" applyAlignment="1">
      <alignment horizontal="left" vertical="center" wrapText="1"/>
    </xf>
    <xf numFmtId="43" fontId="14" fillId="4" borderId="15" xfId="1" applyFont="1" applyFill="1" applyBorder="1" applyAlignment="1">
      <alignment horizontal="center"/>
    </xf>
    <xf numFmtId="3" fontId="7" fillId="0" borderId="15" xfId="0" applyNumberFormat="1" applyFont="1" applyBorder="1"/>
    <xf numFmtId="0" fontId="7" fillId="0" borderId="8" xfId="0" applyFont="1" applyBorder="1" applyAlignment="1">
      <alignment wrapText="1"/>
    </xf>
    <xf numFmtId="37" fontId="7" fillId="0" borderId="8" xfId="0" applyNumberFormat="1" applyFont="1" applyBorder="1" applyAlignment="1">
      <alignment horizontal="center"/>
    </xf>
    <xf numFmtId="0" fontId="7" fillId="0" borderId="8" xfId="0" applyFont="1" applyBorder="1" applyAlignment="1">
      <alignment horizontal="center" wrapText="1"/>
    </xf>
    <xf numFmtId="43" fontId="7" fillId="4" borderId="8" xfId="1" applyFont="1" applyFill="1" applyBorder="1" applyAlignment="1" applyProtection="1">
      <alignment horizontal="center"/>
    </xf>
    <xf numFmtId="0" fontId="7" fillId="0" borderId="19" xfId="0" applyFont="1" applyBorder="1" applyAlignment="1">
      <alignment wrapText="1"/>
    </xf>
    <xf numFmtId="37" fontId="7" fillId="0" borderId="19" xfId="0" applyNumberFormat="1" applyFont="1" applyBorder="1" applyAlignment="1">
      <alignment horizontal="center"/>
    </xf>
    <xf numFmtId="0" fontId="7" fillId="0" borderId="19" xfId="0" applyFont="1" applyBorder="1" applyAlignment="1">
      <alignment horizontal="center" wrapText="1"/>
    </xf>
    <xf numFmtId="43" fontId="7" fillId="4" borderId="19" xfId="1" applyFont="1" applyFill="1" applyBorder="1" applyAlignment="1" applyProtection="1">
      <alignment horizontal="center"/>
    </xf>
    <xf numFmtId="0" fontId="13" fillId="0" borderId="8" xfId="0" applyFont="1" applyBorder="1" applyAlignment="1">
      <alignment horizontal="left" wrapText="1"/>
    </xf>
    <xf numFmtId="0" fontId="13" fillId="0" borderId="19" xfId="0" applyFont="1" applyBorder="1" applyAlignment="1">
      <alignment horizontal="left" wrapText="1"/>
    </xf>
    <xf numFmtId="0" fontId="17" fillId="0" borderId="1" xfId="0" applyFont="1" applyBorder="1" applyAlignment="1">
      <alignment horizontal="left" wrapText="1"/>
    </xf>
    <xf numFmtId="0" fontId="7" fillId="0" borderId="1" xfId="0" applyFont="1" applyBorder="1" applyAlignment="1">
      <alignment horizontal="left" wrapText="1"/>
    </xf>
    <xf numFmtId="0" fontId="7" fillId="0" borderId="0" xfId="0" applyFont="1" applyAlignment="1">
      <alignment wrapText="1"/>
    </xf>
    <xf numFmtId="0" fontId="0" fillId="0" borderId="0" xfId="0" applyAlignment="1">
      <alignment horizontal="left" vertical="top" wrapText="1"/>
    </xf>
    <xf numFmtId="0" fontId="0" fillId="0" borderId="17" xfId="0" applyBorder="1" applyAlignment="1">
      <alignment horizontal="left" vertical="top" wrapText="1"/>
    </xf>
    <xf numFmtId="0" fontId="0" fillId="0" borderId="19" xfId="0" applyBorder="1" applyAlignment="1">
      <alignment horizontal="left" vertical="top" wrapText="1"/>
    </xf>
    <xf numFmtId="3" fontId="7" fillId="0" borderId="15" xfId="0" applyNumberFormat="1" applyFont="1" applyBorder="1" applyAlignment="1">
      <alignment horizontal="center" vertical="center" wrapText="1"/>
    </xf>
    <xf numFmtId="0" fontId="0" fillId="0" borderId="20" xfId="0" applyBorder="1" applyAlignment="1">
      <alignment horizontal="center"/>
    </xf>
    <xf numFmtId="0" fontId="7" fillId="0" borderId="20" xfId="0" applyFont="1" applyBorder="1" applyAlignment="1">
      <alignment horizontal="center"/>
    </xf>
    <xf numFmtId="0" fontId="13" fillId="0" borderId="20" xfId="0" applyFont="1" applyBorder="1" applyAlignment="1">
      <alignment horizontal="left" wrapText="1"/>
    </xf>
    <xf numFmtId="0" fontId="0" fillId="0" borderId="20" xfId="0" applyBorder="1" applyAlignment="1">
      <alignment horizontal="center" wrapText="1"/>
    </xf>
    <xf numFmtId="0" fontId="0" fillId="0" borderId="20" xfId="0" applyBorder="1" applyAlignment="1">
      <alignment wrapText="1"/>
    </xf>
    <xf numFmtId="43" fontId="0" fillId="4" borderId="20" xfId="1" applyFont="1" applyFill="1" applyBorder="1" applyAlignment="1">
      <alignment horizontal="center" wrapText="1"/>
    </xf>
    <xf numFmtId="43" fontId="0" fillId="0" borderId="20" xfId="1" applyFont="1" applyBorder="1" applyAlignment="1">
      <alignment horizontal="center" wrapText="1"/>
    </xf>
    <xf numFmtId="0" fontId="0" fillId="0" borderId="15" xfId="0" applyBorder="1"/>
    <xf numFmtId="0" fontId="18" fillId="0" borderId="0" xfId="0" applyFont="1" applyAlignment="1">
      <alignment vertical="center"/>
    </xf>
    <xf numFmtId="43" fontId="8" fillId="0" borderId="0" xfId="1" applyFont="1" applyAlignment="1">
      <alignment vertical="center"/>
    </xf>
    <xf numFmtId="0" fontId="11" fillId="0" borderId="0" xfId="0" applyFont="1" applyAlignment="1">
      <alignment vertical="center"/>
    </xf>
    <xf numFmtId="0" fontId="17" fillId="0" borderId="15" xfId="0" applyFont="1" applyBorder="1" applyAlignment="1">
      <alignment horizontal="left" vertical="center"/>
    </xf>
    <xf numFmtId="0" fontId="33" fillId="0" borderId="15" xfId="9" applyFont="1" applyBorder="1" applyAlignment="1">
      <alignment horizontal="left" vertical="center"/>
    </xf>
    <xf numFmtId="0" fontId="17" fillId="0" borderId="15" xfId="9" applyFont="1" applyBorder="1" applyAlignment="1">
      <alignment horizontal="left" vertical="center"/>
    </xf>
    <xf numFmtId="0" fontId="13" fillId="0" borderId="0" xfId="0" applyFont="1" applyAlignment="1">
      <alignment horizontal="left" wrapText="1"/>
    </xf>
    <xf numFmtId="0" fontId="34" fillId="0" borderId="15" xfId="9" applyFont="1" applyBorder="1" applyAlignment="1">
      <alignment horizontal="left" vertical="center"/>
    </xf>
    <xf numFmtId="0" fontId="7" fillId="2" borderId="15" xfId="0" applyFont="1" applyFill="1" applyBorder="1" applyAlignment="1">
      <alignment wrapText="1"/>
    </xf>
    <xf numFmtId="3" fontId="7" fillId="2" borderId="15" xfId="0" applyNumberFormat="1" applyFont="1" applyFill="1" applyBorder="1" applyAlignment="1">
      <alignment horizontal="center"/>
    </xf>
    <xf numFmtId="0" fontId="7" fillId="2" borderId="15" xfId="0" applyFont="1" applyFill="1" applyBorder="1" applyAlignment="1">
      <alignment horizontal="center"/>
    </xf>
    <xf numFmtId="0" fontId="9" fillId="0" borderId="3" xfId="0" applyFont="1" applyBorder="1" applyAlignment="1">
      <alignment horizontal="center"/>
    </xf>
    <xf numFmtId="0" fontId="14" fillId="0" borderId="18" xfId="0" applyFont="1" applyBorder="1" applyAlignment="1">
      <alignment horizontal="center"/>
    </xf>
    <xf numFmtId="0" fontId="0" fillId="0" borderId="18" xfId="0" applyBorder="1" applyAlignment="1">
      <alignment horizontal="center" wrapText="1"/>
    </xf>
    <xf numFmtId="0" fontId="18" fillId="0" borderId="20" xfId="0" applyFont="1" applyBorder="1" applyAlignment="1">
      <alignment horizontal="left" vertical="center" wrapText="1"/>
    </xf>
    <xf numFmtId="0" fontId="14" fillId="0" borderId="20" xfId="0" applyFont="1" applyBorder="1" applyAlignment="1">
      <alignment horizontal="center"/>
    </xf>
    <xf numFmtId="3" fontId="14" fillId="0" borderId="20" xfId="0" applyNumberFormat="1" applyFont="1" applyBorder="1" applyAlignment="1">
      <alignment horizontal="center"/>
    </xf>
    <xf numFmtId="0" fontId="14" fillId="0" borderId="20" xfId="0" applyFont="1" applyBorder="1" applyAlignment="1">
      <alignment horizontal="center" vertical="center"/>
    </xf>
    <xf numFmtId="3" fontId="14" fillId="0" borderId="20" xfId="0" applyNumberFormat="1" applyFont="1" applyBorder="1" applyAlignment="1">
      <alignment horizontal="center" vertical="center"/>
    </xf>
    <xf numFmtId="9" fontId="7" fillId="0" borderId="20" xfId="1" applyNumberFormat="1" applyFont="1" applyBorder="1" applyAlignment="1">
      <alignment horizontal="center" vertical="center"/>
    </xf>
    <xf numFmtId="0" fontId="14" fillId="0" borderId="20" xfId="0" applyFont="1" applyBorder="1" applyAlignment="1">
      <alignment horizontal="center" vertical="center" wrapText="1"/>
    </xf>
    <xf numFmtId="0" fontId="14" fillId="0" borderId="20" xfId="0" applyFont="1" applyBorder="1" applyAlignment="1">
      <alignment horizontal="left" wrapText="1"/>
    </xf>
    <xf numFmtId="0" fontId="14" fillId="0" borderId="20" xfId="0" applyFont="1" applyBorder="1" applyAlignment="1">
      <alignment horizontal="center" wrapText="1"/>
    </xf>
    <xf numFmtId="43" fontId="14" fillId="0" borderId="20" xfId="1" applyFont="1" applyBorder="1" applyAlignment="1">
      <alignment horizontal="center" wrapText="1"/>
    </xf>
    <xf numFmtId="43" fontId="14" fillId="0" borderId="20" xfId="1" applyFont="1" applyBorder="1" applyAlignment="1">
      <alignment horizontal="center"/>
    </xf>
    <xf numFmtId="3" fontId="14" fillId="0" borderId="20" xfId="0" applyNumberFormat="1" applyFont="1" applyBorder="1" applyAlignment="1">
      <alignment horizontal="center" wrapText="1"/>
    </xf>
    <xf numFmtId="43" fontId="14" fillId="0" borderId="20" xfId="1" applyFont="1" applyFill="1" applyBorder="1" applyAlignment="1">
      <alignment horizontal="center"/>
    </xf>
    <xf numFmtId="0" fontId="21" fillId="0" borderId="15" xfId="0" applyFont="1" applyBorder="1" applyAlignment="1">
      <alignment horizontal="left" wrapText="1"/>
    </xf>
    <xf numFmtId="0" fontId="4" fillId="0" borderId="15" xfId="9" applyBorder="1" applyAlignment="1">
      <alignment horizontal="left" vertical="center"/>
    </xf>
    <xf numFmtId="0" fontId="0" fillId="0" borderId="15" xfId="9" applyFont="1" applyBorder="1" applyAlignment="1">
      <alignment horizontal="left" vertical="center"/>
    </xf>
    <xf numFmtId="0" fontId="4" fillId="0" borderId="15" xfId="0" applyFont="1" applyBorder="1" applyAlignment="1">
      <alignment horizontal="left" vertical="center" wrapText="1"/>
    </xf>
    <xf numFmtId="0" fontId="0" fillId="0" borderId="0" xfId="0" applyAlignment="1">
      <alignment wrapText="1"/>
    </xf>
    <xf numFmtId="0" fontId="0" fillId="0" borderId="20" xfId="0" applyBorder="1" applyAlignment="1">
      <alignment vertical="justify"/>
    </xf>
    <xf numFmtId="0" fontId="0" fillId="0" borderId="20" xfId="0" applyBorder="1" applyAlignment="1">
      <alignment horizontal="center" vertical="center" wrapText="1"/>
    </xf>
    <xf numFmtId="43" fontId="7" fillId="0" borderId="20" xfId="1" applyFont="1" applyBorder="1" applyAlignment="1">
      <alignment horizontal="center"/>
    </xf>
    <xf numFmtId="0" fontId="0" fillId="0" borderId="20" xfId="0" applyBorder="1" applyAlignment="1">
      <alignment horizontal="left" wrapText="1"/>
    </xf>
    <xf numFmtId="0" fontId="17" fillId="0" borderId="20" xfId="0" applyFont="1" applyBorder="1" applyAlignment="1">
      <alignment wrapText="1"/>
    </xf>
    <xf numFmtId="0" fontId="0" fillId="0" borderId="20" xfId="0" applyBorder="1" applyAlignment="1">
      <alignment horizontal="left" vertical="center" wrapText="1"/>
    </xf>
    <xf numFmtId="3" fontId="7" fillId="0" borderId="20" xfId="0" applyNumberFormat="1" applyFont="1" applyBorder="1" applyAlignment="1">
      <alignment horizontal="center"/>
    </xf>
    <xf numFmtId="0" fontId="7" fillId="0" borderId="20" xfId="0" applyFont="1" applyBorder="1" applyAlignment="1">
      <alignment horizontal="left" wrapText="1"/>
    </xf>
    <xf numFmtId="37" fontId="7" fillId="0" borderId="20" xfId="0" applyNumberFormat="1" applyFont="1" applyBorder="1" applyAlignment="1">
      <alignment horizontal="center"/>
    </xf>
    <xf numFmtId="0" fontId="7" fillId="0" borderId="20" xfId="0" applyFont="1" applyBorder="1" applyAlignment="1">
      <alignment horizontal="center" wrapText="1"/>
    </xf>
    <xf numFmtId="43" fontId="7" fillId="4" borderId="20" xfId="1" applyFont="1" applyFill="1" applyBorder="1" applyAlignment="1" applyProtection="1">
      <alignment horizontal="center"/>
    </xf>
    <xf numFmtId="43" fontId="7" fillId="4" borderId="20" xfId="1" applyFont="1" applyFill="1" applyBorder="1" applyAlignment="1">
      <alignment horizontal="center" wrapText="1"/>
    </xf>
    <xf numFmtId="0" fontId="7" fillId="0" borderId="20" xfId="0" applyFont="1" applyBorder="1" applyAlignment="1">
      <alignment wrapText="1"/>
    </xf>
    <xf numFmtId="0" fontId="7" fillId="0" borderId="20" xfId="0" applyFont="1" applyBorder="1"/>
    <xf numFmtId="0" fontId="13" fillId="0" borderId="20" xfId="0" applyFont="1" applyBorder="1" applyAlignment="1">
      <alignment wrapText="1"/>
    </xf>
    <xf numFmtId="3" fontId="0" fillId="0" borderId="20" xfId="0" applyNumberFormat="1" applyBorder="1" applyAlignment="1">
      <alignment horizontal="center"/>
    </xf>
    <xf numFmtId="43" fontId="0" fillId="4" borderId="20" xfId="1" applyFont="1" applyFill="1" applyBorder="1" applyAlignment="1">
      <alignment horizontal="center"/>
    </xf>
    <xf numFmtId="37" fontId="7" fillId="0" borderId="20" xfId="0" applyNumberFormat="1" applyFont="1" applyBorder="1" applyAlignment="1">
      <alignment horizontal="center" wrapText="1"/>
    </xf>
    <xf numFmtId="43" fontId="7" fillId="4" borderId="20" xfId="1" applyFont="1" applyFill="1" applyBorder="1" applyAlignment="1" applyProtection="1">
      <alignment horizontal="center" wrapText="1"/>
    </xf>
    <xf numFmtId="0" fontId="13" fillId="0" borderId="20" xfId="0" applyFont="1" applyBorder="1" applyAlignment="1">
      <alignment horizontal="left"/>
    </xf>
    <xf numFmtId="43" fontId="14" fillId="4" borderId="20" xfId="1" applyFont="1" applyFill="1" applyBorder="1" applyAlignment="1">
      <alignment horizontal="center" wrapText="1"/>
    </xf>
    <xf numFmtId="0" fontId="17" fillId="0" borderId="20" xfId="0" applyFont="1" applyBorder="1" applyAlignment="1">
      <alignment horizontal="left" vertical="center"/>
    </xf>
    <xf numFmtId="43" fontId="7" fillId="4" borderId="20" xfId="1" applyFont="1" applyFill="1" applyBorder="1" applyAlignment="1">
      <alignment horizontal="center"/>
    </xf>
    <xf numFmtId="9" fontId="4" fillId="0" borderId="20" xfId="0" applyNumberFormat="1" applyFont="1" applyBorder="1" applyAlignment="1">
      <alignment horizontal="center" wrapText="1"/>
    </xf>
    <xf numFmtId="0" fontId="17" fillId="0" borderId="20" xfId="0" applyFont="1" applyBorder="1" applyAlignment="1">
      <alignment horizontal="left" vertical="center" wrapText="1"/>
    </xf>
    <xf numFmtId="0" fontId="18" fillId="0" borderId="15" xfId="0" applyFont="1" applyBorder="1" applyAlignment="1">
      <alignment horizontal="left" vertical="center" wrapText="1"/>
    </xf>
    <xf numFmtId="3" fontId="0" fillId="0" borderId="15" xfId="0" applyNumberFormat="1" applyBorder="1" applyAlignment="1">
      <alignment horizontal="center" vertical="center"/>
    </xf>
    <xf numFmtId="0" fontId="7" fillId="0" borderId="19" xfId="0" applyFont="1" applyBorder="1" applyAlignment="1">
      <alignment horizontal="left" wrapText="1"/>
    </xf>
    <xf numFmtId="43" fontId="4" fillId="4" borderId="20" xfId="1" applyFont="1" applyFill="1" applyBorder="1" applyAlignment="1" applyProtection="1">
      <alignment horizontal="center"/>
    </xf>
    <xf numFmtId="0" fontId="14" fillId="0" borderId="20" xfId="0" applyFont="1" applyBorder="1" applyAlignment="1">
      <alignment vertical="center" wrapText="1"/>
    </xf>
    <xf numFmtId="10" fontId="4" fillId="0" borderId="20" xfId="0" applyNumberFormat="1" applyFont="1" applyBorder="1" applyAlignment="1">
      <alignment horizontal="center" vertical="center" wrapText="1"/>
    </xf>
    <xf numFmtId="4" fontId="18" fillId="0" borderId="20" xfId="0" applyNumberFormat="1" applyFont="1" applyBorder="1" applyAlignment="1">
      <alignment vertical="center"/>
    </xf>
    <xf numFmtId="0" fontId="18" fillId="0" borderId="20" xfId="10" applyFont="1" applyBorder="1" applyAlignment="1">
      <alignment horizontal="left" wrapText="1"/>
    </xf>
    <xf numFmtId="10" fontId="4" fillId="0" borderId="20" xfId="0" applyNumberFormat="1" applyFont="1" applyBorder="1" applyAlignment="1">
      <alignment horizontal="center" wrapText="1"/>
    </xf>
    <xf numFmtId="0" fontId="17" fillId="0" borderId="20" xfId="0" applyFont="1" applyBorder="1" applyAlignment="1">
      <alignment vertical="center" wrapText="1"/>
    </xf>
    <xf numFmtId="0" fontId="0" fillId="0" borderId="20" xfId="0" applyBorder="1" applyAlignment="1">
      <alignment vertical="center" wrapText="1"/>
    </xf>
    <xf numFmtId="0" fontId="35" fillId="0" borderId="0" xfId="0" applyFont="1"/>
    <xf numFmtId="0" fontId="37" fillId="0" borderId="0" xfId="0" applyFont="1" applyAlignment="1">
      <alignment wrapText="1"/>
    </xf>
    <xf numFmtId="37" fontId="7" fillId="0" borderId="16" xfId="0" applyNumberFormat="1" applyFont="1" applyBorder="1" applyAlignment="1">
      <alignment horizontal="center"/>
    </xf>
    <xf numFmtId="0" fontId="13" fillId="0" borderId="20" xfId="0" applyFont="1" applyBorder="1" applyAlignment="1">
      <alignment vertical="center" wrapText="1"/>
    </xf>
    <xf numFmtId="0" fontId="13" fillId="0" borderId="20" xfId="0" applyFont="1" applyBorder="1"/>
    <xf numFmtId="0" fontId="7" fillId="0" borderId="20" xfId="0" applyFont="1" applyBorder="1" applyAlignment="1">
      <alignment horizontal="left"/>
    </xf>
    <xf numFmtId="0" fontId="13" fillId="0" borderId="20" xfId="0" applyFont="1" applyBorder="1" applyAlignment="1">
      <alignment horizontal="left" vertical="center" wrapText="1"/>
    </xf>
    <xf numFmtId="0" fontId="17" fillId="0" borderId="20" xfId="9" applyFont="1" applyBorder="1" applyAlignment="1">
      <alignment horizontal="left" vertical="center"/>
    </xf>
    <xf numFmtId="0" fontId="33" fillId="0" borderId="20" xfId="9" applyFont="1" applyBorder="1" applyAlignment="1">
      <alignment horizontal="left" vertical="center"/>
    </xf>
    <xf numFmtId="0" fontId="7" fillId="0" borderId="20" xfId="0" applyFont="1" applyBorder="1" applyAlignment="1">
      <alignment horizontal="center" vertical="center"/>
    </xf>
    <xf numFmtId="0" fontId="17" fillId="0" borderId="20" xfId="0" applyFont="1" applyBorder="1" applyAlignment="1">
      <alignment vertical="top" wrapText="1"/>
    </xf>
    <xf numFmtId="43" fontId="0" fillId="0" borderId="20" xfId="11" applyFont="1" applyBorder="1" applyAlignment="1">
      <alignment horizontal="center" wrapText="1"/>
    </xf>
    <xf numFmtId="0" fontId="0" fillId="0" borderId="20" xfId="0" applyBorder="1" applyAlignment="1">
      <alignment vertical="top" wrapText="1"/>
    </xf>
    <xf numFmtId="43" fontId="4" fillId="4" borderId="20" xfId="1" applyFont="1" applyFill="1" applyBorder="1" applyAlignment="1">
      <alignment horizontal="center" wrapText="1"/>
    </xf>
    <xf numFmtId="43" fontId="31" fillId="4" borderId="20" xfId="1" applyFont="1" applyFill="1" applyBorder="1" applyAlignment="1">
      <alignment horizontal="center" wrapText="1"/>
    </xf>
    <xf numFmtId="0" fontId="7" fillId="0" borderId="20" xfId="0" applyFont="1" applyBorder="1" applyAlignment="1">
      <alignment horizontal="center" vertical="center" wrapText="1"/>
    </xf>
    <xf numFmtId="43" fontId="22" fillId="4" borderId="20" xfId="1" applyFont="1" applyFill="1" applyBorder="1" applyAlignment="1">
      <alignment horizontal="center" wrapText="1"/>
    </xf>
    <xf numFmtId="0" fontId="17" fillId="0" borderId="20" xfId="0" applyFont="1" applyBorder="1" applyAlignment="1">
      <alignment horizontal="left" wrapText="1"/>
    </xf>
    <xf numFmtId="3" fontId="7" fillId="0" borderId="20" xfId="0" applyNumberFormat="1" applyFont="1" applyBorder="1" applyAlignment="1">
      <alignment horizontal="center" wrapText="1"/>
    </xf>
    <xf numFmtId="4" fontId="0" fillId="0" borderId="20" xfId="0" applyNumberFormat="1" applyBorder="1" applyAlignment="1">
      <alignment horizontal="center" wrapText="1"/>
    </xf>
    <xf numFmtId="3" fontId="0" fillId="0" borderId="20" xfId="0" applyNumberFormat="1" applyBorder="1" applyAlignment="1">
      <alignment horizontal="center" wrapText="1"/>
    </xf>
    <xf numFmtId="4" fontId="0" fillId="0" borderId="20" xfId="0" applyNumberFormat="1" applyBorder="1" applyAlignment="1">
      <alignment horizontal="center" vertical="center" wrapText="1"/>
    </xf>
    <xf numFmtId="0" fontId="4" fillId="0" borderId="20" xfId="9" applyBorder="1" applyAlignment="1">
      <alignment horizontal="left" vertical="center"/>
    </xf>
    <xf numFmtId="43" fontId="0" fillId="4" borderId="20" xfId="1" applyFont="1" applyFill="1" applyBorder="1" applyAlignment="1">
      <alignment horizontal="center" vertical="center" wrapText="1"/>
    </xf>
    <xf numFmtId="0" fontId="0" fillId="0" borderId="16" xfId="0" applyBorder="1" applyAlignment="1">
      <alignment horizontal="left" wrapText="1"/>
    </xf>
    <xf numFmtId="0" fontId="0" fillId="0" borderId="19" xfId="0" applyBorder="1" applyAlignment="1">
      <alignment horizontal="center" wrapText="1"/>
    </xf>
    <xf numFmtId="0" fontId="0" fillId="0" borderId="19" xfId="0" applyBorder="1" applyAlignment="1">
      <alignment horizontal="left" wrapText="1"/>
    </xf>
    <xf numFmtId="43" fontId="0" fillId="4" borderId="19" xfId="1" applyFont="1" applyFill="1" applyBorder="1" applyAlignment="1">
      <alignment horizont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19" xfId="0" applyBorder="1" applyAlignment="1">
      <alignment horizontal="center" vertical="center" wrapText="1"/>
    </xf>
    <xf numFmtId="0" fontId="0" fillId="0" borderId="20" xfId="0" applyBorder="1" applyAlignment="1">
      <alignment horizontal="center" vertical="center"/>
    </xf>
    <xf numFmtId="0" fontId="0" fillId="0" borderId="20" xfId="0" applyBorder="1" applyAlignment="1">
      <alignment vertical="center"/>
    </xf>
    <xf numFmtId="0" fontId="17" fillId="0" borderId="20" xfId="0" applyFont="1" applyBorder="1" applyAlignment="1">
      <alignment vertical="center"/>
    </xf>
    <xf numFmtId="0" fontId="18" fillId="0" borderId="20" xfId="0" applyFont="1" applyBorder="1" applyAlignment="1">
      <alignment horizontal="center"/>
    </xf>
    <xf numFmtId="0" fontId="4" fillId="0" borderId="20" xfId="0" applyFont="1" applyBorder="1" applyAlignment="1">
      <alignment vertical="center" wrapText="1"/>
    </xf>
    <xf numFmtId="3" fontId="0" fillId="0" borderId="20" xfId="0" applyNumberFormat="1" applyBorder="1" applyAlignment="1">
      <alignment horizontal="center" vertical="center" wrapText="1"/>
    </xf>
    <xf numFmtId="43" fontId="7" fillId="4" borderId="20" xfId="1" applyFont="1" applyFill="1" applyBorder="1" applyAlignment="1">
      <alignment horizontal="center" vertical="center" wrapText="1"/>
    </xf>
    <xf numFmtId="0" fontId="0" fillId="0" borderId="17" xfId="0" applyBorder="1" applyAlignment="1">
      <alignment wrapText="1"/>
    </xf>
    <xf numFmtId="0" fontId="0" fillId="0" borderId="19" xfId="0" applyBorder="1" applyAlignment="1">
      <alignment wrapText="1"/>
    </xf>
    <xf numFmtId="0" fontId="15" fillId="0" borderId="20" xfId="0" applyFont="1" applyBorder="1" applyAlignment="1">
      <alignment horizontal="left" wrapText="1"/>
    </xf>
    <xf numFmtId="43" fontId="15" fillId="4" borderId="20" xfId="1" applyFont="1" applyFill="1" applyBorder="1" applyAlignment="1">
      <alignment horizontal="left" wrapText="1"/>
    </xf>
    <xf numFmtId="0" fontId="7" fillId="0" borderId="20" xfId="0" applyFont="1" applyBorder="1" applyAlignment="1">
      <alignment horizontal="left" vertical="center" wrapText="1"/>
    </xf>
    <xf numFmtId="3" fontId="7" fillId="0" borderId="20" xfId="0" applyNumberFormat="1" applyFont="1" applyBorder="1" applyAlignment="1">
      <alignment horizontal="center" vertical="center"/>
    </xf>
    <xf numFmtId="43" fontId="15" fillId="4" borderId="20" xfId="1" applyFont="1" applyFill="1" applyBorder="1" applyAlignment="1">
      <alignment horizontal="center" wrapText="1"/>
    </xf>
    <xf numFmtId="37" fontId="0" fillId="0" borderId="20" xfId="0" applyNumberFormat="1" applyBorder="1" applyAlignment="1">
      <alignment horizontal="center"/>
    </xf>
    <xf numFmtId="0" fontId="0" fillId="0" borderId="20" xfId="0" applyBorder="1"/>
    <xf numFmtId="0" fontId="14" fillId="0" borderId="20" xfId="0" applyFont="1" applyBorder="1" applyAlignment="1">
      <alignment wrapText="1"/>
    </xf>
    <xf numFmtId="43" fontId="0" fillId="4" borderId="20" xfId="1" applyFont="1" applyFill="1" applyBorder="1" applyAlignment="1" applyProtection="1">
      <alignment horizontal="center"/>
    </xf>
    <xf numFmtId="0" fontId="0" fillId="0" borderId="16" xfId="0" applyBorder="1"/>
    <xf numFmtId="37" fontId="7" fillId="0" borderId="16" xfId="0" applyNumberFormat="1" applyFont="1" applyBorder="1" applyAlignment="1">
      <alignment horizontal="center" wrapText="1"/>
    </xf>
    <xf numFmtId="43" fontId="7" fillId="4" borderId="16" xfId="1" applyFont="1" applyFill="1" applyBorder="1" applyAlignment="1" applyProtection="1">
      <alignment horizontal="center" wrapText="1"/>
    </xf>
    <xf numFmtId="0" fontId="0" fillId="0" borderId="19" xfId="0" applyBorder="1"/>
    <xf numFmtId="37" fontId="7" fillId="0" borderId="19" xfId="0" applyNumberFormat="1" applyFont="1" applyBorder="1" applyAlignment="1">
      <alignment horizontal="center" wrapText="1"/>
    </xf>
    <xf numFmtId="43" fontId="7" fillId="4" borderId="19" xfId="1" applyFont="1" applyFill="1" applyBorder="1" applyAlignment="1" applyProtection="1">
      <alignment horizontal="center" wrapText="1"/>
    </xf>
    <xf numFmtId="43" fontId="0" fillId="4" borderId="20" xfId="1" applyFont="1" applyFill="1" applyBorder="1"/>
    <xf numFmtId="0" fontId="19" fillId="3" borderId="14" xfId="0" applyFont="1" applyFill="1" applyBorder="1" applyAlignment="1">
      <alignment horizontal="center" vertical="center" wrapText="1"/>
    </xf>
    <xf numFmtId="0" fontId="0" fillId="0" borderId="20" xfId="0" applyBorder="1" applyAlignment="1">
      <alignment horizontal="center" vertical="top" wrapText="1"/>
    </xf>
    <xf numFmtId="43" fontId="19" fillId="3" borderId="14" xfId="1" applyFont="1" applyFill="1" applyBorder="1" applyAlignment="1">
      <alignment horizontal="center" vertical="center" wrapText="1"/>
    </xf>
    <xf numFmtId="0" fontId="14" fillId="0" borderId="3" xfId="0" applyFont="1" applyBorder="1" applyAlignment="1">
      <alignment horizontal="center"/>
    </xf>
    <xf numFmtId="0" fontId="13" fillId="0" borderId="20" xfId="0" applyFont="1" applyBorder="1" applyAlignment="1">
      <alignment horizontal="center" vertical="center" wrapText="1"/>
    </xf>
    <xf numFmtId="43" fontId="14" fillId="0" borderId="20" xfId="1" applyFont="1" applyBorder="1" applyAlignment="1">
      <alignment horizontal="center" vertical="center"/>
    </xf>
    <xf numFmtId="4" fontId="18" fillId="0" borderId="20" xfId="0" applyNumberFormat="1" applyFont="1" applyBorder="1" applyAlignment="1">
      <alignment horizontal="right" vertical="center"/>
    </xf>
    <xf numFmtId="4" fontId="18" fillId="0" borderId="20" xfId="0" applyNumberFormat="1" applyFont="1" applyBorder="1" applyAlignment="1">
      <alignment vertical="center" wrapText="1"/>
    </xf>
    <xf numFmtId="0" fontId="31" fillId="0" borderId="0" xfId="0" applyFont="1" applyAlignment="1">
      <alignment horizontal="right"/>
    </xf>
    <xf numFmtId="164" fontId="18" fillId="0" borderId="21" xfId="0" applyNumberFormat="1" applyFont="1" applyBorder="1"/>
    <xf numFmtId="0" fontId="14" fillId="0" borderId="20" xfId="0" applyFont="1" applyBorder="1"/>
    <xf numFmtId="4" fontId="18" fillId="0" borderId="20" xfId="0" applyNumberFormat="1" applyFont="1" applyBorder="1" applyAlignment="1">
      <alignment horizontal="right"/>
    </xf>
    <xf numFmtId="0" fontId="18" fillId="0" borderId="20" xfId="10" applyFont="1" applyBorder="1" applyAlignment="1">
      <alignment horizontal="left" vertical="center"/>
    </xf>
    <xf numFmtId="167" fontId="4" fillId="0" borderId="20" xfId="0" applyNumberFormat="1" applyFont="1" applyBorder="1" applyAlignment="1">
      <alignment horizontal="center" vertical="center" wrapText="1"/>
    </xf>
    <xf numFmtId="4" fontId="18" fillId="0" borderId="3" xfId="0" applyNumberFormat="1" applyFont="1" applyBorder="1" applyAlignment="1">
      <alignment vertical="center"/>
    </xf>
    <xf numFmtId="4" fontId="14" fillId="0" borderId="20" xfId="0" applyNumberFormat="1" applyFont="1" applyBorder="1" applyAlignment="1">
      <alignment horizontal="left"/>
    </xf>
    <xf numFmtId="0" fontId="18" fillId="0" borderId="14" xfId="0" applyFont="1" applyBorder="1" applyAlignment="1">
      <alignment horizontal="center" vertical="center" wrapText="1"/>
    </xf>
    <xf numFmtId="0" fontId="18" fillId="0" borderId="16" xfId="0" applyFont="1" applyBorder="1" applyAlignment="1">
      <alignment horizontal="center" vertical="center" wrapText="1"/>
    </xf>
    <xf numFmtId="4" fontId="18" fillId="0" borderId="0" xfId="0" applyNumberFormat="1" applyFont="1" applyAlignment="1">
      <alignment vertical="center"/>
    </xf>
    <xf numFmtId="0" fontId="39" fillId="0" borderId="0" xfId="0" applyFont="1"/>
    <xf numFmtId="0" fontId="19" fillId="0" borderId="0" xfId="7" applyFont="1" applyAlignment="1">
      <alignment vertical="center"/>
    </xf>
    <xf numFmtId="0" fontId="23" fillId="0" borderId="0" xfId="0" applyFont="1" applyAlignment="1">
      <alignment horizontal="center" vertical="center" wrapText="1"/>
    </xf>
    <xf numFmtId="0" fontId="26" fillId="0" borderId="0" xfId="0" applyFont="1" applyAlignment="1">
      <alignment horizontal="center" vertical="center" wrapText="1"/>
    </xf>
    <xf numFmtId="0" fontId="18" fillId="0" borderId="0" xfId="7" applyFont="1" applyAlignment="1">
      <alignment vertical="center"/>
    </xf>
    <xf numFmtId="0" fontId="12" fillId="0" borderId="0" xfId="7" applyFont="1" applyAlignment="1">
      <alignment vertical="center"/>
    </xf>
    <xf numFmtId="4" fontId="7" fillId="0" borderId="20" xfId="0" applyNumberFormat="1" applyFont="1" applyBorder="1" applyAlignment="1">
      <alignment horizontal="center"/>
    </xf>
    <xf numFmtId="168" fontId="7" fillId="0" borderId="15" xfId="0" applyNumberFormat="1" applyFont="1" applyBorder="1" applyAlignment="1">
      <alignment horizontal="center"/>
    </xf>
    <xf numFmtId="3" fontId="18" fillId="0" borderId="20" xfId="0" applyNumberFormat="1" applyFont="1" applyBorder="1" applyAlignment="1">
      <alignment vertical="center"/>
    </xf>
    <xf numFmtId="0" fontId="18" fillId="0" borderId="20" xfId="0" applyFont="1" applyBorder="1" applyAlignment="1">
      <alignment vertical="center"/>
    </xf>
    <xf numFmtId="43" fontId="18" fillId="4" borderId="20" xfId="1" applyFont="1" applyFill="1" applyBorder="1" applyAlignment="1">
      <alignment horizontal="center"/>
    </xf>
    <xf numFmtId="0" fontId="18" fillId="0" borderId="20" xfId="0" applyFont="1" applyBorder="1" applyAlignment="1">
      <alignment horizontal="center" wrapText="1"/>
    </xf>
    <xf numFmtId="3" fontId="18" fillId="0" borderId="20" xfId="0" applyNumberFormat="1" applyFont="1" applyBorder="1" applyAlignment="1">
      <alignment horizontal="center" vertical="center" wrapText="1"/>
    </xf>
    <xf numFmtId="0" fontId="18" fillId="0" borderId="20" xfId="0" applyFont="1" applyBorder="1" applyAlignment="1">
      <alignment horizontal="center" vertical="center" wrapText="1"/>
    </xf>
    <xf numFmtId="43" fontId="18" fillId="4" borderId="20" xfId="1" applyFont="1" applyFill="1" applyBorder="1" applyAlignment="1">
      <alignment horizontal="center" wrapText="1"/>
    </xf>
    <xf numFmtId="0" fontId="14" fillId="0" borderId="0" xfId="0" applyFont="1" applyAlignment="1">
      <alignment wrapText="1"/>
    </xf>
    <xf numFmtId="3" fontId="0" fillId="0" borderId="20" xfId="0" applyNumberFormat="1" applyBorder="1" applyAlignment="1">
      <alignment horizontal="center" vertical="center"/>
    </xf>
    <xf numFmtId="43" fontId="7" fillId="4" borderId="19" xfId="1" applyFont="1" applyFill="1" applyBorder="1" applyAlignment="1">
      <alignment horizontal="center" wrapText="1"/>
    </xf>
    <xf numFmtId="43" fontId="4" fillId="4" borderId="20" xfId="1" applyFont="1" applyFill="1" applyBorder="1" applyAlignment="1">
      <alignment vertical="top" wrapText="1"/>
    </xf>
    <xf numFmtId="43" fontId="4" fillId="4" borderId="23" xfId="1" applyFont="1" applyFill="1" applyBorder="1" applyAlignment="1">
      <alignment wrapText="1"/>
    </xf>
    <xf numFmtId="43" fontId="0" fillId="4" borderId="24" xfId="1" applyFont="1" applyFill="1" applyBorder="1" applyAlignment="1">
      <alignment horizontal="center" wrapText="1"/>
    </xf>
    <xf numFmtId="43" fontId="0" fillId="4" borderId="24" xfId="1" applyFont="1" applyFill="1" applyBorder="1" applyAlignment="1">
      <alignment horizontal="center" vertical="center" wrapText="1"/>
    </xf>
    <xf numFmtId="43" fontId="7" fillId="0" borderId="20" xfId="1" applyFont="1" applyFill="1" applyBorder="1" applyAlignment="1">
      <alignment horizontal="center"/>
    </xf>
    <xf numFmtId="0" fontId="41" fillId="0" borderId="20" xfId="0" applyFont="1" applyBorder="1" applyAlignment="1">
      <alignment horizontal="center"/>
    </xf>
    <xf numFmtId="0" fontId="41" fillId="0" borderId="20" xfId="10" applyFont="1" applyBorder="1" applyAlignment="1">
      <alignment horizontal="left" wrapText="1"/>
    </xf>
    <xf numFmtId="3" fontId="41" fillId="0" borderId="20" xfId="0" applyNumberFormat="1" applyFont="1" applyBorder="1" applyAlignment="1">
      <alignment horizontal="center"/>
    </xf>
    <xf numFmtId="43" fontId="31" fillId="0" borderId="15" xfId="1" applyFont="1" applyFill="1" applyBorder="1" applyAlignment="1">
      <alignment horizontal="center" wrapText="1"/>
    </xf>
    <xf numFmtId="43" fontId="7" fillId="0" borderId="15" xfId="1" applyFont="1" applyFill="1" applyBorder="1" applyAlignment="1">
      <alignment horizontal="center"/>
    </xf>
    <xf numFmtId="0" fontId="7" fillId="0" borderId="24" xfId="0" applyFont="1" applyBorder="1" applyAlignment="1">
      <alignment horizontal="center"/>
    </xf>
    <xf numFmtId="0" fontId="7" fillId="0" borderId="24" xfId="0" applyFont="1" applyBorder="1" applyAlignment="1">
      <alignment wrapText="1"/>
    </xf>
    <xf numFmtId="37" fontId="7" fillId="0" borderId="24" xfId="0" applyNumberFormat="1" applyFont="1" applyBorder="1" applyAlignment="1">
      <alignment horizontal="center"/>
    </xf>
    <xf numFmtId="43" fontId="7" fillId="4" borderId="24" xfId="1" applyFont="1" applyFill="1" applyBorder="1" applyAlignment="1" applyProtection="1">
      <alignment horizontal="center"/>
    </xf>
    <xf numFmtId="0" fontId="7" fillId="0" borderId="24" xfId="0" applyFont="1" applyBorder="1" applyAlignment="1">
      <alignment horizontal="left" wrapText="1"/>
    </xf>
    <xf numFmtId="0" fontId="7" fillId="0" borderId="24" xfId="0" applyFont="1" applyBorder="1" applyAlignment="1">
      <alignment horizontal="center" wrapText="1"/>
    </xf>
    <xf numFmtId="43" fontId="7" fillId="0" borderId="24" xfId="1" applyFont="1" applyFill="1" applyBorder="1" applyAlignment="1">
      <alignment horizontal="center"/>
    </xf>
    <xf numFmtId="43" fontId="0" fillId="0" borderId="15" xfId="1" applyFont="1" applyFill="1" applyBorder="1" applyAlignment="1"/>
    <xf numFmtId="43" fontId="0" fillId="0" borderId="20" xfId="1" applyFont="1" applyFill="1" applyBorder="1" applyAlignment="1">
      <alignment horizontal="center" wrapText="1"/>
    </xf>
    <xf numFmtId="43" fontId="0" fillId="0" borderId="15" xfId="1" applyFont="1" applyFill="1" applyBorder="1" applyAlignment="1">
      <alignment horizontal="center" vertical="center" wrapText="1"/>
    </xf>
    <xf numFmtId="43" fontId="0" fillId="0" borderId="15" xfId="1" applyFont="1" applyFill="1" applyBorder="1" applyAlignment="1">
      <alignment horizontal="center" wrapText="1"/>
    </xf>
    <xf numFmtId="43" fontId="0" fillId="0" borderId="20" xfId="1" applyFont="1" applyFill="1" applyBorder="1" applyAlignment="1">
      <alignment horizontal="center" vertical="center" wrapText="1"/>
    </xf>
    <xf numFmtId="43" fontId="0" fillId="0" borderId="16" xfId="1" applyFont="1" applyFill="1" applyBorder="1" applyAlignment="1">
      <alignment horizontal="center" wrapText="1"/>
    </xf>
    <xf numFmtId="43" fontId="0" fillId="0" borderId="19" xfId="1" applyFont="1" applyFill="1" applyBorder="1" applyAlignment="1">
      <alignment horizontal="center" wrapText="1"/>
    </xf>
    <xf numFmtId="43" fontId="18" fillId="0" borderId="16" xfId="1" applyFont="1" applyFill="1" applyBorder="1" applyAlignment="1">
      <alignment horizontal="center" vertical="center" wrapText="1"/>
    </xf>
    <xf numFmtId="43" fontId="18" fillId="0" borderId="18" xfId="1" applyFont="1" applyFill="1" applyBorder="1" applyAlignment="1">
      <alignment horizontal="center" vertical="center" wrapText="1"/>
    </xf>
    <xf numFmtId="43" fontId="18" fillId="0" borderId="15" xfId="1" applyFont="1" applyFill="1" applyBorder="1" applyAlignment="1">
      <alignment horizontal="center" vertical="center" wrapText="1"/>
    </xf>
    <xf numFmtId="43" fontId="18" fillId="0" borderId="15" xfId="1" applyFont="1" applyFill="1" applyBorder="1" applyAlignment="1">
      <alignment vertical="center"/>
    </xf>
    <xf numFmtId="43" fontId="0" fillId="0" borderId="15" xfId="1" applyFont="1" applyFill="1" applyBorder="1" applyAlignment="1">
      <alignment vertical="center" wrapText="1"/>
    </xf>
    <xf numFmtId="43" fontId="18" fillId="0" borderId="15" xfId="1" applyFont="1" applyFill="1" applyBorder="1" applyAlignment="1">
      <alignment vertical="center" wrapText="1"/>
    </xf>
    <xf numFmtId="43" fontId="0" fillId="0" borderId="20" xfId="1" applyFont="1" applyFill="1" applyBorder="1" applyAlignment="1">
      <alignment vertical="center" wrapText="1"/>
    </xf>
    <xf numFmtId="43" fontId="0" fillId="0" borderId="15" xfId="1" applyFont="1" applyFill="1" applyBorder="1" applyAlignment="1">
      <alignment horizontal="right" vertical="center"/>
    </xf>
    <xf numFmtId="43" fontId="18" fillId="0" borderId="15" xfId="1" applyFont="1" applyFill="1" applyBorder="1" applyAlignment="1">
      <alignment horizontal="right" vertical="center"/>
    </xf>
    <xf numFmtId="43" fontId="18" fillId="0" borderId="16" xfId="1" applyFont="1" applyFill="1" applyBorder="1" applyAlignment="1">
      <alignment horizontal="right" vertical="center"/>
    </xf>
    <xf numFmtId="43" fontId="18" fillId="0" borderId="18" xfId="1" applyFont="1" applyFill="1" applyBorder="1" applyAlignment="1">
      <alignment horizontal="right" vertical="center"/>
    </xf>
    <xf numFmtId="43" fontId="18" fillId="0" borderId="20" xfId="1" applyFont="1" applyFill="1" applyBorder="1" applyAlignment="1">
      <alignment vertical="center"/>
    </xf>
    <xf numFmtId="43" fontId="18" fillId="0" borderId="20" xfId="1" applyFont="1" applyFill="1" applyBorder="1" applyAlignment="1">
      <alignment vertical="center" wrapText="1"/>
    </xf>
    <xf numFmtId="43" fontId="18" fillId="0" borderId="20" xfId="1" applyFont="1" applyFill="1" applyBorder="1" applyAlignment="1">
      <alignment horizontal="right" vertical="center"/>
    </xf>
    <xf numFmtId="43" fontId="0" fillId="0" borderId="20" xfId="1" applyFont="1" applyFill="1" applyBorder="1"/>
    <xf numFmtId="43" fontId="18" fillId="0" borderId="20" xfId="1" applyFont="1" applyFill="1" applyBorder="1"/>
    <xf numFmtId="43" fontId="0" fillId="0" borderId="20" xfId="2" applyFont="1" applyFill="1" applyBorder="1" applyAlignment="1">
      <alignment horizontal="center" wrapText="1"/>
    </xf>
    <xf numFmtId="43" fontId="0" fillId="0" borderId="20" xfId="1" applyFont="1" applyFill="1" applyBorder="1" applyAlignment="1"/>
    <xf numFmtId="43" fontId="11" fillId="0" borderId="3" xfId="1" applyFont="1" applyFill="1" applyBorder="1" applyAlignment="1">
      <alignment horizontal="center"/>
    </xf>
    <xf numFmtId="43" fontId="11" fillId="0" borderId="3" xfId="1" applyFont="1" applyFill="1" applyBorder="1" applyAlignment="1">
      <alignment horizontal="center" vertical="center"/>
    </xf>
    <xf numFmtId="43" fontId="0" fillId="0" borderId="15" xfId="1" applyFont="1" applyFill="1" applyBorder="1" applyAlignment="1">
      <alignment horizontal="center"/>
    </xf>
    <xf numFmtId="43" fontId="0" fillId="0" borderId="15" xfId="1" applyFont="1" applyFill="1" applyBorder="1" applyAlignment="1">
      <alignment wrapText="1"/>
    </xf>
    <xf numFmtId="43" fontId="0" fillId="0" borderId="20" xfId="1" applyFont="1" applyFill="1" applyBorder="1" applyAlignment="1">
      <alignment horizontal="center"/>
    </xf>
    <xf numFmtId="43" fontId="0" fillId="0" borderId="20" xfId="1" applyFont="1" applyFill="1" applyBorder="1" applyAlignment="1">
      <alignment wrapText="1"/>
    </xf>
    <xf numFmtId="43" fontId="18" fillId="0" borderId="5" xfId="1" applyFont="1" applyFill="1" applyBorder="1" applyAlignment="1">
      <alignment horizontal="right"/>
    </xf>
    <xf numFmtId="43" fontId="0" fillId="0" borderId="16" xfId="1" applyFont="1" applyFill="1" applyBorder="1" applyAlignment="1">
      <alignment horizontal="center"/>
    </xf>
    <xf numFmtId="43" fontId="0" fillId="0" borderId="16" xfId="1" applyFont="1" applyFill="1" applyBorder="1" applyAlignment="1"/>
    <xf numFmtId="43" fontId="0" fillId="0" borderId="19" xfId="1" applyFont="1" applyFill="1" applyBorder="1" applyAlignment="1">
      <alignment horizontal="center"/>
    </xf>
    <xf numFmtId="43" fontId="0" fillId="0" borderId="19" xfId="1" applyFont="1" applyFill="1" applyBorder="1" applyAlignment="1"/>
    <xf numFmtId="43" fontId="18" fillId="0" borderId="15" xfId="1" applyFont="1" applyFill="1" applyBorder="1" applyAlignment="1">
      <alignment horizontal="right"/>
    </xf>
    <xf numFmtId="43" fontId="18" fillId="0" borderId="15" xfId="1" applyFont="1" applyFill="1" applyBorder="1" applyAlignment="1"/>
    <xf numFmtId="43" fontId="0" fillId="0" borderId="16" xfId="1" applyFont="1" applyFill="1" applyBorder="1" applyAlignment="1">
      <alignment horizontal="right"/>
    </xf>
    <xf numFmtId="43" fontId="0" fillId="0" borderId="18" xfId="1" applyFont="1" applyFill="1" applyBorder="1" applyAlignment="1">
      <alignment horizontal="center"/>
    </xf>
    <xf numFmtId="43" fontId="0" fillId="0" borderId="18" xfId="1" applyFont="1" applyFill="1" applyBorder="1" applyAlignment="1">
      <alignment horizontal="right"/>
    </xf>
    <xf numFmtId="43" fontId="0" fillId="0" borderId="15" xfId="1" applyFont="1" applyFill="1" applyBorder="1" applyAlignment="1">
      <alignment horizontal="right"/>
    </xf>
    <xf numFmtId="43" fontId="0" fillId="0" borderId="15" xfId="1" applyFont="1" applyFill="1" applyBorder="1"/>
    <xf numFmtId="43" fontId="18" fillId="0" borderId="9" xfId="1" applyFont="1" applyFill="1" applyBorder="1" applyAlignment="1" applyProtection="1">
      <alignment horizontal="right"/>
    </xf>
    <xf numFmtId="43" fontId="0" fillId="0" borderId="18" xfId="1" applyFont="1" applyFill="1" applyBorder="1" applyAlignment="1" applyProtection="1">
      <alignment horizontal="right"/>
    </xf>
    <xf numFmtId="43" fontId="0" fillId="0" borderId="15" xfId="1" applyFont="1" applyFill="1" applyBorder="1" applyAlignment="1" applyProtection="1">
      <alignment horizontal="right"/>
    </xf>
    <xf numFmtId="43" fontId="18" fillId="0" borderId="5" xfId="1" applyFont="1" applyFill="1" applyBorder="1" applyAlignment="1">
      <alignment wrapText="1"/>
    </xf>
    <xf numFmtId="43" fontId="0" fillId="0" borderId="8" xfId="1" applyFont="1" applyFill="1" applyBorder="1" applyAlignment="1">
      <alignment horizontal="center"/>
    </xf>
    <xf numFmtId="43" fontId="0" fillId="0" borderId="8" xfId="1" applyFont="1" applyFill="1" applyBorder="1" applyAlignment="1"/>
    <xf numFmtId="43" fontId="33" fillId="0" borderId="15" xfId="1" applyFont="1" applyFill="1" applyBorder="1" applyAlignment="1">
      <alignment horizontal="left" wrapText="1"/>
    </xf>
    <xf numFmtId="43" fontId="18" fillId="0" borderId="15" xfId="1" applyFont="1" applyFill="1" applyBorder="1" applyAlignment="1">
      <alignment wrapText="1"/>
    </xf>
    <xf numFmtId="43" fontId="0" fillId="0" borderId="10" xfId="1" applyFont="1" applyFill="1" applyBorder="1" applyAlignment="1">
      <alignment horizontal="right" vertical="center" wrapText="1"/>
    </xf>
    <xf numFmtId="43" fontId="18" fillId="0" borderId="18" xfId="1" applyFont="1" applyFill="1" applyBorder="1" applyAlignment="1">
      <alignment horizontal="right" vertical="center" wrapText="1"/>
    </xf>
    <xf numFmtId="43" fontId="18" fillId="0" borderId="15" xfId="1" applyFont="1" applyFill="1" applyBorder="1" applyAlignment="1">
      <alignment horizontal="right" vertical="center" wrapText="1"/>
    </xf>
    <xf numFmtId="43" fontId="18" fillId="0" borderId="20" xfId="1" applyFont="1" applyFill="1" applyBorder="1" applyAlignment="1">
      <alignment horizontal="right" vertical="center" wrapText="1"/>
    </xf>
    <xf numFmtId="43" fontId="31" fillId="0" borderId="15" xfId="1" applyFont="1" applyFill="1" applyBorder="1" applyAlignment="1">
      <alignment horizontal="center"/>
    </xf>
    <xf numFmtId="43" fontId="31" fillId="0" borderId="20" xfId="1" applyFont="1" applyFill="1" applyBorder="1" applyAlignment="1">
      <alignment horizontal="center"/>
    </xf>
    <xf numFmtId="43" fontId="0" fillId="0" borderId="16" xfId="1" applyFont="1" applyFill="1" applyBorder="1"/>
    <xf numFmtId="43" fontId="0" fillId="0" borderId="19" xfId="1" applyFont="1" applyFill="1" applyBorder="1"/>
    <xf numFmtId="43" fontId="0" fillId="0" borderId="15" xfId="1" applyFont="1" applyFill="1" applyBorder="1" applyAlignment="1">
      <alignment horizontal="right" vertical="center" wrapText="1"/>
    </xf>
    <xf numFmtId="43" fontId="18" fillId="0" borderId="16" xfId="1" applyFont="1" applyFill="1" applyBorder="1" applyAlignment="1">
      <alignment horizontal="right"/>
    </xf>
    <xf numFmtId="43" fontId="0" fillId="0" borderId="20" xfId="1" applyFont="1" applyFill="1" applyBorder="1" applyAlignment="1">
      <alignment horizontal="right" vertical="center"/>
    </xf>
    <xf numFmtId="43" fontId="0" fillId="0" borderId="24" xfId="1" applyFont="1" applyFill="1" applyBorder="1" applyAlignment="1">
      <alignment horizontal="center"/>
    </xf>
    <xf numFmtId="43" fontId="0" fillId="0" borderId="24" xfId="1" applyFont="1" applyFill="1" applyBorder="1" applyAlignment="1"/>
    <xf numFmtId="43" fontId="0" fillId="0" borderId="20" xfId="1" applyFont="1" applyFill="1" applyBorder="1" applyAlignment="1">
      <alignment horizontal="right"/>
    </xf>
    <xf numFmtId="43" fontId="0" fillId="0" borderId="24" xfId="1" applyFont="1" applyFill="1" applyBorder="1"/>
    <xf numFmtId="43" fontId="0" fillId="0" borderId="19" xfId="1" applyFont="1" applyFill="1" applyBorder="1" applyAlignment="1">
      <alignment horizontal="right"/>
    </xf>
    <xf numFmtId="43" fontId="0" fillId="0" borderId="15" xfId="1" applyFont="1" applyFill="1" applyBorder="1" applyAlignment="1">
      <alignment horizontal="center" vertical="center"/>
    </xf>
    <xf numFmtId="43" fontId="0" fillId="0" borderId="15" xfId="1" applyFont="1" applyFill="1" applyBorder="1" applyAlignment="1">
      <alignment vertical="center"/>
    </xf>
    <xf numFmtId="43" fontId="0" fillId="0" borderId="18" xfId="1" applyFont="1" applyFill="1" applyBorder="1" applyAlignment="1"/>
    <xf numFmtId="43" fontId="33" fillId="0" borderId="20" xfId="1" applyFont="1" applyFill="1" applyBorder="1" applyAlignment="1">
      <alignment horizontal="left" wrapText="1"/>
    </xf>
    <xf numFmtId="43" fontId="0" fillId="0" borderId="20" xfId="1" applyFont="1" applyFill="1" applyBorder="1" applyAlignment="1">
      <alignment horizontal="center" vertical="center"/>
    </xf>
    <xf numFmtId="43" fontId="0" fillId="0" borderId="20" xfId="1" applyFont="1" applyFill="1" applyBorder="1" applyAlignment="1">
      <alignment vertical="center"/>
    </xf>
    <xf numFmtId="43" fontId="0" fillId="0" borderId="20" xfId="1" applyFont="1" applyFill="1" applyBorder="1" applyAlignment="1">
      <alignment horizontal="right" wrapText="1"/>
    </xf>
    <xf numFmtId="0" fontId="18" fillId="0" borderId="20" xfId="0" applyFont="1" applyBorder="1" applyAlignment="1">
      <alignment wrapText="1"/>
    </xf>
    <xf numFmtId="43" fontId="18" fillId="0" borderId="5" xfId="1" applyFont="1" applyFill="1" applyBorder="1" applyAlignment="1"/>
    <xf numFmtId="43" fontId="0" fillId="0" borderId="16" xfId="1" applyFont="1" applyFill="1" applyBorder="1" applyAlignment="1">
      <alignment horizontal="right" wrapText="1"/>
    </xf>
    <xf numFmtId="43" fontId="0" fillId="0" borderId="19" xfId="1" applyFont="1" applyFill="1" applyBorder="1" applyAlignment="1">
      <alignment horizontal="right" wrapText="1"/>
    </xf>
    <xf numFmtId="43" fontId="18" fillId="0" borderId="20" xfId="1" applyFont="1" applyFill="1" applyBorder="1" applyAlignment="1"/>
    <xf numFmtId="43" fontId="0" fillId="0" borderId="16" xfId="1" applyFont="1" applyFill="1" applyBorder="1" applyAlignment="1">
      <alignment wrapText="1"/>
    </xf>
    <xf numFmtId="43" fontId="0" fillId="0" borderId="19" xfId="1" applyFont="1" applyFill="1" applyBorder="1" applyAlignment="1">
      <alignment wrapText="1"/>
    </xf>
    <xf numFmtId="43" fontId="0" fillId="0" borderId="20" xfId="1" applyFont="1" applyFill="1" applyBorder="1" applyAlignment="1" applyProtection="1">
      <alignment horizontal="right"/>
    </xf>
    <xf numFmtId="43" fontId="0" fillId="0" borderId="15" xfId="1" applyFont="1" applyFill="1" applyBorder="1" applyAlignment="1">
      <alignment horizontal="right" wrapText="1"/>
    </xf>
    <xf numFmtId="43" fontId="33" fillId="0" borderId="16" xfId="1" applyFont="1" applyFill="1" applyBorder="1" applyAlignment="1">
      <alignment horizontal="left" wrapText="1"/>
    </xf>
    <xf numFmtId="43" fontId="33" fillId="0" borderId="18" xfId="1" applyFont="1" applyFill="1" applyBorder="1" applyAlignment="1">
      <alignment horizontal="left" wrapText="1"/>
    </xf>
    <xf numFmtId="43" fontId="18" fillId="0" borderId="18" xfId="1" applyFont="1" applyFill="1" applyBorder="1" applyAlignment="1">
      <alignment horizontal="center" wrapText="1"/>
    </xf>
    <xf numFmtId="43" fontId="18" fillId="0" borderId="15" xfId="1" applyFont="1" applyFill="1" applyBorder="1" applyAlignment="1">
      <alignment horizontal="center" wrapText="1"/>
    </xf>
    <xf numFmtId="43" fontId="8" fillId="0" borderId="0" xfId="1" applyFont="1" applyFill="1" applyBorder="1" applyAlignment="1">
      <alignment horizontal="center"/>
    </xf>
    <xf numFmtId="43" fontId="8" fillId="0" borderId="0" xfId="1" applyFont="1" applyFill="1" applyBorder="1" applyAlignment="1"/>
    <xf numFmtId="43" fontId="8" fillId="0" borderId="1" xfId="1" applyFont="1" applyFill="1" applyBorder="1" applyAlignment="1">
      <alignment horizontal="center"/>
    </xf>
    <xf numFmtId="43" fontId="8" fillId="0" borderId="1" xfId="1" applyFont="1" applyFill="1" applyBorder="1" applyAlignment="1"/>
    <xf numFmtId="166" fontId="18" fillId="0" borderId="3" xfId="0" applyNumberFormat="1" applyFont="1" applyBorder="1" applyAlignment="1">
      <alignment horizontal="center" vertical="center"/>
    </xf>
    <xf numFmtId="4" fontId="18" fillId="0" borderId="20" xfId="0" applyNumberFormat="1" applyFont="1" applyBorder="1" applyAlignment="1">
      <alignment horizontal="center" vertical="center"/>
    </xf>
    <xf numFmtId="4" fontId="18" fillId="0" borderId="21" xfId="0" applyNumberFormat="1" applyFont="1" applyBorder="1"/>
    <xf numFmtId="4" fontId="18" fillId="0" borderId="22" xfId="0" applyNumberFormat="1" applyFont="1" applyBorder="1"/>
    <xf numFmtId="4" fontId="18" fillId="0" borderId="20" xfId="0" applyNumberFormat="1" applyFont="1" applyBorder="1"/>
    <xf numFmtId="4" fontId="11" fillId="0" borderId="5" xfId="0" applyNumberFormat="1" applyFont="1" applyBorder="1" applyAlignment="1">
      <alignment horizontal="right"/>
    </xf>
    <xf numFmtId="4" fontId="18" fillId="0" borderId="6" xfId="0" applyNumberFormat="1" applyFont="1" applyBorder="1"/>
    <xf numFmtId="4" fontId="11" fillId="0" borderId="0" xfId="0" applyNumberFormat="1" applyFont="1"/>
    <xf numFmtId="43" fontId="0" fillId="0" borderId="20" xfId="1" applyFont="1" applyBorder="1" applyAlignment="1">
      <alignment horizontal="center"/>
    </xf>
    <xf numFmtId="43" fontId="42" fillId="0" borderId="0" xfId="18" applyFont="1" applyAlignment="1">
      <alignment vertical="center"/>
    </xf>
    <xf numFmtId="43" fontId="42" fillId="0" borderId="0" xfId="1" applyFont="1" applyAlignment="1">
      <alignment vertical="center"/>
    </xf>
    <xf numFmtId="0" fontId="42" fillId="0" borderId="0" xfId="16" applyFont="1" applyAlignment="1">
      <alignment vertical="center"/>
    </xf>
    <xf numFmtId="0" fontId="45" fillId="0" borderId="0" xfId="16" applyFont="1" applyAlignment="1">
      <alignment horizontal="center" vertical="center"/>
    </xf>
    <xf numFmtId="0" fontId="46" fillId="0" borderId="0" xfId="16" applyFont="1" applyAlignment="1">
      <alignment vertical="center" wrapText="1"/>
    </xf>
    <xf numFmtId="43" fontId="47" fillId="0" borderId="0" xfId="17" applyFont="1" applyAlignment="1">
      <alignment vertical="center"/>
    </xf>
    <xf numFmtId="43" fontId="47" fillId="0" borderId="0" xfId="18" applyFont="1" applyAlignment="1">
      <alignment vertical="center"/>
    </xf>
    <xf numFmtId="43" fontId="47" fillId="0" borderId="0" xfId="1" applyFont="1" applyAlignment="1">
      <alignment vertical="center"/>
    </xf>
    <xf numFmtId="0" fontId="47" fillId="0" borderId="0" xfId="16" applyFont="1" applyAlignment="1">
      <alignment vertical="center"/>
    </xf>
    <xf numFmtId="0" fontId="45" fillId="0" borderId="0" xfId="16" applyFont="1" applyAlignment="1">
      <alignment horizontal="center" vertical="center" wrapText="1"/>
    </xf>
    <xf numFmtId="0" fontId="45" fillId="0" borderId="0" xfId="16" applyFont="1" applyAlignment="1">
      <alignment vertical="center" wrapText="1"/>
    </xf>
    <xf numFmtId="0" fontId="48" fillId="0" borderId="0" xfId="16" applyFont="1" applyAlignment="1">
      <alignment horizontal="right" vertical="center" wrapText="1"/>
    </xf>
    <xf numFmtId="0" fontId="45" fillId="0" borderId="0" xfId="16" applyFont="1" applyAlignment="1">
      <alignment vertical="center"/>
    </xf>
    <xf numFmtId="0" fontId="45" fillId="0" borderId="0" xfId="16" quotePrefix="1" applyFont="1" applyAlignment="1">
      <alignment horizontal="center" vertical="center"/>
    </xf>
    <xf numFmtId="43" fontId="47" fillId="0" borderId="19" xfId="17" applyFont="1" applyBorder="1" applyAlignment="1">
      <alignment vertical="center"/>
    </xf>
    <xf numFmtId="0" fontId="49" fillId="0" borderId="0" xfId="16" applyFont="1" applyAlignment="1">
      <alignment horizontal="center" vertical="center"/>
    </xf>
    <xf numFmtId="0" fontId="50" fillId="0" borderId="0" xfId="16" applyFont="1" applyAlignment="1">
      <alignment vertical="center"/>
    </xf>
    <xf numFmtId="0" fontId="49" fillId="0" borderId="0" xfId="16" applyFont="1" applyAlignment="1">
      <alignment vertical="center"/>
    </xf>
    <xf numFmtId="43" fontId="47" fillId="0" borderId="0" xfId="17" applyFont="1" applyAlignment="1">
      <alignment horizontal="center" vertical="center"/>
    </xf>
    <xf numFmtId="43" fontId="43" fillId="0" borderId="19" xfId="17" applyFont="1" applyBorder="1" applyAlignment="1">
      <alignment vertical="center"/>
    </xf>
    <xf numFmtId="43" fontId="43" fillId="0" borderId="0" xfId="17" applyFont="1" applyAlignment="1">
      <alignment vertical="center"/>
    </xf>
    <xf numFmtId="43" fontId="51" fillId="2" borderId="0" xfId="18" applyFont="1" applyFill="1" applyAlignment="1">
      <alignment vertical="center"/>
    </xf>
    <xf numFmtId="0" fontId="45" fillId="0" borderId="0" xfId="19" applyFont="1" applyAlignment="1">
      <alignment vertical="center" wrapText="1"/>
    </xf>
    <xf numFmtId="0" fontId="46" fillId="0" borderId="0" xfId="16" applyFont="1" applyAlignment="1">
      <alignment vertical="center"/>
    </xf>
    <xf numFmtId="0" fontId="50" fillId="0" borderId="0" xfId="20" applyFont="1" applyAlignment="1">
      <alignment vertical="center"/>
    </xf>
    <xf numFmtId="0" fontId="49" fillId="0" borderId="0" xfId="20" applyFont="1" applyAlignment="1">
      <alignment vertical="center" wrapText="1"/>
    </xf>
    <xf numFmtId="0" fontId="46" fillId="0" borderId="0" xfId="16" applyFont="1" applyAlignment="1">
      <alignment horizontal="center" vertical="center" wrapText="1"/>
    </xf>
    <xf numFmtId="0" fontId="47" fillId="0" borderId="0" xfId="16" applyFont="1" applyAlignment="1">
      <alignment horizontal="right" vertical="center" wrapText="1"/>
    </xf>
    <xf numFmtId="43" fontId="4" fillId="0" borderId="15" xfId="1" applyFont="1" applyFill="1" applyBorder="1" applyAlignment="1">
      <alignment horizontal="center"/>
    </xf>
    <xf numFmtId="0" fontId="49" fillId="2" borderId="0" xfId="20" applyFont="1" applyFill="1" applyAlignment="1">
      <alignment vertical="center" wrapText="1"/>
    </xf>
    <xf numFmtId="0" fontId="52" fillId="5" borderId="14" xfId="21" applyFont="1" applyFill="1" applyBorder="1" applyAlignment="1">
      <alignment horizontal="center" vertical="center"/>
    </xf>
    <xf numFmtId="0" fontId="52" fillId="5" borderId="14" xfId="21" applyFont="1" applyFill="1" applyBorder="1" applyAlignment="1">
      <alignment horizontal="center" vertical="center" wrapText="1"/>
    </xf>
    <xf numFmtId="4" fontId="53" fillId="5" borderId="14" xfId="21" applyNumberFormat="1" applyFont="1" applyFill="1" applyBorder="1" applyAlignment="1">
      <alignment horizontal="center" vertical="top" wrapText="1"/>
    </xf>
    <xf numFmtId="0" fontId="17" fillId="0" borderId="0" xfId="0" applyFont="1" applyAlignment="1">
      <alignment vertical="center"/>
    </xf>
    <xf numFmtId="43" fontId="47" fillId="0" borderId="17" xfId="17" applyFont="1" applyBorder="1" applyAlignment="1">
      <alignment vertical="center"/>
    </xf>
    <xf numFmtId="43" fontId="43" fillId="0" borderId="25" xfId="17" applyFont="1" applyBorder="1" applyAlignment="1">
      <alignment horizontal="center" vertical="center"/>
    </xf>
    <xf numFmtId="0" fontId="28" fillId="0" borderId="0" xfId="0" applyFont="1" applyAlignment="1">
      <alignment horizontal="center" wrapText="1"/>
    </xf>
    <xf numFmtId="0" fontId="24" fillId="0" borderId="0" xfId="0" applyFont="1" applyAlignment="1">
      <alignment horizontal="center"/>
    </xf>
    <xf numFmtId="0" fontId="29" fillId="0" borderId="0" xfId="0" applyFont="1" applyAlignment="1">
      <alignment horizontal="center"/>
    </xf>
    <xf numFmtId="0" fontId="28" fillId="0" borderId="0" xfId="0" applyFont="1" applyAlignment="1">
      <alignment horizontal="center"/>
    </xf>
    <xf numFmtId="0" fontId="36" fillId="0" borderId="0" xfId="0" applyFont="1" applyAlignment="1">
      <alignment horizontal="center" vertical="top" wrapText="1"/>
    </xf>
    <xf numFmtId="0" fontId="29" fillId="0" borderId="0" xfId="0" applyFont="1" applyAlignment="1">
      <alignment horizontal="center" vertical="top" wrapText="1"/>
    </xf>
    <xf numFmtId="0" fontId="17" fillId="0" borderId="17" xfId="0" applyFont="1" applyBorder="1" applyAlignment="1">
      <alignment horizontal="center" vertical="center" wrapText="1"/>
    </xf>
    <xf numFmtId="43" fontId="18" fillId="0" borderId="3" xfId="1" applyFont="1" applyFill="1" applyBorder="1" applyAlignment="1">
      <alignment horizontal="center"/>
    </xf>
    <xf numFmtId="43" fontId="18" fillId="0" borderId="4" xfId="1" applyFont="1" applyFill="1" applyBorder="1" applyAlignment="1">
      <alignment horizontal="center"/>
    </xf>
    <xf numFmtId="0" fontId="17" fillId="0" borderId="0" xfId="0" applyFont="1" applyAlignment="1">
      <alignment horizontal="center" vertical="center" wrapText="1"/>
    </xf>
    <xf numFmtId="43" fontId="39" fillId="0" borderId="3" xfId="1" applyFont="1" applyFill="1" applyBorder="1" applyAlignment="1">
      <alignment horizontal="center"/>
    </xf>
    <xf numFmtId="43" fontId="39" fillId="0" borderId="4" xfId="1" applyFont="1" applyFill="1" applyBorder="1" applyAlignment="1">
      <alignment horizontal="center"/>
    </xf>
    <xf numFmtId="0" fontId="8" fillId="0" borderId="0" xfId="5" applyFont="1" applyAlignment="1">
      <alignment horizontal="left" vertical="center" wrapText="1"/>
    </xf>
    <xf numFmtId="0" fontId="8" fillId="0" borderId="0" xfId="5" applyFont="1" applyAlignment="1">
      <alignment horizontal="center" vertical="center" wrapText="1"/>
    </xf>
    <xf numFmtId="0" fontId="18" fillId="0" borderId="11" xfId="0" applyFont="1" applyBorder="1" applyAlignment="1">
      <alignment horizontal="left" vertical="center" wrapText="1"/>
    </xf>
    <xf numFmtId="0" fontId="18" fillId="0" borderId="12" xfId="0" applyFont="1" applyBorder="1" applyAlignment="1">
      <alignment horizontal="left" vertical="center" wrapText="1"/>
    </xf>
    <xf numFmtId="0" fontId="18" fillId="0" borderId="13" xfId="0" applyFont="1" applyBorder="1" applyAlignment="1">
      <alignment horizontal="left" vertical="center" wrapText="1"/>
    </xf>
    <xf numFmtId="0" fontId="18" fillId="0" borderId="16" xfId="0" applyFont="1" applyBorder="1" applyAlignment="1">
      <alignment horizontal="left" vertical="center" wrapText="1"/>
    </xf>
    <xf numFmtId="0" fontId="8" fillId="0" borderId="2" xfId="5" applyFont="1" applyBorder="1" applyAlignment="1">
      <alignment horizontal="left" vertical="center" wrapText="1"/>
    </xf>
    <xf numFmtId="0" fontId="8" fillId="0" borderId="20" xfId="5" applyFont="1" applyBorder="1" applyAlignment="1">
      <alignment horizontal="left" vertical="center" wrapText="1"/>
    </xf>
    <xf numFmtId="0" fontId="8" fillId="0" borderId="21" xfId="5" applyFont="1" applyBorder="1" applyAlignment="1">
      <alignment horizontal="left" vertical="center" wrapText="1"/>
    </xf>
    <xf numFmtId="0" fontId="11" fillId="0" borderId="2" xfId="5" applyFont="1" applyBorder="1" applyAlignment="1">
      <alignment horizontal="left" vertical="top" wrapText="1"/>
    </xf>
    <xf numFmtId="0" fontId="11" fillId="0" borderId="20" xfId="5" applyFont="1" applyBorder="1" applyAlignment="1">
      <alignment horizontal="left" vertical="top" wrapText="1"/>
    </xf>
    <xf numFmtId="0" fontId="11" fillId="0" borderId="21" xfId="5" applyFont="1" applyBorder="1" applyAlignment="1">
      <alignment horizontal="left" vertical="top" wrapText="1"/>
    </xf>
    <xf numFmtId="0" fontId="8" fillId="0" borderId="2" xfId="5" applyFont="1" applyBorder="1" applyAlignment="1">
      <alignment horizontal="center" vertical="top" wrapText="1"/>
    </xf>
    <xf numFmtId="0" fontId="8" fillId="0" borderId="20" xfId="5" applyFont="1" applyBorder="1" applyAlignment="1">
      <alignment horizontal="center" vertical="top" wrapText="1"/>
    </xf>
    <xf numFmtId="0" fontId="8" fillId="0" borderId="21" xfId="5" applyFont="1" applyBorder="1" applyAlignment="1">
      <alignment horizontal="center" vertical="top" wrapText="1"/>
    </xf>
  </cellXfs>
  <cellStyles count="22">
    <cellStyle name="Comma" xfId="1" builtinId="3"/>
    <cellStyle name="Comma 2" xfId="2" xr:uid="{00000000-0005-0000-0000-000001000000}"/>
    <cellStyle name="Comma 3" xfId="18" xr:uid="{00000000-0005-0000-0000-000002000000}"/>
    <cellStyle name="Comma 3 2" xfId="15" xr:uid="{00000000-0005-0000-0000-000003000000}"/>
    <cellStyle name="Comma 3 5" xfId="17" xr:uid="{00000000-0005-0000-0000-000004000000}"/>
    <cellStyle name="Comma 4" xfId="3" xr:uid="{00000000-0005-0000-0000-000005000000}"/>
    <cellStyle name="Comma 4 2" xfId="11" xr:uid="{00000000-0005-0000-0000-000006000000}"/>
    <cellStyle name="Normal" xfId="0" builtinId="0"/>
    <cellStyle name="Normal 12" xfId="12" xr:uid="{00000000-0005-0000-0000-000008000000}"/>
    <cellStyle name="Normal 2" xfId="7" xr:uid="{00000000-0005-0000-0000-000009000000}"/>
    <cellStyle name="Normal 2 2" xfId="9" xr:uid="{00000000-0005-0000-0000-00000A000000}"/>
    <cellStyle name="Normal 2 2 2" xfId="19" xr:uid="{00000000-0005-0000-0000-00000B000000}"/>
    <cellStyle name="Normal 2 4" xfId="10" xr:uid="{00000000-0005-0000-0000-00000C000000}"/>
    <cellStyle name="Normal 3" xfId="8" xr:uid="{00000000-0005-0000-0000-00000D000000}"/>
    <cellStyle name="Normal 4" xfId="21" xr:uid="{A31667F1-C752-4D53-8E39-AF87EC16E677}"/>
    <cellStyle name="Normal 4 2 7" xfId="16" xr:uid="{00000000-0005-0000-0000-00000E000000}"/>
    <cellStyle name="Normal 5" xfId="4" xr:uid="{00000000-0005-0000-0000-00000F000000}"/>
    <cellStyle name="Normal 6 2 2" xfId="14" xr:uid="{00000000-0005-0000-0000-000010000000}"/>
    <cellStyle name="Normal_BANQUET HALL LAUNDRY1 9" xfId="5" xr:uid="{00000000-0005-0000-0000-000011000000}"/>
    <cellStyle name="Normal_Brief conditions, Preamble &amp; prelims" xfId="20" xr:uid="{00000000-0005-0000-0000-000012000000}"/>
    <cellStyle name="Percent 2" xfId="13" xr:uid="{00000000-0005-0000-0000-000013000000}"/>
    <cellStyle name="Standard_A. NGN" xfId="6" xr:uid="{00000000-0005-0000-0000-000014000000}"/>
  </cellStyles>
  <dxfs count="26">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509</xdr:rowOff>
    </xdr:from>
    <xdr:to>
      <xdr:col>9</xdr:col>
      <xdr:colOff>581025</xdr:colOff>
      <xdr:row>33</xdr:row>
      <xdr:rowOff>100825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3565"/>
        <a:stretch/>
      </xdr:blipFill>
      <xdr:spPr bwMode="auto">
        <a:xfrm>
          <a:off x="0" y="4248659"/>
          <a:ext cx="6067425" cy="26911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dmin/PTAU09/1%20View/Design/MES/STD-WC1EEC01%20Rev0.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1.%20Estimation\4.%20A&amp;K\AFRICAN%20FIRST%20LADIES%20PEACE%20MISSION%20BUILDINGS\Pricing\AFLPM%20-%20pricing%20rev%2002%20-%2029-9-2020%20-%2020%25%20commitment.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AMOS%20ETAREWHU/Desktop/KANO-MAIDUGURI%20PROJECT/PAYMENT%20CERTIFICATE/IC-32-CORRECT%20DRAFT%20COPY%20-%20Final/utecn/Ponti-Viadotti/London%20DLRE/Dwg/ModuliQualita/Barsched%208666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1.%20Work%20files\SETRACO%20-%20Estimation%20Engineer\1.%20Estimation\2.%20SETRACO%20IRAQ\Yabani%20Bridge\Team\rev%2001\386-19-PD-R-BQ-BR-001_1-BoQ.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1.%20Work%20files\SETRACO%20-%20Estimation%20Engineer\1.%20Estimation\2.%20SETRACO%20IRAQ\Yabani%20Bridge\Team\rev%2001\00_REFS\BoQ-OverBridge_03.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System4\c\WINDOWS\Profiles\BAkinleye\My%20Documents\Spreadsheets\Nbnl-2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My%20Documents\Excel\Tenders\Blank%20BOQ.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F:\1.%20Work%20files\SCC%20-%20Estimation%20enginner%20-%20phase1\usb\Cost%20Breakdown_Batinah.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A:\Files\Excel\KANO-KARI\Kano%20Kari%20RETC.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G:\My%20Documents\MY%20DOCUMENTS\OSE%20BRIDGES\FRON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84D4665\Certificate%20Bridges%2008%20vom%2031.05.00%20agreed%20FMWH%20(incl%20RETC%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inod\files\FILES\EXCEL\TENDERS\KANO\Kano-Airpor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YSFrontline/Desktop/GOMBE%20MOSQUE/GOMBE%20GOV'S%20OFFICE/Governor'Office%20Gombe%20Revis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Users\Lejedx\Documents\PROJECT\CAC\CORPORATE%20AFFAIRS%20COMMISION%20(SHEHU%20GIWA%20&amp;%20PARTNERS)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nts%20and%20Settings/peterg/Local%20Settings/Temporary%20Internet%20Files/OLK10/Documents%20and%20Settings/chathura/My%20Documents/Palm%20District%20Cooling%20Documents/BOQ/TOWER/ITP38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Files\Excel\PTF\LOT%205\LOT5-TE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FILES\EXCEL\SUB-CONT\MISC.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JBN%20Port%20Harcourt\Baustellen\PHC%20Flyover\Certificate%20genehmigt\Certificate%20Bridges%2008%20vom%2031.05.00%20agreed%20FMWH%20(incl%20RETC%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fig Control"/>
      <sheetName val="MES"/>
      <sheetName val="MCC"/>
      <sheetName val="CAB"/>
      <sheetName val="IO"/>
      <sheetName val="Ref"/>
      <sheetName val="CabTypLU"/>
    </sheetNames>
    <sheetDataSet>
      <sheetData sheetId="0"/>
      <sheetData sheetId="1"/>
      <sheetData sheetId="2"/>
      <sheetData sheetId="3"/>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eakdown"/>
      <sheetName val="IC - ASSUMPTION SHEET"/>
      <sheetName val="POW"/>
      <sheetName val="Cashflow - final"/>
      <sheetName val="IC - Site Offices"/>
      <sheetName val="IC - Staff"/>
      <sheetName val="IC - PMV &amp; Tools"/>
      <sheetName val="IC - Eq invest"/>
      <sheetName val="IC - Safety,CleaningQAQC"/>
      <sheetName val="IC - Client,Consultant,Eng"/>
      <sheetName val="IC - life camp"/>
      <sheetName val="Elec"/>
      <sheetName val="DC - Basic activities "/>
      <sheetName val="DC - Labor expenses"/>
      <sheetName val="DC - Eq expenses"/>
      <sheetName val="DC - Material &amp; SC expenses"/>
      <sheetName val="Equipment analysis"/>
      <sheetName val="PS"/>
      <sheetName val="SM-CO1"/>
      <sheetName val="BL01"/>
      <sheetName val="BL02"/>
      <sheetName val="BL03"/>
      <sheetName val="BL04"/>
      <sheetName val="BL05"/>
      <sheetName val="OMM1"/>
      <sheetName val="ADD1"/>
      <sheetName val="SR01"/>
      <sheetName val="SEP01"/>
    </sheetNames>
    <sheetDataSet>
      <sheetData sheetId="0"/>
      <sheetData sheetId="1">
        <row r="12">
          <cell r="E12">
            <v>4414809681.533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2">
          <cell r="A2" t="str">
            <v>Dozer D8</v>
          </cell>
        </row>
      </sheetData>
      <sheetData sheetId="17"/>
      <sheetData sheetId="18"/>
      <sheetData sheetId="19">
        <row r="8">
          <cell r="C8">
            <v>0</v>
          </cell>
          <cell r="D8">
            <v>0</v>
          </cell>
          <cell r="E8">
            <v>0</v>
          </cell>
          <cell r="F8">
            <v>0</v>
          </cell>
          <cell r="G8">
            <v>0</v>
          </cell>
        </row>
        <row r="9">
          <cell r="C9" t="str">
            <v>PREAMBLES - EARTHWORKS</v>
          </cell>
          <cell r="D9">
            <v>0</v>
          </cell>
          <cell r="E9">
            <v>0</v>
          </cell>
          <cell r="F9">
            <v>0</v>
          </cell>
          <cell r="G9">
            <v>0</v>
          </cell>
        </row>
        <row r="10">
          <cell r="C10">
            <v>0</v>
          </cell>
          <cell r="D10">
            <v>0</v>
          </cell>
          <cell r="E10">
            <v>0</v>
          </cell>
          <cell r="F10">
            <v>0</v>
          </cell>
          <cell r="G10">
            <v>0</v>
          </cell>
        </row>
        <row r="11">
          <cell r="C11" t="str">
            <v>Earthwork</v>
          </cell>
          <cell r="D11">
            <v>0</v>
          </cell>
          <cell r="E11">
            <v>0</v>
          </cell>
          <cell r="F11">
            <v>0</v>
          </cell>
          <cell r="G11">
            <v>0</v>
          </cell>
        </row>
        <row r="12">
          <cell r="C12">
            <v>0</v>
          </cell>
          <cell r="D12">
            <v>0</v>
          </cell>
          <cell r="E12">
            <v>0</v>
          </cell>
          <cell r="F12">
            <v>0</v>
          </cell>
          <cell r="G12">
            <v>0</v>
          </cell>
        </row>
        <row r="13">
          <cell r="C13" t="str">
            <v>Rates for earthworks shall include for the following:</v>
          </cell>
          <cell r="D13">
            <v>0</v>
          </cell>
          <cell r="E13">
            <v>0</v>
          </cell>
          <cell r="F13">
            <v>0</v>
          </cell>
          <cell r="G13">
            <v>0</v>
          </cell>
        </row>
        <row r="14">
          <cell r="C14">
            <v>0</v>
          </cell>
          <cell r="D14">
            <v>0</v>
          </cell>
          <cell r="E14">
            <v>0</v>
          </cell>
          <cell r="F14">
            <v>0</v>
          </cell>
          <cell r="G14">
            <v>0</v>
          </cell>
        </row>
        <row r="15">
          <cell r="C15" t="str">
            <v>Clearing the site of all debris, rubbish etc. prior to the commencement of</v>
          </cell>
          <cell r="D15">
            <v>0</v>
          </cell>
          <cell r="E15">
            <v>0</v>
          </cell>
          <cell r="F15">
            <v>0</v>
          </cell>
          <cell r="G15">
            <v>0</v>
          </cell>
        </row>
        <row r="16">
          <cell r="C16" t="str">
            <v>work</v>
          </cell>
          <cell r="D16">
            <v>0</v>
          </cell>
          <cell r="E16">
            <v>0</v>
          </cell>
          <cell r="F16">
            <v>0</v>
          </cell>
          <cell r="G16">
            <v>0</v>
          </cell>
        </row>
        <row r="17">
          <cell r="C17">
            <v>0</v>
          </cell>
          <cell r="D17">
            <v>0</v>
          </cell>
          <cell r="E17">
            <v>0</v>
          </cell>
          <cell r="F17">
            <v>0</v>
          </cell>
          <cell r="G17">
            <v>0</v>
          </cell>
        </row>
        <row r="18">
          <cell r="C18" t="str">
            <v>All kinds of Excavation in any ground and material  including fill, rock to</v>
          </cell>
          <cell r="D18">
            <v>0</v>
          </cell>
          <cell r="E18">
            <v>0</v>
          </cell>
          <cell r="F18">
            <v>0</v>
          </cell>
          <cell r="G18">
            <v>0</v>
          </cell>
        </row>
        <row r="19">
          <cell r="C19" t="str">
            <v>any depth</v>
          </cell>
          <cell r="D19">
            <v>0</v>
          </cell>
          <cell r="E19">
            <v>0</v>
          </cell>
          <cell r="F19">
            <v>0</v>
          </cell>
          <cell r="G19">
            <v>0</v>
          </cell>
        </row>
        <row r="20">
          <cell r="C20">
            <v>0</v>
          </cell>
          <cell r="D20">
            <v>0</v>
          </cell>
          <cell r="E20">
            <v>0</v>
          </cell>
          <cell r="F20">
            <v>0</v>
          </cell>
          <cell r="G20">
            <v>0</v>
          </cell>
        </row>
        <row r="21">
          <cell r="C21" t="str">
            <v xml:space="preserve">Trimming, levelling, ramming bottom of excavation, earthwork support and </v>
          </cell>
          <cell r="D21">
            <v>0</v>
          </cell>
          <cell r="E21">
            <v>0</v>
          </cell>
          <cell r="F21">
            <v>0</v>
          </cell>
          <cell r="G21">
            <v>0</v>
          </cell>
        </row>
        <row r="22">
          <cell r="C22" t="str">
            <v>keeping excavations free of water</v>
          </cell>
          <cell r="D22">
            <v>0</v>
          </cell>
          <cell r="E22">
            <v>0</v>
          </cell>
          <cell r="F22">
            <v>0</v>
          </cell>
          <cell r="G22">
            <v>0</v>
          </cell>
        </row>
        <row r="23">
          <cell r="C23">
            <v>0</v>
          </cell>
          <cell r="D23">
            <v>0</v>
          </cell>
          <cell r="E23">
            <v>0</v>
          </cell>
          <cell r="F23">
            <v>0</v>
          </cell>
          <cell r="G23">
            <v>0</v>
          </cell>
        </row>
        <row r="24">
          <cell r="C24" t="str">
            <v>Double and multiple handling</v>
          </cell>
          <cell r="D24">
            <v>0</v>
          </cell>
          <cell r="E24">
            <v>0</v>
          </cell>
          <cell r="F24">
            <v>0</v>
          </cell>
          <cell r="G24">
            <v>0</v>
          </cell>
        </row>
        <row r="25">
          <cell r="C25">
            <v>0</v>
          </cell>
          <cell r="D25">
            <v>0</v>
          </cell>
          <cell r="E25">
            <v>0</v>
          </cell>
          <cell r="F25">
            <v>0</v>
          </cell>
          <cell r="G25">
            <v>0</v>
          </cell>
        </row>
        <row r="26">
          <cell r="C26" t="str">
            <v>Stockpiling</v>
          </cell>
          <cell r="D26">
            <v>0</v>
          </cell>
          <cell r="E26">
            <v>0</v>
          </cell>
          <cell r="F26">
            <v>0</v>
          </cell>
          <cell r="G26">
            <v>0</v>
          </cell>
        </row>
        <row r="27">
          <cell r="C27">
            <v>0</v>
          </cell>
          <cell r="D27">
            <v>0</v>
          </cell>
          <cell r="E27">
            <v>0</v>
          </cell>
          <cell r="F27">
            <v>0</v>
          </cell>
          <cell r="G27">
            <v>0</v>
          </cell>
        </row>
        <row r="28">
          <cell r="C28" t="str">
            <v>Loading, transporting and carting away unwanted materials.</v>
          </cell>
          <cell r="D28">
            <v>0</v>
          </cell>
          <cell r="E28">
            <v>0</v>
          </cell>
          <cell r="F28">
            <v>0</v>
          </cell>
          <cell r="G28">
            <v>0</v>
          </cell>
        </row>
        <row r="29">
          <cell r="C29">
            <v>0</v>
          </cell>
          <cell r="D29">
            <v>0</v>
          </cell>
          <cell r="E29">
            <v>0</v>
          </cell>
          <cell r="F29">
            <v>0</v>
          </cell>
          <cell r="G29">
            <v>0</v>
          </cell>
        </row>
        <row r="30">
          <cell r="C30" t="str">
            <v xml:space="preserve">Importing to site all selective materials to a tip to be provided by the </v>
          </cell>
          <cell r="D30">
            <v>0</v>
          </cell>
          <cell r="E30">
            <v>0</v>
          </cell>
          <cell r="F30">
            <v>0</v>
          </cell>
          <cell r="G30">
            <v>0</v>
          </cell>
        </row>
        <row r="31">
          <cell r="C31" t="str">
            <v>Contractor</v>
          </cell>
          <cell r="D31">
            <v>0</v>
          </cell>
          <cell r="E31">
            <v>0</v>
          </cell>
          <cell r="F31">
            <v>0</v>
          </cell>
          <cell r="G31">
            <v>0</v>
          </cell>
        </row>
        <row r="32">
          <cell r="C32">
            <v>0</v>
          </cell>
          <cell r="D32">
            <v>0</v>
          </cell>
          <cell r="E32">
            <v>0</v>
          </cell>
          <cell r="F32">
            <v>0</v>
          </cell>
          <cell r="G32">
            <v>0</v>
          </cell>
        </row>
        <row r="33">
          <cell r="C33" t="str">
            <v>Excavation shall be measured net. No allowance shall be made for earthwork</v>
          </cell>
          <cell r="D33">
            <v>0</v>
          </cell>
          <cell r="E33">
            <v>0</v>
          </cell>
          <cell r="F33">
            <v>0</v>
          </cell>
          <cell r="G33">
            <v>0</v>
          </cell>
        </row>
        <row r="34">
          <cell r="C34" t="str">
            <v xml:space="preserve">support and working spaces </v>
          </cell>
          <cell r="D34">
            <v>0</v>
          </cell>
          <cell r="E34">
            <v>0</v>
          </cell>
          <cell r="F34">
            <v>0</v>
          </cell>
          <cell r="G34">
            <v>0</v>
          </cell>
        </row>
        <row r="35">
          <cell r="C35" t="str">
            <v xml:space="preserve"> </v>
          </cell>
          <cell r="D35">
            <v>0</v>
          </cell>
          <cell r="E35">
            <v>0</v>
          </cell>
          <cell r="F35">
            <v>0</v>
          </cell>
          <cell r="G35">
            <v>0</v>
          </cell>
        </row>
        <row r="36">
          <cell r="C36" t="str">
            <v>The quantities for excavation are those  in place before excavating. No</v>
          </cell>
          <cell r="D36">
            <v>0</v>
          </cell>
          <cell r="E36">
            <v>0</v>
          </cell>
          <cell r="F36">
            <v>0</v>
          </cell>
          <cell r="G36">
            <v>0</v>
          </cell>
        </row>
        <row r="37">
          <cell r="C37" t="str">
            <v>allowance shall be made for increase of bulk after excavation</v>
          </cell>
          <cell r="D37">
            <v>0</v>
          </cell>
          <cell r="E37">
            <v>0</v>
          </cell>
          <cell r="F37">
            <v>0</v>
          </cell>
          <cell r="G37">
            <v>0</v>
          </cell>
        </row>
        <row r="38">
          <cell r="C38">
            <v>0</v>
          </cell>
          <cell r="D38">
            <v>0</v>
          </cell>
          <cell r="E38">
            <v>0</v>
          </cell>
          <cell r="F38">
            <v>0</v>
          </cell>
          <cell r="G38">
            <v>0</v>
          </cell>
        </row>
        <row r="39">
          <cell r="C39" t="str">
            <v>Rates for excavation and backfill shall include for finishing and grading to</v>
          </cell>
          <cell r="D39">
            <v>0</v>
          </cell>
          <cell r="E39">
            <v>0</v>
          </cell>
          <cell r="F39">
            <v>0</v>
          </cell>
          <cell r="G39">
            <v>0</v>
          </cell>
        </row>
        <row r="40">
          <cell r="C40" t="str">
            <v>any falls, cross-falls, or slopes that may be required.</v>
          </cell>
          <cell r="D40">
            <v>0</v>
          </cell>
          <cell r="E40">
            <v>0</v>
          </cell>
          <cell r="F40">
            <v>0</v>
          </cell>
          <cell r="G40">
            <v>0</v>
          </cell>
        </row>
        <row r="41">
          <cell r="C41">
            <v>0</v>
          </cell>
          <cell r="D41">
            <v>0</v>
          </cell>
          <cell r="E41">
            <v>0</v>
          </cell>
          <cell r="F41">
            <v>0</v>
          </cell>
          <cell r="G41">
            <v>0</v>
          </cell>
        </row>
        <row r="42">
          <cell r="C42" t="str">
            <v>The excavation quantities shall be as the topographic drawings and final</v>
          </cell>
          <cell r="D42">
            <v>0</v>
          </cell>
          <cell r="E42">
            <v>0</v>
          </cell>
          <cell r="F42">
            <v>0</v>
          </cell>
          <cell r="G42">
            <v>0</v>
          </cell>
        </row>
        <row r="43">
          <cell r="C43" t="str">
            <v>executed as built drawings, irrespective of excavated volume due to equip-</v>
          </cell>
          <cell r="D43">
            <v>0</v>
          </cell>
          <cell r="E43">
            <v>0</v>
          </cell>
          <cell r="F43">
            <v>0</v>
          </cell>
          <cell r="G43">
            <v>0</v>
          </cell>
        </row>
        <row r="44">
          <cell r="C44" t="str">
            <v>ment restrictions and method of excavation</v>
          </cell>
          <cell r="D44">
            <v>0</v>
          </cell>
          <cell r="E44">
            <v>0</v>
          </cell>
          <cell r="F44">
            <v>0</v>
          </cell>
          <cell r="G44">
            <v>0</v>
          </cell>
        </row>
        <row r="45">
          <cell r="C45">
            <v>0</v>
          </cell>
          <cell r="D45">
            <v>0</v>
          </cell>
          <cell r="E45">
            <v>0</v>
          </cell>
          <cell r="F45">
            <v>0</v>
          </cell>
          <cell r="G45">
            <v>0</v>
          </cell>
        </row>
        <row r="46">
          <cell r="C46" t="str">
            <v>Unauthorized excavation and subsequent backfill shall be at the Contractor-</v>
          </cell>
          <cell r="D46">
            <v>0</v>
          </cell>
          <cell r="E46">
            <v>0</v>
          </cell>
          <cell r="F46">
            <v>0</v>
          </cell>
          <cell r="G46">
            <v>0</v>
          </cell>
        </row>
        <row r="47">
          <cell r="C47" t="str">
            <v>s expense</v>
          </cell>
          <cell r="D47">
            <v>0</v>
          </cell>
          <cell r="E47">
            <v>0</v>
          </cell>
          <cell r="F47">
            <v>0</v>
          </cell>
          <cell r="G47">
            <v>0</v>
          </cell>
        </row>
        <row r="48">
          <cell r="C48">
            <v>0</v>
          </cell>
          <cell r="D48">
            <v>0</v>
          </cell>
          <cell r="E48">
            <v>0</v>
          </cell>
          <cell r="F48">
            <v>0</v>
          </cell>
          <cell r="G48">
            <v>0</v>
          </cell>
        </row>
        <row r="49">
          <cell r="C49" t="str">
            <v>Unit Pavers</v>
          </cell>
          <cell r="D49">
            <v>0</v>
          </cell>
          <cell r="E49">
            <v>0</v>
          </cell>
          <cell r="F49">
            <v>0</v>
          </cell>
          <cell r="G49">
            <v>0</v>
          </cell>
        </row>
        <row r="50">
          <cell r="C50">
            <v>0</v>
          </cell>
          <cell r="D50">
            <v>0</v>
          </cell>
          <cell r="E50">
            <v>0</v>
          </cell>
          <cell r="F50">
            <v>0</v>
          </cell>
          <cell r="G50">
            <v>0</v>
          </cell>
        </row>
        <row r="51">
          <cell r="C51" t="str">
            <v>Rates for unit pavers shall include for:</v>
          </cell>
          <cell r="D51">
            <v>0</v>
          </cell>
          <cell r="E51">
            <v>0</v>
          </cell>
          <cell r="F51">
            <v>0</v>
          </cell>
          <cell r="G51">
            <v>0</v>
          </cell>
        </row>
        <row r="52">
          <cell r="C52">
            <v>0</v>
          </cell>
          <cell r="D52">
            <v>0</v>
          </cell>
          <cell r="E52">
            <v>0</v>
          </cell>
          <cell r="F52">
            <v>0</v>
          </cell>
          <cell r="G52">
            <v>0</v>
          </cell>
        </row>
        <row r="53">
          <cell r="C53" t="str">
            <v>Loading, transporting and carting away unwanted materials</v>
          </cell>
          <cell r="D53">
            <v>0</v>
          </cell>
          <cell r="E53">
            <v>0</v>
          </cell>
          <cell r="F53">
            <v>0</v>
          </cell>
          <cell r="G53">
            <v>0</v>
          </cell>
        </row>
        <row r="54">
          <cell r="C54">
            <v>0</v>
          </cell>
          <cell r="D54">
            <v>0</v>
          </cell>
          <cell r="E54">
            <v>0</v>
          </cell>
          <cell r="F54">
            <v>0</v>
          </cell>
          <cell r="G54">
            <v>0</v>
          </cell>
        </row>
        <row r="55">
          <cell r="C55" t="str">
            <v>Preparation of surfaces</v>
          </cell>
          <cell r="D55">
            <v>0</v>
          </cell>
          <cell r="E55">
            <v>0</v>
          </cell>
          <cell r="F55">
            <v>0</v>
          </cell>
          <cell r="G55">
            <v>0</v>
          </cell>
        </row>
        <row r="56">
          <cell r="C56">
            <v>0</v>
          </cell>
          <cell r="D56">
            <v>0</v>
          </cell>
          <cell r="E56">
            <v>0</v>
          </cell>
          <cell r="F56">
            <v>0</v>
          </cell>
          <cell r="G56">
            <v>0</v>
          </cell>
        </row>
        <row r="57">
          <cell r="C57" t="str">
            <v>Any width or area and any location</v>
          </cell>
          <cell r="D57">
            <v>0</v>
          </cell>
          <cell r="E57">
            <v>0</v>
          </cell>
          <cell r="F57">
            <v>0</v>
          </cell>
          <cell r="G57">
            <v>0</v>
          </cell>
        </row>
        <row r="58">
          <cell r="C58">
            <v>0</v>
          </cell>
          <cell r="D58">
            <v>0</v>
          </cell>
          <cell r="E58">
            <v>0</v>
          </cell>
          <cell r="F58">
            <v>0</v>
          </cell>
          <cell r="G58">
            <v>0</v>
          </cell>
        </row>
        <row r="59">
          <cell r="C59" t="str">
            <v>Levelling and compaction</v>
          </cell>
          <cell r="D59">
            <v>0</v>
          </cell>
          <cell r="E59">
            <v>0</v>
          </cell>
          <cell r="F59">
            <v>0</v>
          </cell>
          <cell r="G59">
            <v>0</v>
          </cell>
        </row>
        <row r="60">
          <cell r="C60">
            <v>0</v>
          </cell>
          <cell r="D60">
            <v>0</v>
          </cell>
          <cell r="E60">
            <v>0</v>
          </cell>
          <cell r="F60">
            <v>0</v>
          </cell>
          <cell r="G60">
            <v>0</v>
          </cell>
        </row>
        <row r="61">
          <cell r="C61">
            <v>0</v>
          </cell>
          <cell r="D61">
            <v>0</v>
          </cell>
          <cell r="E61">
            <v>0</v>
          </cell>
          <cell r="F61">
            <v>0</v>
          </cell>
          <cell r="G61">
            <v>0</v>
          </cell>
        </row>
        <row r="62">
          <cell r="C62">
            <v>0</v>
          </cell>
          <cell r="D62">
            <v>0</v>
          </cell>
          <cell r="E62">
            <v>0</v>
          </cell>
          <cell r="F62">
            <v>0</v>
          </cell>
          <cell r="G62">
            <v>0</v>
          </cell>
        </row>
        <row r="63">
          <cell r="C63">
            <v>0</v>
          </cell>
          <cell r="D63">
            <v>0</v>
          </cell>
          <cell r="E63">
            <v>0</v>
          </cell>
          <cell r="F63">
            <v>0</v>
          </cell>
          <cell r="G63">
            <v>0</v>
          </cell>
        </row>
        <row r="64">
          <cell r="C64">
            <v>0</v>
          </cell>
          <cell r="D64">
            <v>0</v>
          </cell>
          <cell r="E64">
            <v>0</v>
          </cell>
          <cell r="F64">
            <v>0</v>
          </cell>
          <cell r="G64">
            <v>0</v>
          </cell>
        </row>
        <row r="65">
          <cell r="C65">
            <v>0</v>
          </cell>
          <cell r="D65">
            <v>0</v>
          </cell>
          <cell r="E65">
            <v>0</v>
          </cell>
          <cell r="F65">
            <v>0</v>
          </cell>
          <cell r="G65">
            <v>0</v>
          </cell>
        </row>
        <row r="66">
          <cell r="C66">
            <v>0</v>
          </cell>
          <cell r="D66">
            <v>0</v>
          </cell>
          <cell r="E66">
            <v>0</v>
          </cell>
          <cell r="F66">
            <v>0</v>
          </cell>
          <cell r="G66">
            <v>0</v>
          </cell>
        </row>
        <row r="67">
          <cell r="C67" t="str">
            <v>TOTAL PREAMBLES - EARTHWORKS</v>
          </cell>
          <cell r="D67">
            <v>0</v>
          </cell>
          <cell r="E67">
            <v>0</v>
          </cell>
          <cell r="F67">
            <v>0</v>
          </cell>
          <cell r="G67">
            <v>0</v>
          </cell>
        </row>
        <row r="68">
          <cell r="C68">
            <v>0</v>
          </cell>
          <cell r="D68">
            <v>0</v>
          </cell>
          <cell r="E68">
            <v>0</v>
          </cell>
          <cell r="F68">
            <v>0</v>
          </cell>
          <cell r="G68">
            <v>0</v>
          </cell>
        </row>
        <row r="69">
          <cell r="C69" t="str">
            <v>PREAMBLES - CONCRETE</v>
          </cell>
          <cell r="D69">
            <v>0</v>
          </cell>
          <cell r="E69">
            <v>0</v>
          </cell>
          <cell r="F69">
            <v>0</v>
          </cell>
          <cell r="G69">
            <v>0</v>
          </cell>
        </row>
        <row r="70">
          <cell r="C70">
            <v>0</v>
          </cell>
          <cell r="D70">
            <v>0</v>
          </cell>
          <cell r="E70">
            <v>0</v>
          </cell>
          <cell r="F70">
            <v>0</v>
          </cell>
          <cell r="G70">
            <v>0</v>
          </cell>
        </row>
        <row r="71">
          <cell r="C71" t="str">
            <v>Rates for concrete shall include for the following:</v>
          </cell>
          <cell r="D71">
            <v>0</v>
          </cell>
          <cell r="E71">
            <v>0</v>
          </cell>
          <cell r="F71">
            <v>0</v>
          </cell>
          <cell r="G71">
            <v>0</v>
          </cell>
        </row>
        <row r="72">
          <cell r="C72">
            <v>0</v>
          </cell>
          <cell r="D72">
            <v>0</v>
          </cell>
          <cell r="E72">
            <v>0</v>
          </cell>
          <cell r="F72">
            <v>0</v>
          </cell>
          <cell r="G72">
            <v>0</v>
          </cell>
        </row>
        <row r="73">
          <cell r="C73" t="str">
            <v>Pouring, placing, vibrating and packing between formwork and around reinforcing steel</v>
          </cell>
          <cell r="D73">
            <v>0</v>
          </cell>
          <cell r="E73">
            <v>0</v>
          </cell>
          <cell r="F73">
            <v>0</v>
          </cell>
          <cell r="G73">
            <v>0</v>
          </cell>
        </row>
        <row r="74">
          <cell r="C74">
            <v>0</v>
          </cell>
          <cell r="D74">
            <v>0</v>
          </cell>
          <cell r="E74">
            <v>0</v>
          </cell>
          <cell r="F74">
            <v>0</v>
          </cell>
          <cell r="G74">
            <v>0</v>
          </cell>
        </row>
        <row r="75">
          <cell r="C75">
            <v>0</v>
          </cell>
          <cell r="D75">
            <v>0</v>
          </cell>
          <cell r="E75">
            <v>0</v>
          </cell>
          <cell r="F75">
            <v>0</v>
          </cell>
          <cell r="G75">
            <v>0</v>
          </cell>
        </row>
        <row r="76">
          <cell r="C76" t="str">
            <v>Curing and sprinkling</v>
          </cell>
          <cell r="D76">
            <v>0</v>
          </cell>
          <cell r="E76">
            <v>0</v>
          </cell>
          <cell r="F76">
            <v>0</v>
          </cell>
          <cell r="G76">
            <v>0</v>
          </cell>
        </row>
        <row r="77">
          <cell r="C77">
            <v>0</v>
          </cell>
          <cell r="D77">
            <v>0</v>
          </cell>
          <cell r="E77">
            <v>0</v>
          </cell>
          <cell r="F77">
            <v>0</v>
          </cell>
          <cell r="G77">
            <v>0</v>
          </cell>
        </row>
        <row r="78">
          <cell r="C78" t="str">
            <v>Work of any cross-sectional area and at any height</v>
          </cell>
          <cell r="D78">
            <v>0</v>
          </cell>
          <cell r="E78">
            <v>0</v>
          </cell>
          <cell r="F78">
            <v>0</v>
          </cell>
          <cell r="G78">
            <v>0</v>
          </cell>
        </row>
        <row r="79">
          <cell r="C79">
            <v>0</v>
          </cell>
          <cell r="D79">
            <v>0</v>
          </cell>
          <cell r="E79">
            <v>0</v>
          </cell>
          <cell r="F79">
            <v>0</v>
          </cell>
          <cell r="G79">
            <v>0</v>
          </cell>
        </row>
        <row r="80">
          <cell r="C80" t="str">
            <v>Work in new or existing locations</v>
          </cell>
          <cell r="D80">
            <v>0</v>
          </cell>
          <cell r="E80">
            <v>0</v>
          </cell>
          <cell r="F80">
            <v>0</v>
          </cell>
          <cell r="G80">
            <v>0</v>
          </cell>
        </row>
        <row r="81">
          <cell r="C81">
            <v>0</v>
          </cell>
          <cell r="D81">
            <v>0</v>
          </cell>
          <cell r="E81">
            <v>0</v>
          </cell>
          <cell r="F81">
            <v>0</v>
          </cell>
          <cell r="G81">
            <v>0</v>
          </cell>
        </row>
        <row r="82">
          <cell r="C82" t="str">
            <v>Grading, tamping, trowelling and floating</v>
          </cell>
          <cell r="D82">
            <v>0</v>
          </cell>
          <cell r="E82">
            <v>0</v>
          </cell>
          <cell r="F82">
            <v>0</v>
          </cell>
          <cell r="G82">
            <v>0</v>
          </cell>
        </row>
        <row r="83">
          <cell r="C83">
            <v>0</v>
          </cell>
          <cell r="D83">
            <v>0</v>
          </cell>
          <cell r="E83">
            <v>0</v>
          </cell>
          <cell r="F83">
            <v>0</v>
          </cell>
          <cell r="G83">
            <v>0</v>
          </cell>
        </row>
        <row r="84">
          <cell r="C84" t="str">
            <v>Reinforcement unless indicated otherwise</v>
          </cell>
          <cell r="D84">
            <v>0</v>
          </cell>
          <cell r="E84">
            <v>0</v>
          </cell>
          <cell r="F84">
            <v>0</v>
          </cell>
          <cell r="G84">
            <v>0</v>
          </cell>
        </row>
        <row r="85">
          <cell r="C85">
            <v>0</v>
          </cell>
          <cell r="D85">
            <v>0</v>
          </cell>
          <cell r="E85">
            <v>0</v>
          </cell>
          <cell r="F85">
            <v>0</v>
          </cell>
          <cell r="G85">
            <v>0</v>
          </cell>
        </row>
        <row r="86">
          <cell r="C86" t="str">
            <v>Design and construct of formwork and metal ties with shores and reshores, vapor retarders, embedded items and coat surface with form-release agent and other necessary works</v>
          </cell>
          <cell r="D86">
            <v>0</v>
          </cell>
          <cell r="E86">
            <v>0</v>
          </cell>
          <cell r="F86">
            <v>0</v>
          </cell>
          <cell r="G86">
            <v>0</v>
          </cell>
        </row>
        <row r="87">
          <cell r="C87">
            <v>0</v>
          </cell>
          <cell r="D87">
            <v>0</v>
          </cell>
          <cell r="E87">
            <v>0</v>
          </cell>
          <cell r="F87">
            <v>0</v>
          </cell>
          <cell r="G87">
            <v>0</v>
          </cell>
        </row>
        <row r="88">
          <cell r="C88">
            <v>0</v>
          </cell>
          <cell r="D88">
            <v>0</v>
          </cell>
          <cell r="E88">
            <v>0</v>
          </cell>
          <cell r="F88">
            <v>0</v>
          </cell>
          <cell r="G88">
            <v>0</v>
          </cell>
        </row>
        <row r="89">
          <cell r="C89">
            <v>0</v>
          </cell>
          <cell r="D89">
            <v>0</v>
          </cell>
          <cell r="E89">
            <v>0</v>
          </cell>
          <cell r="F89">
            <v>0</v>
          </cell>
          <cell r="G89">
            <v>0</v>
          </cell>
        </row>
        <row r="90">
          <cell r="C90" t="str">
            <v>Forming grooves, throats, holes chases, rebates, chamfers, splayed angles, mouldings and the like other than for fairfacing</v>
          </cell>
          <cell r="D90">
            <v>0</v>
          </cell>
          <cell r="E90">
            <v>0</v>
          </cell>
          <cell r="F90">
            <v>0</v>
          </cell>
          <cell r="G90">
            <v>0</v>
          </cell>
        </row>
        <row r="91">
          <cell r="C91">
            <v>0</v>
          </cell>
          <cell r="D91">
            <v>0</v>
          </cell>
          <cell r="E91">
            <v>0</v>
          </cell>
          <cell r="F91">
            <v>0</v>
          </cell>
          <cell r="G91">
            <v>0</v>
          </cell>
        </row>
        <row r="92">
          <cell r="C92">
            <v>0</v>
          </cell>
          <cell r="D92">
            <v>0</v>
          </cell>
          <cell r="E92">
            <v>0</v>
          </cell>
          <cell r="F92">
            <v>0</v>
          </cell>
          <cell r="G92">
            <v>0</v>
          </cell>
        </row>
        <row r="93">
          <cell r="C93" t="str">
            <v>Provision for all necessary sleeves, openings, embedded conduits or boxes as required prior to pouring of concrete</v>
          </cell>
          <cell r="D93">
            <v>0</v>
          </cell>
          <cell r="E93">
            <v>0</v>
          </cell>
          <cell r="F93">
            <v>0</v>
          </cell>
          <cell r="G93">
            <v>0</v>
          </cell>
        </row>
        <row r="94">
          <cell r="C94">
            <v>0</v>
          </cell>
          <cell r="D94">
            <v>0</v>
          </cell>
          <cell r="E94">
            <v>0</v>
          </cell>
          <cell r="F94">
            <v>0</v>
          </cell>
          <cell r="G94">
            <v>0</v>
          </cell>
        </row>
        <row r="95">
          <cell r="C95">
            <v>0</v>
          </cell>
          <cell r="D95">
            <v>0</v>
          </cell>
          <cell r="E95">
            <v>0</v>
          </cell>
          <cell r="F95">
            <v>0</v>
          </cell>
          <cell r="G95">
            <v>0</v>
          </cell>
        </row>
        <row r="96">
          <cell r="C96" t="str">
            <v>Forming mortices and grouting in</v>
          </cell>
          <cell r="D96">
            <v>0</v>
          </cell>
          <cell r="E96">
            <v>0</v>
          </cell>
          <cell r="F96">
            <v>0</v>
          </cell>
          <cell r="G96">
            <v>0</v>
          </cell>
        </row>
        <row r="97">
          <cell r="C97">
            <v>0</v>
          </cell>
          <cell r="D97">
            <v>0</v>
          </cell>
          <cell r="E97">
            <v>0</v>
          </cell>
          <cell r="F97">
            <v>0</v>
          </cell>
          <cell r="G97">
            <v>0</v>
          </cell>
        </row>
        <row r="98">
          <cell r="C98" t="str">
            <v>Narrow widths.</v>
          </cell>
          <cell r="D98">
            <v>0</v>
          </cell>
          <cell r="E98">
            <v>0</v>
          </cell>
          <cell r="F98">
            <v>0</v>
          </cell>
          <cell r="G98">
            <v>0</v>
          </cell>
        </row>
        <row r="99">
          <cell r="C99">
            <v>0</v>
          </cell>
          <cell r="D99">
            <v>0</v>
          </cell>
          <cell r="E99">
            <v>0</v>
          </cell>
          <cell r="F99">
            <v>0</v>
          </cell>
          <cell r="G99">
            <v>0</v>
          </cell>
        </row>
        <row r="100">
          <cell r="C100" t="str">
            <v>Expansion, construction and control joints with joint completion successfully</v>
          </cell>
          <cell r="D100">
            <v>0</v>
          </cell>
          <cell r="E100">
            <v>0</v>
          </cell>
          <cell r="F100">
            <v>0</v>
          </cell>
          <cell r="G100">
            <v>0</v>
          </cell>
        </row>
        <row r="101">
          <cell r="C101">
            <v>0</v>
          </cell>
          <cell r="D101">
            <v>0</v>
          </cell>
          <cell r="E101">
            <v>0</v>
          </cell>
          <cell r="F101">
            <v>0</v>
          </cell>
          <cell r="G101">
            <v>0</v>
          </cell>
        </row>
        <row r="102">
          <cell r="C102" t="str">
            <v>Forming openings</v>
          </cell>
          <cell r="D102">
            <v>0</v>
          </cell>
          <cell r="E102">
            <v>0</v>
          </cell>
          <cell r="F102">
            <v>0</v>
          </cell>
          <cell r="G102">
            <v>0</v>
          </cell>
        </row>
        <row r="103">
          <cell r="C103">
            <v>0</v>
          </cell>
          <cell r="D103">
            <v>0</v>
          </cell>
          <cell r="E103">
            <v>0</v>
          </cell>
          <cell r="F103">
            <v>0</v>
          </cell>
          <cell r="G103">
            <v>0</v>
          </cell>
        </row>
        <row r="104">
          <cell r="C104" t="str">
            <v>Tests, samples and mockups</v>
          </cell>
          <cell r="D104">
            <v>0</v>
          </cell>
          <cell r="E104">
            <v>0</v>
          </cell>
          <cell r="F104">
            <v>0</v>
          </cell>
          <cell r="G104">
            <v>0</v>
          </cell>
        </row>
        <row r="105">
          <cell r="C105">
            <v>0</v>
          </cell>
          <cell r="D105">
            <v>0</v>
          </cell>
          <cell r="E105">
            <v>0</v>
          </cell>
          <cell r="F105">
            <v>0</v>
          </cell>
          <cell r="G105">
            <v>0</v>
          </cell>
        </row>
        <row r="106">
          <cell r="C106" t="str">
            <v>Concrete mock-up for color sampling</v>
          </cell>
          <cell r="D106">
            <v>0</v>
          </cell>
          <cell r="E106">
            <v>0</v>
          </cell>
          <cell r="F106">
            <v>0</v>
          </cell>
          <cell r="G106">
            <v>0</v>
          </cell>
        </row>
        <row r="107">
          <cell r="C107">
            <v>0</v>
          </cell>
          <cell r="D107">
            <v>0</v>
          </cell>
          <cell r="E107">
            <v>0</v>
          </cell>
          <cell r="F107">
            <v>0</v>
          </cell>
          <cell r="G107">
            <v>0</v>
          </cell>
        </row>
        <row r="108">
          <cell r="C108" t="str">
            <v>Closing of all shafts and opennings between floors after installation of services</v>
          </cell>
          <cell r="D108">
            <v>0</v>
          </cell>
          <cell r="E108">
            <v>0</v>
          </cell>
          <cell r="F108">
            <v>0</v>
          </cell>
          <cell r="G108">
            <v>0</v>
          </cell>
        </row>
        <row r="109">
          <cell r="C109">
            <v>0</v>
          </cell>
          <cell r="D109">
            <v>0</v>
          </cell>
          <cell r="E109">
            <v>0</v>
          </cell>
          <cell r="F109">
            <v>0</v>
          </cell>
          <cell r="G109">
            <v>0</v>
          </cell>
        </row>
        <row r="110">
          <cell r="C110" t="str">
            <v>Shop and as-built drawings.</v>
          </cell>
          <cell r="D110">
            <v>0</v>
          </cell>
          <cell r="E110">
            <v>0</v>
          </cell>
          <cell r="F110">
            <v>0</v>
          </cell>
          <cell r="G110">
            <v>0</v>
          </cell>
        </row>
        <row r="111">
          <cell r="C111">
            <v>0</v>
          </cell>
          <cell r="D111">
            <v>0</v>
          </cell>
          <cell r="E111">
            <v>0</v>
          </cell>
          <cell r="F111">
            <v>0</v>
          </cell>
          <cell r="G111">
            <v>0</v>
          </cell>
        </row>
        <row r="112">
          <cell r="C112" t="str">
            <v>Material Wastes &amp; extra materials</v>
          </cell>
          <cell r="D112">
            <v>0</v>
          </cell>
          <cell r="E112">
            <v>0</v>
          </cell>
          <cell r="F112">
            <v>0</v>
          </cell>
          <cell r="G112">
            <v>0</v>
          </cell>
        </row>
        <row r="113">
          <cell r="C113">
            <v>0</v>
          </cell>
          <cell r="D113">
            <v>0</v>
          </cell>
          <cell r="E113">
            <v>0</v>
          </cell>
          <cell r="F113">
            <v>0</v>
          </cell>
          <cell r="G113">
            <v>0</v>
          </cell>
        </row>
        <row r="114">
          <cell r="C114" t="str">
            <v>Transportation, delivary and storage of all materials</v>
          </cell>
          <cell r="D114">
            <v>0</v>
          </cell>
          <cell r="E114">
            <v>0</v>
          </cell>
          <cell r="F114">
            <v>0</v>
          </cell>
          <cell r="G114">
            <v>0</v>
          </cell>
        </row>
        <row r="115">
          <cell r="C115">
            <v>0</v>
          </cell>
          <cell r="D115">
            <v>0</v>
          </cell>
          <cell r="E115">
            <v>0</v>
          </cell>
          <cell r="F115">
            <v>0</v>
          </cell>
          <cell r="G115">
            <v>0</v>
          </cell>
        </row>
        <row r="116">
          <cell r="C116" t="str">
            <v>Personal protective equipment, Toolbox, Induction and first aid kit</v>
          </cell>
          <cell r="D116">
            <v>0</v>
          </cell>
          <cell r="E116">
            <v>0</v>
          </cell>
          <cell r="F116">
            <v>0</v>
          </cell>
          <cell r="G116">
            <v>0</v>
          </cell>
        </row>
        <row r="117">
          <cell r="C117">
            <v>0</v>
          </cell>
          <cell r="D117">
            <v>0</v>
          </cell>
          <cell r="E117">
            <v>0</v>
          </cell>
          <cell r="F117">
            <v>0</v>
          </cell>
          <cell r="G117">
            <v>0</v>
          </cell>
        </row>
        <row r="118">
          <cell r="C118">
            <v>0</v>
          </cell>
          <cell r="D118">
            <v>0</v>
          </cell>
          <cell r="E118">
            <v>0</v>
          </cell>
          <cell r="F118">
            <v>0</v>
          </cell>
          <cell r="G118">
            <v>0</v>
          </cell>
        </row>
        <row r="119">
          <cell r="C119">
            <v>0</v>
          </cell>
          <cell r="D119">
            <v>0</v>
          </cell>
          <cell r="E119">
            <v>0</v>
          </cell>
          <cell r="F119">
            <v>0</v>
          </cell>
          <cell r="G119">
            <v>0</v>
          </cell>
        </row>
        <row r="120">
          <cell r="C120">
            <v>0</v>
          </cell>
          <cell r="D120">
            <v>0</v>
          </cell>
          <cell r="E120">
            <v>0</v>
          </cell>
          <cell r="F120">
            <v>0</v>
          </cell>
          <cell r="G120">
            <v>0</v>
          </cell>
        </row>
        <row r="121">
          <cell r="C121">
            <v>0</v>
          </cell>
          <cell r="D121">
            <v>0</v>
          </cell>
          <cell r="E121">
            <v>0</v>
          </cell>
          <cell r="F121">
            <v>0</v>
          </cell>
          <cell r="G121">
            <v>0</v>
          </cell>
        </row>
        <row r="122">
          <cell r="C122">
            <v>0</v>
          </cell>
          <cell r="D122">
            <v>0</v>
          </cell>
          <cell r="E122">
            <v>0</v>
          </cell>
          <cell r="F122">
            <v>0</v>
          </cell>
          <cell r="G122">
            <v>0</v>
          </cell>
        </row>
        <row r="123">
          <cell r="C123">
            <v>0</v>
          </cell>
          <cell r="D123">
            <v>0</v>
          </cell>
          <cell r="E123">
            <v>0</v>
          </cell>
          <cell r="F123">
            <v>0</v>
          </cell>
          <cell r="G123">
            <v>0</v>
          </cell>
        </row>
        <row r="124">
          <cell r="C124">
            <v>0</v>
          </cell>
          <cell r="D124">
            <v>0</v>
          </cell>
          <cell r="E124">
            <v>0</v>
          </cell>
          <cell r="F124">
            <v>0</v>
          </cell>
          <cell r="G124">
            <v>0</v>
          </cell>
        </row>
        <row r="125">
          <cell r="C125">
            <v>0</v>
          </cell>
          <cell r="D125">
            <v>0</v>
          </cell>
          <cell r="E125">
            <v>0</v>
          </cell>
          <cell r="F125">
            <v>0</v>
          </cell>
          <cell r="G125">
            <v>0</v>
          </cell>
        </row>
        <row r="126">
          <cell r="C126">
            <v>0</v>
          </cell>
          <cell r="D126">
            <v>0</v>
          </cell>
          <cell r="E126">
            <v>0</v>
          </cell>
          <cell r="F126">
            <v>0</v>
          </cell>
          <cell r="G126">
            <v>0</v>
          </cell>
        </row>
        <row r="127">
          <cell r="C127">
            <v>0</v>
          </cell>
          <cell r="D127">
            <v>0</v>
          </cell>
          <cell r="E127">
            <v>0</v>
          </cell>
          <cell r="F127">
            <v>0</v>
          </cell>
          <cell r="G127">
            <v>0</v>
          </cell>
        </row>
        <row r="128">
          <cell r="C128" t="str">
            <v>Concrete has been measured net  in place. No deduction has been made for the following:</v>
          </cell>
          <cell r="D128">
            <v>0</v>
          </cell>
          <cell r="E128">
            <v>0</v>
          </cell>
          <cell r="F128">
            <v>0</v>
          </cell>
          <cell r="G128">
            <v>0</v>
          </cell>
        </row>
        <row r="129">
          <cell r="C129" t="str">
            <v>for the following:</v>
          </cell>
          <cell r="D129">
            <v>0</v>
          </cell>
          <cell r="E129">
            <v>0</v>
          </cell>
          <cell r="F129">
            <v>0</v>
          </cell>
          <cell r="G129">
            <v>0</v>
          </cell>
        </row>
        <row r="130">
          <cell r="C130">
            <v>0</v>
          </cell>
          <cell r="D130">
            <v>0</v>
          </cell>
          <cell r="E130">
            <v>0</v>
          </cell>
          <cell r="F130">
            <v>0</v>
          </cell>
          <cell r="G130">
            <v>0</v>
          </cell>
        </row>
        <row r="131">
          <cell r="C131" t="str">
            <v>Volume of concrete displaced by embedded steel</v>
          </cell>
          <cell r="D131">
            <v>0</v>
          </cell>
          <cell r="E131">
            <v>0</v>
          </cell>
          <cell r="F131">
            <v>0</v>
          </cell>
          <cell r="G131">
            <v>0</v>
          </cell>
        </row>
        <row r="132">
          <cell r="C132">
            <v>0</v>
          </cell>
          <cell r="D132">
            <v>0</v>
          </cell>
          <cell r="E132">
            <v>0</v>
          </cell>
          <cell r="F132">
            <v>0</v>
          </cell>
          <cell r="G132">
            <v>0</v>
          </cell>
        </row>
        <row r="133">
          <cell r="C133" t="str">
            <v>Voids not exceeding 0.50m2 in concrete measured superficially</v>
          </cell>
          <cell r="D133">
            <v>0</v>
          </cell>
          <cell r="E133">
            <v>0</v>
          </cell>
          <cell r="F133">
            <v>0</v>
          </cell>
          <cell r="G133">
            <v>0</v>
          </cell>
        </row>
        <row r="134">
          <cell r="C134">
            <v>0</v>
          </cell>
          <cell r="D134">
            <v>0</v>
          </cell>
          <cell r="E134">
            <v>0</v>
          </cell>
          <cell r="F134">
            <v>0</v>
          </cell>
          <cell r="G134">
            <v>0</v>
          </cell>
        </row>
        <row r="135">
          <cell r="C135" t="str">
            <v>Voids not exceeding 0.20m³ in concrete measured cube</v>
          </cell>
          <cell r="D135">
            <v>0</v>
          </cell>
          <cell r="E135">
            <v>0</v>
          </cell>
          <cell r="F135">
            <v>0</v>
          </cell>
          <cell r="G135">
            <v>0</v>
          </cell>
        </row>
        <row r="136">
          <cell r="C136">
            <v>0</v>
          </cell>
          <cell r="D136">
            <v>0</v>
          </cell>
          <cell r="E136">
            <v>0</v>
          </cell>
          <cell r="F136">
            <v>0</v>
          </cell>
          <cell r="G136">
            <v>0</v>
          </cell>
        </row>
        <row r="137">
          <cell r="C137" t="str">
            <v>Concrete has been measured as follows:</v>
          </cell>
          <cell r="D137">
            <v>0</v>
          </cell>
          <cell r="E137">
            <v>0</v>
          </cell>
          <cell r="F137">
            <v>0</v>
          </cell>
          <cell r="G137">
            <v>0</v>
          </cell>
        </row>
        <row r="138">
          <cell r="C138">
            <v>0</v>
          </cell>
          <cell r="D138">
            <v>0</v>
          </cell>
          <cell r="E138">
            <v>0</v>
          </cell>
          <cell r="F138">
            <v>0</v>
          </cell>
          <cell r="G138">
            <v>0</v>
          </cell>
        </row>
        <row r="139">
          <cell r="C139" t="str">
            <v>Drops and up-stands, down-stands from face of the horizontal member</v>
          </cell>
          <cell r="D139">
            <v>0</v>
          </cell>
          <cell r="E139">
            <v>0</v>
          </cell>
          <cell r="F139">
            <v>0</v>
          </cell>
          <cell r="G139">
            <v>0</v>
          </cell>
        </row>
        <row r="140">
          <cell r="C140">
            <v>0</v>
          </cell>
          <cell r="D140">
            <v>0</v>
          </cell>
          <cell r="E140">
            <v>0</v>
          </cell>
          <cell r="F140">
            <v>0</v>
          </cell>
          <cell r="G140">
            <v>0</v>
          </cell>
        </row>
        <row r="141">
          <cell r="C141" t="str">
            <v>Columns from top of slab to bottom of soffits or drop beams</v>
          </cell>
          <cell r="D141">
            <v>0</v>
          </cell>
          <cell r="E141">
            <v>0</v>
          </cell>
          <cell r="F141">
            <v>0</v>
          </cell>
          <cell r="G141">
            <v>0</v>
          </cell>
        </row>
        <row r="142">
          <cell r="C142">
            <v>0</v>
          </cell>
          <cell r="D142">
            <v>0</v>
          </cell>
          <cell r="E142">
            <v>0</v>
          </cell>
          <cell r="F142">
            <v>0</v>
          </cell>
          <cell r="G142">
            <v>0</v>
          </cell>
        </row>
        <row r="143">
          <cell r="C143" t="str">
            <v>Rates for Precast Concrete shall include the following</v>
          </cell>
          <cell r="D143">
            <v>0</v>
          </cell>
          <cell r="E143">
            <v>0</v>
          </cell>
          <cell r="F143">
            <v>0</v>
          </cell>
          <cell r="G143">
            <v>0</v>
          </cell>
        </row>
        <row r="144">
          <cell r="C144">
            <v>0</v>
          </cell>
          <cell r="D144">
            <v>0</v>
          </cell>
          <cell r="E144">
            <v>0</v>
          </cell>
          <cell r="F144">
            <v>0</v>
          </cell>
          <cell r="G144">
            <v>0</v>
          </cell>
        </row>
        <row r="145">
          <cell r="C145" t="str">
            <v>All the above items suitable for concrete pre-cast elements with Fabrication (formworks &amp; anchorage), moldings, transportation and fixation of elements and panels as necessary</v>
          </cell>
          <cell r="D145">
            <v>0</v>
          </cell>
          <cell r="E145">
            <v>0</v>
          </cell>
          <cell r="F145">
            <v>0</v>
          </cell>
          <cell r="G145">
            <v>0</v>
          </cell>
        </row>
        <row r="146">
          <cell r="C146">
            <v>0</v>
          </cell>
          <cell r="D146">
            <v>0</v>
          </cell>
          <cell r="E146">
            <v>0</v>
          </cell>
          <cell r="F146">
            <v>0</v>
          </cell>
          <cell r="G146">
            <v>0</v>
          </cell>
        </row>
        <row r="147">
          <cell r="C147">
            <v>0</v>
          </cell>
          <cell r="D147">
            <v>0</v>
          </cell>
          <cell r="E147">
            <v>0</v>
          </cell>
          <cell r="F147">
            <v>0</v>
          </cell>
          <cell r="G147">
            <v>0</v>
          </cell>
        </row>
        <row r="148">
          <cell r="C148">
            <v>0</v>
          </cell>
          <cell r="D148">
            <v>0</v>
          </cell>
          <cell r="E148">
            <v>0</v>
          </cell>
          <cell r="F148">
            <v>0</v>
          </cell>
          <cell r="G148">
            <v>0</v>
          </cell>
        </row>
        <row r="149">
          <cell r="C149" t="str">
            <v>Rates for reinforcing steel shall include for the following:</v>
          </cell>
          <cell r="D149">
            <v>0</v>
          </cell>
          <cell r="E149">
            <v>0</v>
          </cell>
          <cell r="F149">
            <v>0</v>
          </cell>
          <cell r="G149">
            <v>0</v>
          </cell>
        </row>
        <row r="150">
          <cell r="C150">
            <v>0</v>
          </cell>
          <cell r="D150">
            <v>0</v>
          </cell>
          <cell r="E150">
            <v>0</v>
          </cell>
          <cell r="F150">
            <v>0</v>
          </cell>
          <cell r="G150">
            <v>0</v>
          </cell>
        </row>
        <row r="151">
          <cell r="C151" t="str">
            <v>Bending, tying wires, distance pieces and spacers</v>
          </cell>
          <cell r="D151">
            <v>0</v>
          </cell>
          <cell r="E151">
            <v>0</v>
          </cell>
          <cell r="F151">
            <v>0</v>
          </cell>
          <cell r="G151">
            <v>0</v>
          </cell>
        </row>
        <row r="152">
          <cell r="C152">
            <v>0</v>
          </cell>
          <cell r="D152">
            <v>0</v>
          </cell>
          <cell r="E152">
            <v>0</v>
          </cell>
          <cell r="F152">
            <v>0</v>
          </cell>
          <cell r="G152">
            <v>0</v>
          </cell>
        </row>
        <row r="153">
          <cell r="C153" t="str">
            <v>Rods and bars in any location and at any height</v>
          </cell>
          <cell r="D153">
            <v>0</v>
          </cell>
          <cell r="E153">
            <v>0</v>
          </cell>
          <cell r="F153">
            <v>0</v>
          </cell>
          <cell r="G153">
            <v>0</v>
          </cell>
        </row>
        <row r="154">
          <cell r="C154">
            <v>0</v>
          </cell>
          <cell r="D154">
            <v>0</v>
          </cell>
          <cell r="E154">
            <v>0</v>
          </cell>
          <cell r="F154">
            <v>0</v>
          </cell>
          <cell r="G154">
            <v>0</v>
          </cell>
        </row>
        <row r="155">
          <cell r="C155" t="str">
            <v>Cutting and waste</v>
          </cell>
          <cell r="D155">
            <v>0</v>
          </cell>
          <cell r="E155">
            <v>0</v>
          </cell>
          <cell r="F155">
            <v>0</v>
          </cell>
          <cell r="G155">
            <v>0</v>
          </cell>
        </row>
        <row r="156">
          <cell r="C156">
            <v>0</v>
          </cell>
          <cell r="D156">
            <v>0</v>
          </cell>
          <cell r="E156">
            <v>0</v>
          </cell>
          <cell r="F156">
            <v>0</v>
          </cell>
          <cell r="G156">
            <v>0</v>
          </cell>
        </row>
        <row r="157">
          <cell r="C157" t="str">
            <v>Curved reinforcement</v>
          </cell>
          <cell r="D157">
            <v>0</v>
          </cell>
          <cell r="E157">
            <v>0</v>
          </cell>
          <cell r="F157">
            <v>0</v>
          </cell>
          <cell r="G157">
            <v>0</v>
          </cell>
        </row>
        <row r="158">
          <cell r="C158">
            <v>0</v>
          </cell>
          <cell r="D158">
            <v>0</v>
          </cell>
          <cell r="E158">
            <v>0</v>
          </cell>
          <cell r="F158">
            <v>0</v>
          </cell>
          <cell r="G158">
            <v>0</v>
          </cell>
        </row>
        <row r="159">
          <cell r="C159" t="str">
            <v>Shop and as-built drawings</v>
          </cell>
          <cell r="D159">
            <v>0</v>
          </cell>
          <cell r="E159">
            <v>0</v>
          </cell>
          <cell r="F159">
            <v>0</v>
          </cell>
          <cell r="G159">
            <v>0</v>
          </cell>
        </row>
        <row r="160">
          <cell r="C160">
            <v>0</v>
          </cell>
          <cell r="D160">
            <v>0</v>
          </cell>
          <cell r="E160">
            <v>0</v>
          </cell>
          <cell r="F160">
            <v>0</v>
          </cell>
          <cell r="G160">
            <v>0</v>
          </cell>
        </row>
        <row r="161">
          <cell r="C161" t="str">
            <v>Transportation, delivary and storage of all materials</v>
          </cell>
          <cell r="D161">
            <v>0</v>
          </cell>
          <cell r="E161">
            <v>0</v>
          </cell>
          <cell r="F161">
            <v>0</v>
          </cell>
          <cell r="G161">
            <v>0</v>
          </cell>
        </row>
        <row r="162">
          <cell r="C162">
            <v>0</v>
          </cell>
          <cell r="D162">
            <v>0</v>
          </cell>
          <cell r="E162">
            <v>0</v>
          </cell>
          <cell r="F162">
            <v>0</v>
          </cell>
          <cell r="G162">
            <v>0</v>
          </cell>
        </row>
        <row r="163">
          <cell r="C163" t="str">
            <v>Samples &amp; Tests</v>
          </cell>
          <cell r="D163">
            <v>0</v>
          </cell>
          <cell r="E163">
            <v>0</v>
          </cell>
          <cell r="F163">
            <v>0</v>
          </cell>
          <cell r="G163">
            <v>0</v>
          </cell>
        </row>
        <row r="164">
          <cell r="C164">
            <v>0</v>
          </cell>
          <cell r="D164">
            <v>0</v>
          </cell>
          <cell r="E164">
            <v>0</v>
          </cell>
          <cell r="F164">
            <v>0</v>
          </cell>
          <cell r="G164">
            <v>0</v>
          </cell>
        </row>
        <row r="165">
          <cell r="C165" t="str">
            <v>Material Wastes</v>
          </cell>
          <cell r="D165">
            <v>0</v>
          </cell>
          <cell r="E165">
            <v>0</v>
          </cell>
          <cell r="F165">
            <v>0</v>
          </cell>
          <cell r="G165">
            <v>0</v>
          </cell>
        </row>
        <row r="166">
          <cell r="C166">
            <v>0</v>
          </cell>
          <cell r="D166">
            <v>0</v>
          </cell>
          <cell r="E166">
            <v>0</v>
          </cell>
          <cell r="F166">
            <v>0</v>
          </cell>
          <cell r="G166">
            <v>0</v>
          </cell>
        </row>
        <row r="167">
          <cell r="C167" t="str">
            <v>Reinforcing steel will be measured net in place. No allowance will be made for laps unless shown on drawings</v>
          </cell>
          <cell r="D167">
            <v>0</v>
          </cell>
          <cell r="E167">
            <v>0</v>
          </cell>
          <cell r="F167">
            <v>0</v>
          </cell>
          <cell r="G167">
            <v>0</v>
          </cell>
        </row>
        <row r="168">
          <cell r="C168">
            <v>0</v>
          </cell>
          <cell r="D168">
            <v>0</v>
          </cell>
          <cell r="E168">
            <v>0</v>
          </cell>
          <cell r="F168">
            <v>0</v>
          </cell>
          <cell r="G168">
            <v>0</v>
          </cell>
        </row>
        <row r="169">
          <cell r="C169">
            <v>0</v>
          </cell>
          <cell r="D169">
            <v>0</v>
          </cell>
          <cell r="E169">
            <v>0</v>
          </cell>
          <cell r="F169">
            <v>0</v>
          </cell>
          <cell r="G169">
            <v>0</v>
          </cell>
        </row>
        <row r="170">
          <cell r="C170" t="str">
            <v>Reinforcing steel weights shall be measured in accordance with the weights per meter length of bars as published by British Steel</v>
          </cell>
          <cell r="D170">
            <v>0</v>
          </cell>
          <cell r="E170">
            <v>0</v>
          </cell>
          <cell r="F170">
            <v>0</v>
          </cell>
          <cell r="G170">
            <v>0</v>
          </cell>
        </row>
        <row r="171">
          <cell r="C171">
            <v>0</v>
          </cell>
          <cell r="D171">
            <v>0</v>
          </cell>
          <cell r="E171">
            <v>0</v>
          </cell>
          <cell r="F171">
            <v>0</v>
          </cell>
          <cell r="G171">
            <v>0</v>
          </cell>
        </row>
        <row r="172">
          <cell r="C172">
            <v>0</v>
          </cell>
          <cell r="D172">
            <v>0</v>
          </cell>
          <cell r="E172">
            <v>0</v>
          </cell>
          <cell r="F172">
            <v>0</v>
          </cell>
          <cell r="G172">
            <v>0</v>
          </cell>
        </row>
        <row r="173">
          <cell r="C173" t="str">
            <v>The contractor shall make his own calculations and bar bending schedule to determine the exact quantity of the steel bars required in all reinforced concrete works. The quantities listed in this BOQ are approximate quantities and are for guidance only</v>
          </cell>
          <cell r="D173">
            <v>0</v>
          </cell>
          <cell r="E173">
            <v>0</v>
          </cell>
          <cell r="F173">
            <v>0</v>
          </cell>
          <cell r="G173">
            <v>0</v>
          </cell>
        </row>
        <row r="174">
          <cell r="C174">
            <v>0</v>
          </cell>
          <cell r="D174">
            <v>0</v>
          </cell>
          <cell r="E174">
            <v>0</v>
          </cell>
          <cell r="F174">
            <v>0</v>
          </cell>
          <cell r="G174">
            <v>0</v>
          </cell>
        </row>
        <row r="175">
          <cell r="C175">
            <v>0</v>
          </cell>
          <cell r="D175">
            <v>0</v>
          </cell>
          <cell r="E175">
            <v>0</v>
          </cell>
          <cell r="F175">
            <v>0</v>
          </cell>
          <cell r="G175">
            <v>0</v>
          </cell>
        </row>
        <row r="176">
          <cell r="C176">
            <v>0</v>
          </cell>
          <cell r="D176">
            <v>0</v>
          </cell>
          <cell r="E176">
            <v>0</v>
          </cell>
          <cell r="F176">
            <v>0</v>
          </cell>
          <cell r="G176">
            <v>0</v>
          </cell>
        </row>
        <row r="177">
          <cell r="C177">
            <v>0</v>
          </cell>
          <cell r="D177">
            <v>0</v>
          </cell>
          <cell r="E177">
            <v>0</v>
          </cell>
          <cell r="F177">
            <v>0</v>
          </cell>
          <cell r="G177">
            <v>0</v>
          </cell>
        </row>
        <row r="178">
          <cell r="C178">
            <v>0</v>
          </cell>
          <cell r="D178">
            <v>0</v>
          </cell>
          <cell r="E178">
            <v>0</v>
          </cell>
          <cell r="F178">
            <v>0</v>
          </cell>
          <cell r="G178">
            <v>0</v>
          </cell>
        </row>
        <row r="179">
          <cell r="C179">
            <v>0</v>
          </cell>
          <cell r="D179">
            <v>0</v>
          </cell>
          <cell r="E179">
            <v>0</v>
          </cell>
          <cell r="F179">
            <v>0</v>
          </cell>
          <cell r="G179">
            <v>0</v>
          </cell>
        </row>
        <row r="180">
          <cell r="C180">
            <v>0</v>
          </cell>
          <cell r="D180">
            <v>0</v>
          </cell>
          <cell r="E180">
            <v>0</v>
          </cell>
          <cell r="F180">
            <v>0</v>
          </cell>
          <cell r="G180">
            <v>0</v>
          </cell>
        </row>
        <row r="181">
          <cell r="C181">
            <v>0</v>
          </cell>
          <cell r="D181">
            <v>0</v>
          </cell>
          <cell r="E181">
            <v>0</v>
          </cell>
          <cell r="F181">
            <v>0</v>
          </cell>
          <cell r="G181">
            <v>0</v>
          </cell>
        </row>
        <row r="182">
          <cell r="C182">
            <v>0</v>
          </cell>
          <cell r="D182">
            <v>0</v>
          </cell>
          <cell r="E182">
            <v>0</v>
          </cell>
          <cell r="F182">
            <v>0</v>
          </cell>
          <cell r="G182">
            <v>0</v>
          </cell>
        </row>
        <row r="183">
          <cell r="C183">
            <v>0</v>
          </cell>
          <cell r="D183">
            <v>0</v>
          </cell>
          <cell r="E183">
            <v>0</v>
          </cell>
          <cell r="F183">
            <v>0</v>
          </cell>
          <cell r="G183">
            <v>0</v>
          </cell>
        </row>
        <row r="184">
          <cell r="C184">
            <v>0</v>
          </cell>
          <cell r="D184">
            <v>0</v>
          </cell>
          <cell r="E184">
            <v>0</v>
          </cell>
          <cell r="F184">
            <v>0</v>
          </cell>
          <cell r="G184">
            <v>0</v>
          </cell>
        </row>
        <row r="185">
          <cell r="C185">
            <v>0</v>
          </cell>
          <cell r="D185">
            <v>0</v>
          </cell>
          <cell r="E185">
            <v>0</v>
          </cell>
          <cell r="F185">
            <v>0</v>
          </cell>
          <cell r="G185">
            <v>0</v>
          </cell>
        </row>
        <row r="186">
          <cell r="C186">
            <v>0</v>
          </cell>
          <cell r="D186">
            <v>0</v>
          </cell>
          <cell r="E186">
            <v>0</v>
          </cell>
          <cell r="F186">
            <v>0</v>
          </cell>
          <cell r="G186">
            <v>0</v>
          </cell>
        </row>
        <row r="187">
          <cell r="C187" t="str">
            <v>Rates for screed shall include for the following:</v>
          </cell>
          <cell r="D187">
            <v>0</v>
          </cell>
          <cell r="E187">
            <v>0</v>
          </cell>
          <cell r="F187">
            <v>0</v>
          </cell>
          <cell r="G187">
            <v>0</v>
          </cell>
        </row>
        <row r="188">
          <cell r="C188">
            <v>0</v>
          </cell>
          <cell r="D188">
            <v>0</v>
          </cell>
          <cell r="E188">
            <v>0</v>
          </cell>
          <cell r="F188">
            <v>0</v>
          </cell>
          <cell r="G188">
            <v>0</v>
          </cell>
        </row>
        <row r="189">
          <cell r="C189" t="str">
            <v>Cleaning down and preparing surfaces</v>
          </cell>
          <cell r="D189">
            <v>0</v>
          </cell>
          <cell r="E189">
            <v>0</v>
          </cell>
          <cell r="F189">
            <v>0</v>
          </cell>
          <cell r="G189">
            <v>0</v>
          </cell>
        </row>
        <row r="190">
          <cell r="C190">
            <v>0</v>
          </cell>
          <cell r="D190">
            <v>0</v>
          </cell>
          <cell r="E190">
            <v>0</v>
          </cell>
          <cell r="F190">
            <v>0</v>
          </cell>
          <cell r="G190">
            <v>0</v>
          </cell>
        </row>
        <row r="191">
          <cell r="C191" t="str">
            <v>Work in any area height or width</v>
          </cell>
          <cell r="D191">
            <v>0</v>
          </cell>
          <cell r="E191">
            <v>0</v>
          </cell>
          <cell r="F191">
            <v>0</v>
          </cell>
          <cell r="G191">
            <v>0</v>
          </cell>
        </row>
        <row r="192">
          <cell r="C192">
            <v>0</v>
          </cell>
          <cell r="D192">
            <v>0</v>
          </cell>
          <cell r="E192">
            <v>0</v>
          </cell>
          <cell r="F192">
            <v>0</v>
          </cell>
          <cell r="G192">
            <v>0</v>
          </cell>
        </row>
        <row r="193">
          <cell r="C193" t="str">
            <v>Reinforcement (wire or fibre)</v>
          </cell>
          <cell r="D193">
            <v>0</v>
          </cell>
          <cell r="E193">
            <v>0</v>
          </cell>
          <cell r="F193">
            <v>0</v>
          </cell>
          <cell r="G193">
            <v>0</v>
          </cell>
        </row>
        <row r="194">
          <cell r="C194">
            <v>0</v>
          </cell>
          <cell r="D194">
            <v>0</v>
          </cell>
          <cell r="E194">
            <v>0</v>
          </cell>
          <cell r="F194">
            <v>0</v>
          </cell>
          <cell r="G194">
            <v>0</v>
          </cell>
        </row>
        <row r="195">
          <cell r="C195" t="str">
            <v>Hoisting, bedding, trowelling and floating</v>
          </cell>
          <cell r="D195">
            <v>0</v>
          </cell>
          <cell r="E195">
            <v>0</v>
          </cell>
          <cell r="F195">
            <v>0</v>
          </cell>
          <cell r="G195">
            <v>0</v>
          </cell>
        </row>
        <row r="196">
          <cell r="C196">
            <v>0</v>
          </cell>
          <cell r="D196">
            <v>0</v>
          </cell>
          <cell r="E196">
            <v>0</v>
          </cell>
          <cell r="F196">
            <v>0</v>
          </cell>
          <cell r="G196">
            <v>0</v>
          </cell>
        </row>
        <row r="197">
          <cell r="C197" t="str">
            <v>Provision for all necessary sleeves, openings, etc…</v>
          </cell>
          <cell r="D197">
            <v>0</v>
          </cell>
          <cell r="E197">
            <v>0</v>
          </cell>
          <cell r="F197">
            <v>0</v>
          </cell>
          <cell r="G197">
            <v>0</v>
          </cell>
        </row>
        <row r="198">
          <cell r="C198">
            <v>0</v>
          </cell>
          <cell r="D198">
            <v>0</v>
          </cell>
          <cell r="E198">
            <v>0</v>
          </cell>
          <cell r="F198">
            <v>0</v>
          </cell>
          <cell r="G198">
            <v>0</v>
          </cell>
        </row>
        <row r="199">
          <cell r="C199" t="str">
            <v>Laying to slopes, falls or crossfalls</v>
          </cell>
          <cell r="D199">
            <v>0</v>
          </cell>
          <cell r="E199">
            <v>0</v>
          </cell>
          <cell r="F199">
            <v>0</v>
          </cell>
          <cell r="G199">
            <v>0</v>
          </cell>
        </row>
        <row r="200">
          <cell r="C200">
            <v>0</v>
          </cell>
          <cell r="D200">
            <v>0</v>
          </cell>
          <cell r="E200">
            <v>0</v>
          </cell>
          <cell r="F200">
            <v>0</v>
          </cell>
          <cell r="G200">
            <v>0</v>
          </cell>
        </row>
        <row r="201">
          <cell r="C201" t="str">
            <v>Screed has been measured net. No deduction has been made for voids not exceeding 0.25m²</v>
          </cell>
          <cell r="D201">
            <v>0</v>
          </cell>
          <cell r="E201">
            <v>0</v>
          </cell>
          <cell r="F201">
            <v>0</v>
          </cell>
          <cell r="G201">
            <v>0</v>
          </cell>
        </row>
        <row r="202">
          <cell r="C202">
            <v>0</v>
          </cell>
          <cell r="D202">
            <v>0</v>
          </cell>
          <cell r="E202">
            <v>0</v>
          </cell>
          <cell r="F202">
            <v>0</v>
          </cell>
          <cell r="G202">
            <v>0</v>
          </cell>
        </row>
        <row r="203">
          <cell r="C203">
            <v>0</v>
          </cell>
          <cell r="D203">
            <v>0</v>
          </cell>
          <cell r="E203">
            <v>0</v>
          </cell>
          <cell r="F203">
            <v>0</v>
          </cell>
          <cell r="G203">
            <v>0</v>
          </cell>
        </row>
        <row r="204">
          <cell r="C204" t="str">
            <v>Laying in bays and joints between lays</v>
          </cell>
          <cell r="D204">
            <v>0</v>
          </cell>
          <cell r="E204">
            <v>0</v>
          </cell>
          <cell r="F204">
            <v>0</v>
          </cell>
          <cell r="G204">
            <v>0</v>
          </cell>
        </row>
        <row r="205">
          <cell r="C205">
            <v>0</v>
          </cell>
          <cell r="D205">
            <v>0</v>
          </cell>
          <cell r="E205">
            <v>0</v>
          </cell>
          <cell r="F205">
            <v>0</v>
          </cell>
          <cell r="G205">
            <v>0</v>
          </cell>
        </row>
        <row r="206">
          <cell r="C206" t="str">
            <v>Shop and as-built drawings</v>
          </cell>
          <cell r="D206">
            <v>0</v>
          </cell>
          <cell r="E206">
            <v>0</v>
          </cell>
          <cell r="F206">
            <v>0</v>
          </cell>
          <cell r="G206">
            <v>0</v>
          </cell>
        </row>
        <row r="207">
          <cell r="C207">
            <v>0</v>
          </cell>
          <cell r="D207">
            <v>0</v>
          </cell>
          <cell r="E207">
            <v>0</v>
          </cell>
          <cell r="F207">
            <v>0</v>
          </cell>
          <cell r="G207">
            <v>0</v>
          </cell>
        </row>
        <row r="208">
          <cell r="C208" t="str">
            <v>Transportation, delivary and storage of all materials</v>
          </cell>
          <cell r="D208">
            <v>0</v>
          </cell>
          <cell r="E208">
            <v>0</v>
          </cell>
          <cell r="F208">
            <v>0</v>
          </cell>
          <cell r="G208">
            <v>0</v>
          </cell>
        </row>
        <row r="209">
          <cell r="C209">
            <v>0</v>
          </cell>
          <cell r="D209">
            <v>0</v>
          </cell>
          <cell r="E209">
            <v>0</v>
          </cell>
          <cell r="F209">
            <v>0</v>
          </cell>
          <cell r="G209">
            <v>0</v>
          </cell>
        </row>
        <row r="210">
          <cell r="C210" t="str">
            <v>Tests, samples and mockups</v>
          </cell>
          <cell r="D210">
            <v>0</v>
          </cell>
          <cell r="E210">
            <v>0</v>
          </cell>
          <cell r="F210">
            <v>0</v>
          </cell>
          <cell r="G210">
            <v>0</v>
          </cell>
        </row>
        <row r="211">
          <cell r="C211">
            <v>0</v>
          </cell>
          <cell r="D211">
            <v>0</v>
          </cell>
          <cell r="E211">
            <v>0</v>
          </cell>
          <cell r="F211">
            <v>0</v>
          </cell>
          <cell r="G211">
            <v>0</v>
          </cell>
        </row>
        <row r="212">
          <cell r="C212" t="str">
            <v>Material Wastes</v>
          </cell>
          <cell r="D212">
            <v>0</v>
          </cell>
          <cell r="E212">
            <v>0</v>
          </cell>
          <cell r="F212">
            <v>0</v>
          </cell>
          <cell r="G212">
            <v>0</v>
          </cell>
        </row>
        <row r="213">
          <cell r="C213">
            <v>0</v>
          </cell>
          <cell r="D213">
            <v>0</v>
          </cell>
          <cell r="E213">
            <v>0</v>
          </cell>
          <cell r="F213">
            <v>0</v>
          </cell>
          <cell r="G213">
            <v>0</v>
          </cell>
        </row>
        <row r="214">
          <cell r="C214" t="str">
            <v>Extra materials</v>
          </cell>
          <cell r="D214">
            <v>0</v>
          </cell>
          <cell r="E214">
            <v>0</v>
          </cell>
          <cell r="F214">
            <v>0</v>
          </cell>
          <cell r="G214">
            <v>0</v>
          </cell>
        </row>
        <row r="215">
          <cell r="C215">
            <v>0</v>
          </cell>
          <cell r="D215">
            <v>0</v>
          </cell>
          <cell r="E215">
            <v>0</v>
          </cell>
          <cell r="F215">
            <v>0</v>
          </cell>
          <cell r="G215">
            <v>0</v>
          </cell>
        </row>
        <row r="216">
          <cell r="C216" t="str">
            <v>Joint strips and fillers</v>
          </cell>
          <cell r="D216">
            <v>0</v>
          </cell>
          <cell r="E216">
            <v>0</v>
          </cell>
          <cell r="F216">
            <v>0</v>
          </cell>
          <cell r="G216">
            <v>0</v>
          </cell>
        </row>
        <row r="217">
          <cell r="C217">
            <v>0</v>
          </cell>
          <cell r="D217">
            <v>0</v>
          </cell>
          <cell r="E217">
            <v>0</v>
          </cell>
          <cell r="F217">
            <v>0</v>
          </cell>
          <cell r="G217">
            <v>0</v>
          </cell>
        </row>
        <row r="218">
          <cell r="C218" t="str">
            <v>Bonding agent</v>
          </cell>
          <cell r="D218">
            <v>0</v>
          </cell>
          <cell r="E218">
            <v>0</v>
          </cell>
          <cell r="F218">
            <v>0</v>
          </cell>
          <cell r="G218">
            <v>0</v>
          </cell>
        </row>
        <row r="219">
          <cell r="C219">
            <v>0</v>
          </cell>
          <cell r="D219">
            <v>0</v>
          </cell>
          <cell r="E219">
            <v>0</v>
          </cell>
          <cell r="F219">
            <v>0</v>
          </cell>
          <cell r="G219">
            <v>0</v>
          </cell>
        </row>
        <row r="220">
          <cell r="C220" t="str">
            <v>Curing</v>
          </cell>
          <cell r="D220">
            <v>0</v>
          </cell>
          <cell r="E220">
            <v>0</v>
          </cell>
          <cell r="F220">
            <v>0</v>
          </cell>
          <cell r="G220">
            <v>0</v>
          </cell>
        </row>
        <row r="221">
          <cell r="C221">
            <v>0</v>
          </cell>
          <cell r="D221">
            <v>0</v>
          </cell>
          <cell r="E221">
            <v>0</v>
          </cell>
          <cell r="F221">
            <v>0</v>
          </cell>
          <cell r="G221">
            <v>0</v>
          </cell>
        </row>
        <row r="222">
          <cell r="C222">
            <v>0</v>
          </cell>
          <cell r="D222">
            <v>0</v>
          </cell>
          <cell r="E222">
            <v>0</v>
          </cell>
          <cell r="F222">
            <v>0</v>
          </cell>
          <cell r="G222">
            <v>0</v>
          </cell>
        </row>
        <row r="223">
          <cell r="C223">
            <v>0</v>
          </cell>
          <cell r="D223">
            <v>0</v>
          </cell>
          <cell r="E223">
            <v>0</v>
          </cell>
          <cell r="F223">
            <v>0</v>
          </cell>
          <cell r="G223">
            <v>0</v>
          </cell>
        </row>
        <row r="224">
          <cell r="C224">
            <v>0</v>
          </cell>
          <cell r="D224">
            <v>0</v>
          </cell>
          <cell r="E224">
            <v>0</v>
          </cell>
          <cell r="F224">
            <v>0</v>
          </cell>
          <cell r="G224">
            <v>0</v>
          </cell>
        </row>
        <row r="225">
          <cell r="C225">
            <v>0</v>
          </cell>
          <cell r="D225">
            <v>0</v>
          </cell>
          <cell r="E225">
            <v>0</v>
          </cell>
          <cell r="F225">
            <v>0</v>
          </cell>
          <cell r="G225">
            <v>0</v>
          </cell>
        </row>
        <row r="226">
          <cell r="C226">
            <v>0</v>
          </cell>
          <cell r="D226">
            <v>0</v>
          </cell>
          <cell r="E226">
            <v>0</v>
          </cell>
          <cell r="F226">
            <v>0</v>
          </cell>
          <cell r="G226">
            <v>0</v>
          </cell>
        </row>
        <row r="227">
          <cell r="C227">
            <v>0</v>
          </cell>
          <cell r="D227">
            <v>0</v>
          </cell>
          <cell r="E227">
            <v>0</v>
          </cell>
          <cell r="F227">
            <v>0</v>
          </cell>
          <cell r="G227">
            <v>0</v>
          </cell>
        </row>
        <row r="228">
          <cell r="C228">
            <v>0</v>
          </cell>
          <cell r="D228">
            <v>0</v>
          </cell>
          <cell r="E228">
            <v>0</v>
          </cell>
          <cell r="F228">
            <v>0</v>
          </cell>
          <cell r="G228">
            <v>0</v>
          </cell>
        </row>
        <row r="229">
          <cell r="C229">
            <v>0</v>
          </cell>
          <cell r="D229">
            <v>0</v>
          </cell>
          <cell r="E229">
            <v>0</v>
          </cell>
          <cell r="F229">
            <v>0</v>
          </cell>
          <cell r="G229">
            <v>0</v>
          </cell>
        </row>
        <row r="230">
          <cell r="C230">
            <v>0</v>
          </cell>
          <cell r="D230">
            <v>0</v>
          </cell>
          <cell r="E230">
            <v>0</v>
          </cell>
          <cell r="F230">
            <v>0</v>
          </cell>
          <cell r="G230">
            <v>0</v>
          </cell>
        </row>
        <row r="231">
          <cell r="C231">
            <v>0</v>
          </cell>
          <cell r="D231">
            <v>0</v>
          </cell>
          <cell r="E231">
            <v>0</v>
          </cell>
          <cell r="F231">
            <v>0</v>
          </cell>
          <cell r="G231">
            <v>0</v>
          </cell>
        </row>
        <row r="232">
          <cell r="C232">
            <v>0</v>
          </cell>
          <cell r="D232">
            <v>0</v>
          </cell>
          <cell r="E232">
            <v>0</v>
          </cell>
          <cell r="F232">
            <v>0</v>
          </cell>
          <cell r="G232">
            <v>0</v>
          </cell>
        </row>
        <row r="233">
          <cell r="C233">
            <v>0</v>
          </cell>
          <cell r="D233">
            <v>0</v>
          </cell>
          <cell r="E233">
            <v>0</v>
          </cell>
          <cell r="F233">
            <v>0</v>
          </cell>
          <cell r="G233">
            <v>0</v>
          </cell>
        </row>
        <row r="234">
          <cell r="C234">
            <v>0</v>
          </cell>
          <cell r="D234">
            <v>0</v>
          </cell>
          <cell r="E234">
            <v>0</v>
          </cell>
          <cell r="F234">
            <v>0</v>
          </cell>
          <cell r="G234">
            <v>0</v>
          </cell>
        </row>
        <row r="235">
          <cell r="C235">
            <v>0</v>
          </cell>
          <cell r="D235">
            <v>0</v>
          </cell>
          <cell r="E235">
            <v>0</v>
          </cell>
          <cell r="F235">
            <v>0</v>
          </cell>
          <cell r="G235">
            <v>0</v>
          </cell>
        </row>
        <row r="236">
          <cell r="C236">
            <v>0</v>
          </cell>
          <cell r="D236">
            <v>0</v>
          </cell>
          <cell r="E236">
            <v>0</v>
          </cell>
          <cell r="F236">
            <v>0</v>
          </cell>
          <cell r="G236">
            <v>0</v>
          </cell>
        </row>
        <row r="237">
          <cell r="C237">
            <v>0</v>
          </cell>
          <cell r="D237">
            <v>0</v>
          </cell>
          <cell r="E237">
            <v>0</v>
          </cell>
          <cell r="F237">
            <v>0</v>
          </cell>
          <cell r="G237">
            <v>0</v>
          </cell>
        </row>
        <row r="238">
          <cell r="C238">
            <v>0</v>
          </cell>
          <cell r="D238">
            <v>0</v>
          </cell>
          <cell r="E238">
            <v>0</v>
          </cell>
          <cell r="F238">
            <v>0</v>
          </cell>
          <cell r="G238">
            <v>0</v>
          </cell>
        </row>
        <row r="239">
          <cell r="C239">
            <v>0</v>
          </cell>
          <cell r="D239">
            <v>0</v>
          </cell>
          <cell r="E239">
            <v>0</v>
          </cell>
          <cell r="F239">
            <v>0</v>
          </cell>
          <cell r="G239">
            <v>0</v>
          </cell>
        </row>
        <row r="240">
          <cell r="C240">
            <v>0</v>
          </cell>
          <cell r="D240">
            <v>0</v>
          </cell>
          <cell r="E240">
            <v>0</v>
          </cell>
          <cell r="F240">
            <v>0</v>
          </cell>
          <cell r="G240">
            <v>0</v>
          </cell>
        </row>
        <row r="241">
          <cell r="C241">
            <v>0</v>
          </cell>
          <cell r="D241">
            <v>0</v>
          </cell>
          <cell r="E241">
            <v>0</v>
          </cell>
          <cell r="F241">
            <v>0</v>
          </cell>
          <cell r="G241">
            <v>0</v>
          </cell>
        </row>
        <row r="242">
          <cell r="C242">
            <v>0</v>
          </cell>
          <cell r="D242">
            <v>0</v>
          </cell>
          <cell r="E242">
            <v>0</v>
          </cell>
          <cell r="F242">
            <v>0</v>
          </cell>
          <cell r="G242">
            <v>0</v>
          </cell>
        </row>
        <row r="243">
          <cell r="C243">
            <v>0</v>
          </cell>
          <cell r="D243">
            <v>0</v>
          </cell>
          <cell r="E243">
            <v>0</v>
          </cell>
          <cell r="F243">
            <v>0</v>
          </cell>
          <cell r="G243">
            <v>0</v>
          </cell>
        </row>
        <row r="244">
          <cell r="C244" t="str">
            <v>TOTAL PREAMBLES - CONCRETE</v>
          </cell>
          <cell r="D244">
            <v>0</v>
          </cell>
          <cell r="E244">
            <v>0</v>
          </cell>
          <cell r="F244">
            <v>0</v>
          </cell>
          <cell r="G244">
            <v>0</v>
          </cell>
        </row>
        <row r="245">
          <cell r="C245">
            <v>0</v>
          </cell>
          <cell r="D245">
            <v>0</v>
          </cell>
          <cell r="E245">
            <v>0</v>
          </cell>
          <cell r="F245">
            <v>0</v>
          </cell>
          <cell r="G245">
            <v>0</v>
          </cell>
        </row>
        <row r="246">
          <cell r="C246" t="str">
            <v>PREAMBLES - MASONRY</v>
          </cell>
          <cell r="D246">
            <v>0</v>
          </cell>
          <cell r="E246">
            <v>0</v>
          </cell>
          <cell r="F246">
            <v>0</v>
          </cell>
          <cell r="G246">
            <v>0</v>
          </cell>
        </row>
        <row r="247">
          <cell r="C247">
            <v>0</v>
          </cell>
          <cell r="D247">
            <v>0</v>
          </cell>
          <cell r="E247">
            <v>0</v>
          </cell>
          <cell r="F247">
            <v>0</v>
          </cell>
          <cell r="G247">
            <v>0</v>
          </cell>
        </row>
        <row r="248">
          <cell r="C248" t="str">
            <v>Blockwork</v>
          </cell>
          <cell r="D248">
            <v>0</v>
          </cell>
          <cell r="E248">
            <v>0</v>
          </cell>
          <cell r="F248">
            <v>0</v>
          </cell>
          <cell r="G248">
            <v>0</v>
          </cell>
        </row>
        <row r="249">
          <cell r="C249">
            <v>0</v>
          </cell>
          <cell r="D249">
            <v>0</v>
          </cell>
          <cell r="E249">
            <v>0</v>
          </cell>
          <cell r="F249">
            <v>0</v>
          </cell>
          <cell r="G249">
            <v>0</v>
          </cell>
        </row>
        <row r="250">
          <cell r="C250" t="str">
            <v>Rates for blockwork shall include but not limited to the following:</v>
          </cell>
          <cell r="D250">
            <v>0</v>
          </cell>
          <cell r="E250">
            <v>0</v>
          </cell>
          <cell r="F250">
            <v>0</v>
          </cell>
          <cell r="G250">
            <v>0</v>
          </cell>
        </row>
        <row r="251">
          <cell r="C251">
            <v>0</v>
          </cell>
          <cell r="D251">
            <v>0</v>
          </cell>
          <cell r="E251">
            <v>0</v>
          </cell>
          <cell r="F251">
            <v>0</v>
          </cell>
          <cell r="G251">
            <v>0</v>
          </cell>
        </row>
        <row r="252">
          <cell r="C252" t="str">
            <v>Work of all classifications in any location</v>
          </cell>
          <cell r="D252">
            <v>0</v>
          </cell>
          <cell r="E252">
            <v>0</v>
          </cell>
          <cell r="F252">
            <v>0</v>
          </cell>
          <cell r="G252">
            <v>0</v>
          </cell>
        </row>
        <row r="253">
          <cell r="C253">
            <v>0</v>
          </cell>
          <cell r="D253">
            <v>0</v>
          </cell>
          <cell r="E253">
            <v>0</v>
          </cell>
          <cell r="F253">
            <v>0</v>
          </cell>
          <cell r="G253">
            <v>0</v>
          </cell>
        </row>
        <row r="254">
          <cell r="C254" t="str">
            <v>Rough and fair cutting</v>
          </cell>
          <cell r="D254">
            <v>0</v>
          </cell>
          <cell r="E254">
            <v>0</v>
          </cell>
          <cell r="F254">
            <v>0</v>
          </cell>
          <cell r="G254">
            <v>0</v>
          </cell>
        </row>
        <row r="255">
          <cell r="C255">
            <v>0</v>
          </cell>
          <cell r="D255">
            <v>0</v>
          </cell>
          <cell r="E255">
            <v>0</v>
          </cell>
          <cell r="F255">
            <v>0</v>
          </cell>
          <cell r="G255">
            <v>0</v>
          </cell>
        </row>
        <row r="256">
          <cell r="C256" t="str">
            <v>Use of solid blocks where cutting is required</v>
          </cell>
          <cell r="D256">
            <v>0</v>
          </cell>
          <cell r="E256">
            <v>0</v>
          </cell>
          <cell r="F256">
            <v>0</v>
          </cell>
          <cell r="G256">
            <v>0</v>
          </cell>
        </row>
        <row r="257">
          <cell r="C257">
            <v>0</v>
          </cell>
          <cell r="D257">
            <v>0</v>
          </cell>
          <cell r="E257">
            <v>0</v>
          </cell>
          <cell r="F257">
            <v>0</v>
          </cell>
          <cell r="G257">
            <v>0</v>
          </cell>
        </row>
        <row r="258">
          <cell r="C258" t="str">
            <v>Cutting or leaving holes, chases, grooves, mortices and sinkings including all making good</v>
          </cell>
          <cell r="D258">
            <v>0</v>
          </cell>
          <cell r="E258">
            <v>0</v>
          </cell>
          <cell r="F258">
            <v>0</v>
          </cell>
          <cell r="G258">
            <v>0</v>
          </cell>
        </row>
        <row r="259">
          <cell r="C259">
            <v>0</v>
          </cell>
          <cell r="D259">
            <v>0</v>
          </cell>
          <cell r="E259">
            <v>0</v>
          </cell>
          <cell r="F259">
            <v>0</v>
          </cell>
          <cell r="G259">
            <v>0</v>
          </cell>
        </row>
        <row r="260">
          <cell r="C260">
            <v>0</v>
          </cell>
          <cell r="D260">
            <v>0</v>
          </cell>
          <cell r="E260">
            <v>0</v>
          </cell>
          <cell r="F260">
            <v>0</v>
          </cell>
          <cell r="G260">
            <v>0</v>
          </cell>
        </row>
        <row r="261">
          <cell r="C261" t="str">
            <v>Bedding and pointing around plates and frames, slabs, beams and building in door and window frames and the like</v>
          </cell>
          <cell r="D261">
            <v>0</v>
          </cell>
          <cell r="E261">
            <v>0</v>
          </cell>
          <cell r="F261">
            <v>0</v>
          </cell>
          <cell r="G261">
            <v>0</v>
          </cell>
        </row>
        <row r="262">
          <cell r="C262">
            <v>0</v>
          </cell>
          <cell r="D262">
            <v>0</v>
          </cell>
          <cell r="E262">
            <v>0</v>
          </cell>
          <cell r="F262">
            <v>0</v>
          </cell>
          <cell r="G262">
            <v>0</v>
          </cell>
        </row>
        <row r="263">
          <cell r="C263">
            <v>0</v>
          </cell>
          <cell r="D263">
            <v>0</v>
          </cell>
          <cell r="E263">
            <v>0</v>
          </cell>
          <cell r="F263">
            <v>0</v>
          </cell>
          <cell r="G263">
            <v>0</v>
          </cell>
        </row>
        <row r="264">
          <cell r="C264" t="str">
            <v>Cutting and pinning in ends of lintels, steps, timbers, rails, brackets, steel  section and the like, including all making good</v>
          </cell>
          <cell r="D264">
            <v>0</v>
          </cell>
          <cell r="E264">
            <v>0</v>
          </cell>
          <cell r="F264">
            <v>0</v>
          </cell>
          <cell r="G264">
            <v>0</v>
          </cell>
        </row>
        <row r="265">
          <cell r="C265">
            <v>0</v>
          </cell>
          <cell r="D265">
            <v>0</v>
          </cell>
          <cell r="E265">
            <v>0</v>
          </cell>
          <cell r="F265">
            <v>0</v>
          </cell>
          <cell r="G265">
            <v>0</v>
          </cell>
        </row>
        <row r="266">
          <cell r="C266">
            <v>0</v>
          </cell>
          <cell r="D266">
            <v>0</v>
          </cell>
          <cell r="E266">
            <v>0</v>
          </cell>
          <cell r="F266">
            <v>0</v>
          </cell>
          <cell r="G266">
            <v>0</v>
          </cell>
        </row>
        <row r="267">
          <cell r="C267" t="str">
            <v>Raking out joints or hacking surfaces or using keyed blocks to provide key for in-situ finishings</v>
          </cell>
          <cell r="D267">
            <v>0</v>
          </cell>
          <cell r="E267">
            <v>0</v>
          </cell>
          <cell r="F267">
            <v>0</v>
          </cell>
          <cell r="G267">
            <v>0</v>
          </cell>
        </row>
        <row r="268">
          <cell r="C268">
            <v>0</v>
          </cell>
          <cell r="D268">
            <v>0</v>
          </cell>
          <cell r="E268">
            <v>0</v>
          </cell>
          <cell r="F268">
            <v>0</v>
          </cell>
          <cell r="G268">
            <v>0</v>
          </cell>
        </row>
        <row r="269">
          <cell r="C269">
            <v>0</v>
          </cell>
          <cell r="D269">
            <v>0</v>
          </cell>
          <cell r="E269">
            <v>0</v>
          </cell>
          <cell r="F269">
            <v>0</v>
          </cell>
          <cell r="G269">
            <v>0</v>
          </cell>
        </row>
        <row r="270">
          <cell r="C270" t="str">
            <v>Metal lathing and bonding including mesh strips at corners</v>
          </cell>
          <cell r="D270">
            <v>0</v>
          </cell>
          <cell r="E270">
            <v>0</v>
          </cell>
          <cell r="F270">
            <v>0</v>
          </cell>
          <cell r="G270">
            <v>0</v>
          </cell>
        </row>
        <row r="271">
          <cell r="C271">
            <v>0</v>
          </cell>
          <cell r="D271">
            <v>0</v>
          </cell>
          <cell r="E271">
            <v>0</v>
          </cell>
          <cell r="F271">
            <v>0</v>
          </cell>
          <cell r="G271">
            <v>0</v>
          </cell>
        </row>
        <row r="272">
          <cell r="C272" t="str">
            <v>Tests, samples and mockups</v>
          </cell>
          <cell r="D272">
            <v>0</v>
          </cell>
          <cell r="E272">
            <v>0</v>
          </cell>
          <cell r="F272">
            <v>0</v>
          </cell>
          <cell r="G272">
            <v>0</v>
          </cell>
        </row>
        <row r="273">
          <cell r="C273">
            <v>0</v>
          </cell>
          <cell r="D273">
            <v>0</v>
          </cell>
          <cell r="E273">
            <v>0</v>
          </cell>
          <cell r="F273">
            <v>0</v>
          </cell>
          <cell r="G273">
            <v>0</v>
          </cell>
        </row>
        <row r="274">
          <cell r="C274" t="str">
            <v xml:space="preserve">Wedging and pining up to soffits or stopping short of soffits for separation purposes </v>
          </cell>
          <cell r="D274">
            <v>0</v>
          </cell>
          <cell r="E274">
            <v>0</v>
          </cell>
          <cell r="F274">
            <v>0</v>
          </cell>
          <cell r="G274">
            <v>0</v>
          </cell>
        </row>
        <row r="275">
          <cell r="C275">
            <v>0</v>
          </cell>
          <cell r="D275">
            <v>0</v>
          </cell>
          <cell r="E275">
            <v>0</v>
          </cell>
          <cell r="F275">
            <v>0</v>
          </cell>
          <cell r="G275">
            <v>0</v>
          </cell>
        </row>
        <row r="276">
          <cell r="C276">
            <v>0</v>
          </cell>
          <cell r="D276">
            <v>0</v>
          </cell>
          <cell r="E276">
            <v>0</v>
          </cell>
          <cell r="F276">
            <v>0</v>
          </cell>
          <cell r="G276">
            <v>0</v>
          </cell>
        </row>
        <row r="277">
          <cell r="C277" t="str">
            <v>Lateral restraints at heads of the walls</v>
          </cell>
          <cell r="D277">
            <v>0</v>
          </cell>
          <cell r="E277">
            <v>0</v>
          </cell>
          <cell r="F277">
            <v>0</v>
          </cell>
          <cell r="G277">
            <v>0</v>
          </cell>
        </row>
        <row r="278">
          <cell r="C278">
            <v>0</v>
          </cell>
          <cell r="D278">
            <v>0</v>
          </cell>
          <cell r="E278">
            <v>0</v>
          </cell>
          <cell r="F278">
            <v>0</v>
          </cell>
          <cell r="G278">
            <v>0</v>
          </cell>
        </row>
        <row r="279">
          <cell r="C279" t="str">
            <v>Metal ties and bilding in at intersections of walls and at abutments with  concrete columns, including fixing ties to concrete</v>
          </cell>
          <cell r="D279">
            <v>0</v>
          </cell>
          <cell r="E279">
            <v>0</v>
          </cell>
          <cell r="F279">
            <v>0</v>
          </cell>
          <cell r="G279">
            <v>0</v>
          </cell>
        </row>
        <row r="280">
          <cell r="C280">
            <v>0</v>
          </cell>
          <cell r="D280">
            <v>0</v>
          </cell>
          <cell r="E280">
            <v>0</v>
          </cell>
          <cell r="F280">
            <v>0</v>
          </cell>
          <cell r="G280">
            <v>0</v>
          </cell>
        </row>
        <row r="281">
          <cell r="C281">
            <v>0</v>
          </cell>
          <cell r="D281">
            <v>0</v>
          </cell>
          <cell r="E281">
            <v>0</v>
          </cell>
          <cell r="F281">
            <v>0</v>
          </cell>
          <cell r="G281">
            <v>0</v>
          </cell>
        </row>
        <row r="282">
          <cell r="C282" t="str">
            <v>Fair face work and building in any bond and pattern</v>
          </cell>
          <cell r="D282">
            <v>0</v>
          </cell>
          <cell r="E282">
            <v>0</v>
          </cell>
          <cell r="F282">
            <v>0</v>
          </cell>
          <cell r="G282">
            <v>0</v>
          </cell>
        </row>
        <row r="283">
          <cell r="C283">
            <v>0</v>
          </cell>
          <cell r="D283">
            <v>0</v>
          </cell>
          <cell r="E283">
            <v>0</v>
          </cell>
          <cell r="F283">
            <v>0</v>
          </cell>
          <cell r="G283">
            <v>0</v>
          </cell>
        </row>
        <row r="284">
          <cell r="C284" t="str">
            <v>The use of hollow or solid blocks for reinforcement or closure purposes</v>
          </cell>
          <cell r="D284">
            <v>0</v>
          </cell>
          <cell r="E284">
            <v>0</v>
          </cell>
          <cell r="F284">
            <v>0</v>
          </cell>
          <cell r="G284">
            <v>0</v>
          </cell>
        </row>
        <row r="285">
          <cell r="C285">
            <v>0</v>
          </cell>
          <cell r="D285">
            <v>0</v>
          </cell>
          <cell r="E285">
            <v>0</v>
          </cell>
          <cell r="F285">
            <v>0</v>
          </cell>
          <cell r="G285">
            <v>0</v>
          </cell>
        </row>
        <row r="286">
          <cell r="C286" t="str">
            <v>Forming control joints in walls and bond beams, including reinforcement as required</v>
          </cell>
          <cell r="D286">
            <v>0</v>
          </cell>
          <cell r="E286">
            <v>0</v>
          </cell>
          <cell r="F286">
            <v>0</v>
          </cell>
          <cell r="G286">
            <v>0</v>
          </cell>
        </row>
        <row r="287">
          <cell r="C287">
            <v>0</v>
          </cell>
          <cell r="D287">
            <v>0</v>
          </cell>
          <cell r="E287">
            <v>0</v>
          </cell>
          <cell r="F287">
            <v>0</v>
          </cell>
          <cell r="G287">
            <v>0</v>
          </cell>
        </row>
        <row r="288">
          <cell r="C288">
            <v>0</v>
          </cell>
          <cell r="D288">
            <v>0</v>
          </cell>
          <cell r="E288">
            <v>0</v>
          </cell>
          <cell r="F288">
            <v>0</v>
          </cell>
          <cell r="G288">
            <v>0</v>
          </cell>
        </row>
        <row r="289">
          <cell r="C289" t="str">
            <v>The construction of extended lintels, pilasters and anchoring steel and reinforcement items as per the drawings</v>
          </cell>
          <cell r="D289">
            <v>0</v>
          </cell>
          <cell r="E289">
            <v>0</v>
          </cell>
          <cell r="F289">
            <v>0</v>
          </cell>
          <cell r="G289">
            <v>0</v>
          </cell>
        </row>
        <row r="290">
          <cell r="C290">
            <v>0</v>
          </cell>
          <cell r="D290">
            <v>0</v>
          </cell>
          <cell r="E290">
            <v>0</v>
          </cell>
          <cell r="F290">
            <v>0</v>
          </cell>
          <cell r="G290">
            <v>0</v>
          </cell>
        </row>
        <row r="291">
          <cell r="C291">
            <v>0</v>
          </cell>
          <cell r="D291">
            <v>0</v>
          </cell>
          <cell r="E291">
            <v>0</v>
          </cell>
          <cell r="F291">
            <v>0</v>
          </cell>
          <cell r="G291">
            <v>0</v>
          </cell>
        </row>
        <row r="292">
          <cell r="C292" t="str">
            <v>Temporary support to reinforced masonry lintels</v>
          </cell>
          <cell r="D292">
            <v>0</v>
          </cell>
          <cell r="E292">
            <v>0</v>
          </cell>
          <cell r="F292">
            <v>0</v>
          </cell>
          <cell r="G292">
            <v>0</v>
          </cell>
        </row>
        <row r="293">
          <cell r="C293">
            <v>0</v>
          </cell>
          <cell r="D293">
            <v>0</v>
          </cell>
          <cell r="E293">
            <v>0</v>
          </cell>
          <cell r="F293">
            <v>0</v>
          </cell>
          <cell r="G293">
            <v>0</v>
          </cell>
        </row>
        <row r="294">
          <cell r="C294" t="str">
            <v>Concealed wall flashings</v>
          </cell>
          <cell r="D294">
            <v>0</v>
          </cell>
          <cell r="E294">
            <v>0</v>
          </cell>
          <cell r="F294">
            <v>0</v>
          </cell>
          <cell r="G294">
            <v>0</v>
          </cell>
        </row>
        <row r="295">
          <cell r="C295">
            <v>0</v>
          </cell>
          <cell r="D295">
            <v>0</v>
          </cell>
          <cell r="E295">
            <v>0</v>
          </cell>
          <cell r="F295">
            <v>0</v>
          </cell>
          <cell r="G295">
            <v>0</v>
          </cell>
        </row>
        <row r="296">
          <cell r="C296" t="str">
            <v>Shop and as-built drawings</v>
          </cell>
          <cell r="D296">
            <v>0</v>
          </cell>
          <cell r="E296">
            <v>0</v>
          </cell>
          <cell r="F296">
            <v>0</v>
          </cell>
          <cell r="G296">
            <v>0</v>
          </cell>
        </row>
        <row r="297">
          <cell r="C297">
            <v>0</v>
          </cell>
          <cell r="D297">
            <v>0</v>
          </cell>
          <cell r="E297">
            <v>0</v>
          </cell>
          <cell r="F297">
            <v>0</v>
          </cell>
          <cell r="G297">
            <v>0</v>
          </cell>
        </row>
        <row r="298">
          <cell r="C298">
            <v>0</v>
          </cell>
          <cell r="D298">
            <v>0</v>
          </cell>
          <cell r="E298">
            <v>0</v>
          </cell>
          <cell r="F298">
            <v>0</v>
          </cell>
          <cell r="G298">
            <v>0</v>
          </cell>
        </row>
        <row r="299">
          <cell r="C299">
            <v>0</v>
          </cell>
          <cell r="D299">
            <v>0</v>
          </cell>
          <cell r="E299">
            <v>0</v>
          </cell>
          <cell r="F299">
            <v>0</v>
          </cell>
          <cell r="G299">
            <v>0</v>
          </cell>
        </row>
        <row r="300">
          <cell r="C300">
            <v>0</v>
          </cell>
          <cell r="D300">
            <v>0</v>
          </cell>
          <cell r="E300">
            <v>0</v>
          </cell>
          <cell r="F300">
            <v>0</v>
          </cell>
          <cell r="G300">
            <v>0</v>
          </cell>
        </row>
        <row r="301">
          <cell r="C301">
            <v>0</v>
          </cell>
          <cell r="D301">
            <v>0</v>
          </cell>
          <cell r="E301">
            <v>0</v>
          </cell>
          <cell r="F301">
            <v>0</v>
          </cell>
          <cell r="G301">
            <v>0</v>
          </cell>
        </row>
        <row r="302">
          <cell r="C302">
            <v>0</v>
          </cell>
          <cell r="D302">
            <v>0</v>
          </cell>
          <cell r="E302">
            <v>0</v>
          </cell>
          <cell r="F302">
            <v>0</v>
          </cell>
          <cell r="G302">
            <v>0</v>
          </cell>
        </row>
        <row r="303">
          <cell r="C303">
            <v>0</v>
          </cell>
          <cell r="D303">
            <v>0</v>
          </cell>
          <cell r="E303">
            <v>0</v>
          </cell>
          <cell r="F303">
            <v>0</v>
          </cell>
          <cell r="G303">
            <v>0</v>
          </cell>
        </row>
        <row r="304">
          <cell r="C304">
            <v>0</v>
          </cell>
          <cell r="D304">
            <v>0</v>
          </cell>
          <cell r="E304">
            <v>0</v>
          </cell>
          <cell r="F304">
            <v>0</v>
          </cell>
          <cell r="G304">
            <v>0</v>
          </cell>
        </row>
        <row r="305">
          <cell r="C305" t="str">
            <v>Material Wastes</v>
          </cell>
          <cell r="D305">
            <v>0</v>
          </cell>
          <cell r="E305">
            <v>0</v>
          </cell>
          <cell r="F305">
            <v>0</v>
          </cell>
          <cell r="G305">
            <v>0</v>
          </cell>
        </row>
        <row r="306">
          <cell r="C306">
            <v>0</v>
          </cell>
          <cell r="D306">
            <v>0</v>
          </cell>
          <cell r="E306">
            <v>0</v>
          </cell>
          <cell r="F306">
            <v>0</v>
          </cell>
          <cell r="G306">
            <v>0</v>
          </cell>
        </row>
        <row r="307">
          <cell r="C307" t="str">
            <v>Transportation, delivary and storage of all materials</v>
          </cell>
          <cell r="D307">
            <v>0</v>
          </cell>
          <cell r="E307">
            <v>0</v>
          </cell>
          <cell r="F307">
            <v>0</v>
          </cell>
          <cell r="G307">
            <v>0</v>
          </cell>
        </row>
        <row r="308">
          <cell r="C308">
            <v>0</v>
          </cell>
          <cell r="D308">
            <v>0</v>
          </cell>
          <cell r="E308">
            <v>0</v>
          </cell>
          <cell r="F308">
            <v>0</v>
          </cell>
          <cell r="G308">
            <v>0</v>
          </cell>
        </row>
        <row r="309">
          <cell r="C309" t="str">
            <v>Personal protective equipment, Toolbox, Induction and first aid kit</v>
          </cell>
          <cell r="D309">
            <v>0</v>
          </cell>
          <cell r="E309">
            <v>0</v>
          </cell>
          <cell r="F309">
            <v>0</v>
          </cell>
          <cell r="G309">
            <v>0</v>
          </cell>
        </row>
        <row r="310">
          <cell r="C310">
            <v>0</v>
          </cell>
          <cell r="D310">
            <v>0</v>
          </cell>
          <cell r="E310">
            <v>0</v>
          </cell>
          <cell r="F310">
            <v>0</v>
          </cell>
          <cell r="G310">
            <v>0</v>
          </cell>
        </row>
        <row r="311">
          <cell r="C311" t="str">
            <v>Any construction joints whether required by the Engineer or others</v>
          </cell>
          <cell r="D311">
            <v>0</v>
          </cell>
          <cell r="E311">
            <v>0</v>
          </cell>
          <cell r="F311">
            <v>0</v>
          </cell>
          <cell r="G311">
            <v>0</v>
          </cell>
        </row>
        <row r="312">
          <cell r="C312">
            <v>0</v>
          </cell>
          <cell r="D312">
            <v>0</v>
          </cell>
          <cell r="E312">
            <v>0</v>
          </cell>
          <cell r="F312">
            <v>0</v>
          </cell>
          <cell r="G312">
            <v>0</v>
          </cell>
        </row>
        <row r="313">
          <cell r="C313" t="str">
            <v>Extra stock</v>
          </cell>
          <cell r="D313">
            <v>0</v>
          </cell>
          <cell r="E313">
            <v>0</v>
          </cell>
          <cell r="F313">
            <v>0</v>
          </cell>
          <cell r="G313">
            <v>0</v>
          </cell>
        </row>
        <row r="314">
          <cell r="C314">
            <v>0</v>
          </cell>
          <cell r="D314">
            <v>0</v>
          </cell>
          <cell r="E314">
            <v>0</v>
          </cell>
          <cell r="F314">
            <v>0</v>
          </cell>
          <cell r="G314">
            <v>0</v>
          </cell>
        </row>
        <row r="315">
          <cell r="C315" t="str">
            <v>All blockwork has been measured net including mortar. No deduction has  been made for lintels, sills and voids not exceeding 0.10m²</v>
          </cell>
          <cell r="D315">
            <v>0</v>
          </cell>
          <cell r="E315">
            <v>0</v>
          </cell>
          <cell r="F315">
            <v>0</v>
          </cell>
          <cell r="G315">
            <v>0</v>
          </cell>
        </row>
        <row r="316">
          <cell r="C316">
            <v>0</v>
          </cell>
          <cell r="D316">
            <v>0</v>
          </cell>
          <cell r="E316">
            <v>0</v>
          </cell>
          <cell r="F316">
            <v>0</v>
          </cell>
          <cell r="G316">
            <v>0</v>
          </cell>
        </row>
        <row r="317">
          <cell r="C317">
            <v>0</v>
          </cell>
          <cell r="D317">
            <v>0</v>
          </cell>
          <cell r="E317">
            <v>0</v>
          </cell>
          <cell r="F317">
            <v>0</v>
          </cell>
          <cell r="G317">
            <v>0</v>
          </cell>
        </row>
        <row r="318">
          <cell r="C318">
            <v>0</v>
          </cell>
          <cell r="D318">
            <v>0</v>
          </cell>
          <cell r="E318">
            <v>0</v>
          </cell>
          <cell r="F318">
            <v>0</v>
          </cell>
          <cell r="G318">
            <v>0</v>
          </cell>
        </row>
        <row r="319">
          <cell r="C319">
            <v>0</v>
          </cell>
          <cell r="D319">
            <v>0</v>
          </cell>
          <cell r="E319">
            <v>0</v>
          </cell>
          <cell r="F319">
            <v>0</v>
          </cell>
          <cell r="G319">
            <v>0</v>
          </cell>
        </row>
        <row r="320">
          <cell r="C320">
            <v>0</v>
          </cell>
          <cell r="D320">
            <v>0</v>
          </cell>
          <cell r="E320">
            <v>0</v>
          </cell>
          <cell r="F320">
            <v>0</v>
          </cell>
          <cell r="G320">
            <v>0</v>
          </cell>
        </row>
        <row r="321">
          <cell r="C321">
            <v>0</v>
          </cell>
          <cell r="D321">
            <v>0</v>
          </cell>
          <cell r="E321">
            <v>0</v>
          </cell>
          <cell r="F321">
            <v>0</v>
          </cell>
          <cell r="G321">
            <v>0</v>
          </cell>
        </row>
        <row r="322">
          <cell r="C322">
            <v>0</v>
          </cell>
          <cell r="D322">
            <v>0</v>
          </cell>
          <cell r="E322">
            <v>0</v>
          </cell>
          <cell r="F322">
            <v>0</v>
          </cell>
          <cell r="G322">
            <v>0</v>
          </cell>
        </row>
        <row r="323">
          <cell r="C323">
            <v>0</v>
          </cell>
          <cell r="D323">
            <v>0</v>
          </cell>
          <cell r="E323">
            <v>0</v>
          </cell>
          <cell r="F323">
            <v>0</v>
          </cell>
          <cell r="G323">
            <v>0</v>
          </cell>
        </row>
        <row r="324">
          <cell r="C324">
            <v>0</v>
          </cell>
          <cell r="D324">
            <v>0</v>
          </cell>
          <cell r="E324">
            <v>0</v>
          </cell>
          <cell r="F324">
            <v>0</v>
          </cell>
          <cell r="G324">
            <v>0</v>
          </cell>
        </row>
        <row r="325">
          <cell r="C325">
            <v>0</v>
          </cell>
          <cell r="D325">
            <v>0</v>
          </cell>
          <cell r="E325">
            <v>0</v>
          </cell>
          <cell r="F325">
            <v>0</v>
          </cell>
          <cell r="G325">
            <v>0</v>
          </cell>
        </row>
        <row r="326">
          <cell r="C326">
            <v>0</v>
          </cell>
          <cell r="D326">
            <v>0</v>
          </cell>
          <cell r="E326">
            <v>0</v>
          </cell>
          <cell r="F326">
            <v>0</v>
          </cell>
          <cell r="G326">
            <v>0</v>
          </cell>
        </row>
        <row r="327">
          <cell r="C327">
            <v>0</v>
          </cell>
          <cell r="D327">
            <v>0</v>
          </cell>
          <cell r="E327">
            <v>0</v>
          </cell>
          <cell r="F327">
            <v>0</v>
          </cell>
          <cell r="G327">
            <v>0</v>
          </cell>
        </row>
        <row r="328">
          <cell r="C328">
            <v>0</v>
          </cell>
          <cell r="D328">
            <v>0</v>
          </cell>
          <cell r="E328">
            <v>0</v>
          </cell>
          <cell r="F328">
            <v>0</v>
          </cell>
          <cell r="G328">
            <v>0</v>
          </cell>
        </row>
        <row r="329">
          <cell r="C329">
            <v>0</v>
          </cell>
          <cell r="D329">
            <v>0</v>
          </cell>
          <cell r="E329">
            <v>0</v>
          </cell>
          <cell r="F329">
            <v>0</v>
          </cell>
          <cell r="G329">
            <v>0</v>
          </cell>
        </row>
        <row r="330">
          <cell r="C330">
            <v>0</v>
          </cell>
          <cell r="D330">
            <v>0</v>
          </cell>
          <cell r="E330">
            <v>0</v>
          </cell>
          <cell r="F330">
            <v>0</v>
          </cell>
          <cell r="G330">
            <v>0</v>
          </cell>
        </row>
        <row r="331">
          <cell r="C331">
            <v>0</v>
          </cell>
          <cell r="D331">
            <v>0</v>
          </cell>
          <cell r="E331">
            <v>0</v>
          </cell>
          <cell r="F331">
            <v>0</v>
          </cell>
          <cell r="G331">
            <v>0</v>
          </cell>
        </row>
        <row r="332">
          <cell r="C332">
            <v>0</v>
          </cell>
          <cell r="D332">
            <v>0</v>
          </cell>
          <cell r="E332">
            <v>0</v>
          </cell>
          <cell r="F332">
            <v>0</v>
          </cell>
          <cell r="G332">
            <v>0</v>
          </cell>
        </row>
        <row r="333">
          <cell r="C333">
            <v>0</v>
          </cell>
          <cell r="D333">
            <v>0</v>
          </cell>
          <cell r="E333">
            <v>0</v>
          </cell>
          <cell r="F333">
            <v>0</v>
          </cell>
          <cell r="G333">
            <v>0</v>
          </cell>
        </row>
        <row r="334">
          <cell r="C334">
            <v>0</v>
          </cell>
          <cell r="D334">
            <v>0</v>
          </cell>
          <cell r="E334">
            <v>0</v>
          </cell>
          <cell r="F334">
            <v>0</v>
          </cell>
          <cell r="G334">
            <v>0</v>
          </cell>
        </row>
        <row r="335">
          <cell r="C335">
            <v>0</v>
          </cell>
          <cell r="D335">
            <v>0</v>
          </cell>
          <cell r="E335">
            <v>0</v>
          </cell>
          <cell r="F335">
            <v>0</v>
          </cell>
          <cell r="G335">
            <v>0</v>
          </cell>
        </row>
        <row r="336">
          <cell r="C336">
            <v>0</v>
          </cell>
          <cell r="D336">
            <v>0</v>
          </cell>
          <cell r="E336">
            <v>0</v>
          </cell>
          <cell r="F336">
            <v>0</v>
          </cell>
          <cell r="G336">
            <v>0</v>
          </cell>
        </row>
        <row r="337">
          <cell r="C337">
            <v>0</v>
          </cell>
          <cell r="D337">
            <v>0</v>
          </cell>
          <cell r="E337">
            <v>0</v>
          </cell>
          <cell r="F337">
            <v>0</v>
          </cell>
          <cell r="G337">
            <v>0</v>
          </cell>
        </row>
        <row r="338">
          <cell r="C338">
            <v>0</v>
          </cell>
          <cell r="D338">
            <v>0</v>
          </cell>
          <cell r="E338">
            <v>0</v>
          </cell>
          <cell r="F338">
            <v>0</v>
          </cell>
          <cell r="G338">
            <v>0</v>
          </cell>
        </row>
        <row r="339">
          <cell r="C339">
            <v>0</v>
          </cell>
          <cell r="D339">
            <v>0</v>
          </cell>
          <cell r="E339">
            <v>0</v>
          </cell>
          <cell r="F339">
            <v>0</v>
          </cell>
          <cell r="G339">
            <v>0</v>
          </cell>
        </row>
        <row r="340">
          <cell r="C340">
            <v>0</v>
          </cell>
          <cell r="D340">
            <v>0</v>
          </cell>
          <cell r="E340">
            <v>0</v>
          </cell>
          <cell r="F340">
            <v>0</v>
          </cell>
          <cell r="G340">
            <v>0</v>
          </cell>
        </row>
        <row r="341">
          <cell r="C341">
            <v>0</v>
          </cell>
          <cell r="D341">
            <v>0</v>
          </cell>
          <cell r="E341">
            <v>0</v>
          </cell>
          <cell r="F341">
            <v>0</v>
          </cell>
          <cell r="G341">
            <v>0</v>
          </cell>
        </row>
        <row r="342">
          <cell r="C342">
            <v>0</v>
          </cell>
          <cell r="D342">
            <v>0</v>
          </cell>
          <cell r="E342">
            <v>0</v>
          </cell>
          <cell r="F342">
            <v>0</v>
          </cell>
          <cell r="G342">
            <v>0</v>
          </cell>
        </row>
        <row r="343">
          <cell r="C343">
            <v>0</v>
          </cell>
          <cell r="D343">
            <v>0</v>
          </cell>
          <cell r="E343">
            <v>0</v>
          </cell>
          <cell r="F343">
            <v>0</v>
          </cell>
          <cell r="G343">
            <v>0</v>
          </cell>
        </row>
        <row r="344">
          <cell r="C344">
            <v>0</v>
          </cell>
          <cell r="D344">
            <v>0</v>
          </cell>
          <cell r="E344">
            <v>0</v>
          </cell>
          <cell r="F344">
            <v>0</v>
          </cell>
          <cell r="G344">
            <v>0</v>
          </cell>
        </row>
        <row r="345">
          <cell r="C345">
            <v>0</v>
          </cell>
          <cell r="D345">
            <v>0</v>
          </cell>
          <cell r="E345">
            <v>0</v>
          </cell>
          <cell r="F345">
            <v>0</v>
          </cell>
          <cell r="G345">
            <v>0</v>
          </cell>
        </row>
        <row r="346">
          <cell r="C346">
            <v>0</v>
          </cell>
          <cell r="D346">
            <v>0</v>
          </cell>
          <cell r="E346">
            <v>0</v>
          </cell>
          <cell r="F346">
            <v>0</v>
          </cell>
          <cell r="G346">
            <v>0</v>
          </cell>
        </row>
        <row r="347">
          <cell r="C347">
            <v>0</v>
          </cell>
          <cell r="D347">
            <v>0</v>
          </cell>
          <cell r="E347">
            <v>0</v>
          </cell>
          <cell r="F347">
            <v>0</v>
          </cell>
          <cell r="G347">
            <v>0</v>
          </cell>
        </row>
        <row r="348">
          <cell r="C348">
            <v>0</v>
          </cell>
          <cell r="D348">
            <v>0</v>
          </cell>
          <cell r="E348">
            <v>0</v>
          </cell>
          <cell r="F348">
            <v>0</v>
          </cell>
          <cell r="G348">
            <v>0</v>
          </cell>
        </row>
        <row r="349">
          <cell r="C349">
            <v>0</v>
          </cell>
          <cell r="D349">
            <v>0</v>
          </cell>
          <cell r="E349">
            <v>0</v>
          </cell>
          <cell r="F349">
            <v>0</v>
          </cell>
          <cell r="G349">
            <v>0</v>
          </cell>
        </row>
        <row r="350">
          <cell r="C350">
            <v>0</v>
          </cell>
          <cell r="D350">
            <v>0</v>
          </cell>
          <cell r="E350">
            <v>0</v>
          </cell>
          <cell r="F350">
            <v>0</v>
          </cell>
          <cell r="G350">
            <v>0</v>
          </cell>
        </row>
        <row r="351">
          <cell r="C351">
            <v>0</v>
          </cell>
          <cell r="D351">
            <v>0</v>
          </cell>
          <cell r="E351">
            <v>0</v>
          </cell>
          <cell r="F351">
            <v>0</v>
          </cell>
          <cell r="G351">
            <v>0</v>
          </cell>
        </row>
        <row r="352">
          <cell r="C352">
            <v>0</v>
          </cell>
          <cell r="D352">
            <v>0</v>
          </cell>
          <cell r="E352">
            <v>0</v>
          </cell>
          <cell r="F352">
            <v>0</v>
          </cell>
          <cell r="G352">
            <v>0</v>
          </cell>
        </row>
        <row r="353">
          <cell r="C353">
            <v>0</v>
          </cell>
          <cell r="D353">
            <v>0</v>
          </cell>
          <cell r="E353">
            <v>0</v>
          </cell>
          <cell r="F353">
            <v>0</v>
          </cell>
          <cell r="G353">
            <v>0</v>
          </cell>
        </row>
        <row r="354">
          <cell r="C354">
            <v>0</v>
          </cell>
          <cell r="D354">
            <v>0</v>
          </cell>
          <cell r="E354">
            <v>0</v>
          </cell>
          <cell r="F354">
            <v>0</v>
          </cell>
          <cell r="G354">
            <v>0</v>
          </cell>
        </row>
        <row r="355">
          <cell r="C355">
            <v>0</v>
          </cell>
          <cell r="D355">
            <v>0</v>
          </cell>
          <cell r="E355">
            <v>0</v>
          </cell>
          <cell r="F355">
            <v>0</v>
          </cell>
          <cell r="G355">
            <v>0</v>
          </cell>
        </row>
        <row r="356">
          <cell r="C356">
            <v>0</v>
          </cell>
          <cell r="D356">
            <v>0</v>
          </cell>
          <cell r="E356">
            <v>0</v>
          </cell>
          <cell r="F356">
            <v>0</v>
          </cell>
          <cell r="G356">
            <v>0</v>
          </cell>
        </row>
        <row r="357">
          <cell r="C357">
            <v>0</v>
          </cell>
          <cell r="D357">
            <v>0</v>
          </cell>
          <cell r="E357">
            <v>0</v>
          </cell>
          <cell r="F357">
            <v>0</v>
          </cell>
          <cell r="G357">
            <v>0</v>
          </cell>
        </row>
        <row r="358">
          <cell r="C358">
            <v>0</v>
          </cell>
          <cell r="D358">
            <v>0</v>
          </cell>
          <cell r="E358">
            <v>0</v>
          </cell>
          <cell r="F358">
            <v>0</v>
          </cell>
          <cell r="G358">
            <v>0</v>
          </cell>
        </row>
        <row r="359">
          <cell r="C359">
            <v>0</v>
          </cell>
          <cell r="D359">
            <v>0</v>
          </cell>
          <cell r="E359">
            <v>0</v>
          </cell>
          <cell r="F359">
            <v>0</v>
          </cell>
          <cell r="G359">
            <v>0</v>
          </cell>
        </row>
        <row r="360">
          <cell r="C360">
            <v>0</v>
          </cell>
          <cell r="D360">
            <v>0</v>
          </cell>
          <cell r="E360">
            <v>0</v>
          </cell>
          <cell r="F360">
            <v>0</v>
          </cell>
          <cell r="G360">
            <v>0</v>
          </cell>
        </row>
        <row r="361">
          <cell r="C361">
            <v>0</v>
          </cell>
          <cell r="D361">
            <v>0</v>
          </cell>
          <cell r="E361">
            <v>0</v>
          </cell>
          <cell r="F361">
            <v>0</v>
          </cell>
          <cell r="G361">
            <v>0</v>
          </cell>
        </row>
        <row r="362">
          <cell r="C362" t="str">
            <v>TOTAL PREAMBLES - MASONRY</v>
          </cell>
          <cell r="D362">
            <v>0</v>
          </cell>
          <cell r="E362">
            <v>0</v>
          </cell>
          <cell r="F362">
            <v>0</v>
          </cell>
          <cell r="G362">
            <v>0</v>
          </cell>
        </row>
        <row r="363">
          <cell r="C363">
            <v>0</v>
          </cell>
          <cell r="D363">
            <v>0</v>
          </cell>
          <cell r="E363">
            <v>0</v>
          </cell>
          <cell r="F363">
            <v>0</v>
          </cell>
          <cell r="G363">
            <v>0</v>
          </cell>
        </row>
        <row r="364">
          <cell r="C364" t="str">
            <v>PREAMBLES - METALS</v>
          </cell>
          <cell r="D364">
            <v>0</v>
          </cell>
          <cell r="E364">
            <v>0</v>
          </cell>
          <cell r="F364">
            <v>0</v>
          </cell>
          <cell r="G364">
            <v>0</v>
          </cell>
        </row>
        <row r="365">
          <cell r="C365">
            <v>0</v>
          </cell>
          <cell r="D365">
            <v>0</v>
          </cell>
          <cell r="E365">
            <v>0</v>
          </cell>
          <cell r="F365">
            <v>0</v>
          </cell>
          <cell r="G365">
            <v>0</v>
          </cell>
        </row>
        <row r="366">
          <cell r="C366" t="str">
            <v>Metalwork</v>
          </cell>
          <cell r="D366">
            <v>0</v>
          </cell>
          <cell r="E366">
            <v>0</v>
          </cell>
          <cell r="F366">
            <v>0</v>
          </cell>
          <cell r="G366">
            <v>0</v>
          </cell>
        </row>
        <row r="367">
          <cell r="C367">
            <v>0</v>
          </cell>
          <cell r="D367">
            <v>0</v>
          </cell>
          <cell r="E367">
            <v>0</v>
          </cell>
          <cell r="F367">
            <v>0</v>
          </cell>
          <cell r="G367">
            <v>0</v>
          </cell>
        </row>
        <row r="368">
          <cell r="C368" t="str">
            <v>Rate for metalwork shall include for the following:</v>
          </cell>
          <cell r="D368">
            <v>0</v>
          </cell>
          <cell r="E368">
            <v>0</v>
          </cell>
          <cell r="F368">
            <v>0</v>
          </cell>
          <cell r="G368">
            <v>0</v>
          </cell>
        </row>
        <row r="369">
          <cell r="C369">
            <v>0</v>
          </cell>
          <cell r="D369">
            <v>0</v>
          </cell>
          <cell r="E369">
            <v>0</v>
          </cell>
          <cell r="F369">
            <v>0</v>
          </cell>
          <cell r="G369">
            <v>0</v>
          </cell>
        </row>
        <row r="370">
          <cell r="C370" t="str">
            <v>Submitting approved shop drawings</v>
          </cell>
          <cell r="D370">
            <v>0</v>
          </cell>
          <cell r="E370">
            <v>0</v>
          </cell>
          <cell r="F370">
            <v>0</v>
          </cell>
          <cell r="G370">
            <v>0</v>
          </cell>
        </row>
        <row r="371">
          <cell r="C371">
            <v>0</v>
          </cell>
          <cell r="D371">
            <v>0</v>
          </cell>
          <cell r="E371">
            <v>0</v>
          </cell>
          <cell r="F371">
            <v>0</v>
          </cell>
          <cell r="G371">
            <v>0</v>
          </cell>
        </row>
        <row r="372">
          <cell r="C372" t="str">
            <v>Transporting hoisting, wedging and the like</v>
          </cell>
          <cell r="D372">
            <v>0</v>
          </cell>
          <cell r="E372">
            <v>0</v>
          </cell>
          <cell r="F372">
            <v>0</v>
          </cell>
          <cell r="G372">
            <v>0</v>
          </cell>
        </row>
        <row r="373">
          <cell r="C373">
            <v>0</v>
          </cell>
          <cell r="D373">
            <v>0</v>
          </cell>
          <cell r="E373">
            <v>0</v>
          </cell>
          <cell r="F373">
            <v>0</v>
          </cell>
          <cell r="G373">
            <v>0</v>
          </cell>
        </row>
        <row r="374">
          <cell r="C374" t="str">
            <v>Assembling, welding and grinding</v>
          </cell>
          <cell r="D374">
            <v>0</v>
          </cell>
          <cell r="E374">
            <v>0</v>
          </cell>
          <cell r="F374">
            <v>0</v>
          </cell>
          <cell r="G374">
            <v>0</v>
          </cell>
        </row>
        <row r="375">
          <cell r="C375">
            <v>0</v>
          </cell>
          <cell r="D375">
            <v>0</v>
          </cell>
          <cell r="E375">
            <v>0</v>
          </cell>
          <cell r="F375">
            <v>0</v>
          </cell>
          <cell r="G375">
            <v>0</v>
          </cell>
        </row>
        <row r="376">
          <cell r="C376" t="str">
            <v>Drilling, countersinking, bolting and riveting including all nuts and washer</v>
          </cell>
          <cell r="D376">
            <v>0</v>
          </cell>
          <cell r="E376">
            <v>0</v>
          </cell>
          <cell r="F376">
            <v>0</v>
          </cell>
          <cell r="G376">
            <v>0</v>
          </cell>
        </row>
        <row r="377">
          <cell r="C377">
            <v>0</v>
          </cell>
          <cell r="D377">
            <v>0</v>
          </cell>
          <cell r="E377">
            <v>0</v>
          </cell>
          <cell r="F377">
            <v>0</v>
          </cell>
          <cell r="G377">
            <v>0</v>
          </cell>
        </row>
        <row r="378">
          <cell r="C378" t="str">
            <v>All cuttings, notches and making holes</v>
          </cell>
          <cell r="D378">
            <v>0</v>
          </cell>
          <cell r="E378">
            <v>0</v>
          </cell>
          <cell r="F378">
            <v>0</v>
          </cell>
          <cell r="G378">
            <v>0</v>
          </cell>
        </row>
        <row r="379">
          <cell r="C379">
            <v>0</v>
          </cell>
          <cell r="D379">
            <v>0</v>
          </cell>
          <cell r="E379">
            <v>0</v>
          </cell>
          <cell r="F379">
            <v>0</v>
          </cell>
          <cell r="G379">
            <v>0</v>
          </cell>
        </row>
        <row r="380">
          <cell r="C380" t="str">
            <v>Anchors and lugs including fixing and building in</v>
          </cell>
          <cell r="D380">
            <v>0</v>
          </cell>
          <cell r="E380">
            <v>0</v>
          </cell>
          <cell r="F380">
            <v>0</v>
          </cell>
          <cell r="G380">
            <v>0</v>
          </cell>
        </row>
        <row r="381">
          <cell r="C381">
            <v>0</v>
          </cell>
          <cell r="D381">
            <v>0</v>
          </cell>
          <cell r="E381">
            <v>0</v>
          </cell>
          <cell r="F381">
            <v>0</v>
          </cell>
          <cell r="G381">
            <v>0</v>
          </cell>
        </row>
        <row r="382">
          <cell r="C382" t="str">
            <v>Sawn softwood dovetailed grounds, blockings and backings including all making good</v>
          </cell>
          <cell r="D382">
            <v>0</v>
          </cell>
          <cell r="E382">
            <v>0</v>
          </cell>
          <cell r="F382">
            <v>0</v>
          </cell>
          <cell r="G382">
            <v>0</v>
          </cell>
        </row>
        <row r="383">
          <cell r="C383">
            <v>0</v>
          </cell>
          <cell r="D383">
            <v>0</v>
          </cell>
          <cell r="E383">
            <v>0</v>
          </cell>
          <cell r="F383">
            <v>0</v>
          </cell>
          <cell r="G383">
            <v>0</v>
          </cell>
        </row>
        <row r="384">
          <cell r="C384">
            <v>0</v>
          </cell>
          <cell r="D384">
            <v>0</v>
          </cell>
          <cell r="E384">
            <v>0</v>
          </cell>
          <cell r="F384">
            <v>0</v>
          </cell>
          <cell r="G384">
            <v>0</v>
          </cell>
        </row>
        <row r="385">
          <cell r="C385" t="str">
            <v>Temporarily fixing and re-fixing ironmongery</v>
          </cell>
          <cell r="D385">
            <v>0</v>
          </cell>
          <cell r="E385">
            <v>0</v>
          </cell>
          <cell r="F385">
            <v>0</v>
          </cell>
          <cell r="G385">
            <v>0</v>
          </cell>
        </row>
        <row r="386">
          <cell r="C386">
            <v>0</v>
          </cell>
          <cell r="D386">
            <v>0</v>
          </cell>
          <cell r="E386">
            <v>0</v>
          </cell>
          <cell r="F386">
            <v>0</v>
          </cell>
          <cell r="G386">
            <v>0</v>
          </cell>
        </row>
        <row r="387">
          <cell r="C387" t="str">
            <v>Factory rust-proof painting or two primer coats of rust inhibiting before fixing as specified</v>
          </cell>
          <cell r="D387">
            <v>0</v>
          </cell>
          <cell r="E387">
            <v>0</v>
          </cell>
          <cell r="F387">
            <v>0</v>
          </cell>
          <cell r="G387">
            <v>0</v>
          </cell>
        </row>
        <row r="388">
          <cell r="C388">
            <v>0</v>
          </cell>
          <cell r="D388">
            <v>0</v>
          </cell>
          <cell r="E388">
            <v>0</v>
          </cell>
          <cell r="F388">
            <v>0</v>
          </cell>
          <cell r="G388">
            <v>0</v>
          </cell>
        </row>
        <row r="389">
          <cell r="C389">
            <v>0</v>
          </cell>
          <cell r="D389">
            <v>0</v>
          </cell>
          <cell r="E389">
            <v>0</v>
          </cell>
          <cell r="F389">
            <v>0</v>
          </cell>
          <cell r="G389">
            <v>0</v>
          </cell>
        </row>
        <row r="390">
          <cell r="C390" t="str">
            <v>Curved work</v>
          </cell>
          <cell r="D390">
            <v>0</v>
          </cell>
          <cell r="E390">
            <v>0</v>
          </cell>
          <cell r="F390">
            <v>0</v>
          </cell>
          <cell r="G390">
            <v>0</v>
          </cell>
        </row>
        <row r="391">
          <cell r="C391">
            <v>0</v>
          </cell>
          <cell r="D391">
            <v>0</v>
          </cell>
          <cell r="E391">
            <v>0</v>
          </cell>
          <cell r="F391">
            <v>0</v>
          </cell>
          <cell r="G391">
            <v>0</v>
          </cell>
        </row>
        <row r="392">
          <cell r="C392" t="str">
            <v>Tests, samples and mockups</v>
          </cell>
          <cell r="D392">
            <v>0</v>
          </cell>
          <cell r="E392">
            <v>0</v>
          </cell>
          <cell r="F392">
            <v>0</v>
          </cell>
          <cell r="G392">
            <v>0</v>
          </cell>
        </row>
        <row r="393">
          <cell r="C393">
            <v>0</v>
          </cell>
          <cell r="D393">
            <v>0</v>
          </cell>
          <cell r="E393">
            <v>0</v>
          </cell>
          <cell r="F393">
            <v>0</v>
          </cell>
          <cell r="G393">
            <v>0</v>
          </cell>
        </row>
        <row r="394">
          <cell r="C394" t="str">
            <v>Material Wastes</v>
          </cell>
          <cell r="D394">
            <v>0</v>
          </cell>
          <cell r="E394">
            <v>0</v>
          </cell>
          <cell r="F394">
            <v>0</v>
          </cell>
          <cell r="G394">
            <v>0</v>
          </cell>
        </row>
        <row r="395">
          <cell r="C395">
            <v>0</v>
          </cell>
          <cell r="D395">
            <v>0</v>
          </cell>
          <cell r="E395">
            <v>0</v>
          </cell>
          <cell r="F395">
            <v>0</v>
          </cell>
          <cell r="G395">
            <v>0</v>
          </cell>
        </row>
        <row r="396">
          <cell r="C396" t="str">
            <v>Transportation, delivary and storage of all materials</v>
          </cell>
          <cell r="D396">
            <v>0</v>
          </cell>
          <cell r="E396">
            <v>0</v>
          </cell>
          <cell r="F396">
            <v>0</v>
          </cell>
          <cell r="G396">
            <v>0</v>
          </cell>
        </row>
        <row r="397">
          <cell r="C397">
            <v>0</v>
          </cell>
          <cell r="D397">
            <v>0</v>
          </cell>
          <cell r="E397">
            <v>0</v>
          </cell>
          <cell r="F397">
            <v>0</v>
          </cell>
          <cell r="G397">
            <v>0</v>
          </cell>
        </row>
        <row r="398">
          <cell r="C398" t="str">
            <v>Personal protective equipment, Toolbox, Induction and first aid kit</v>
          </cell>
          <cell r="D398">
            <v>0</v>
          </cell>
          <cell r="E398">
            <v>0</v>
          </cell>
          <cell r="F398">
            <v>0</v>
          </cell>
          <cell r="G398">
            <v>0</v>
          </cell>
        </row>
        <row r="399">
          <cell r="C399">
            <v>0</v>
          </cell>
          <cell r="D399">
            <v>0</v>
          </cell>
          <cell r="E399">
            <v>0</v>
          </cell>
          <cell r="F399">
            <v>0</v>
          </cell>
          <cell r="G399">
            <v>0</v>
          </cell>
        </row>
        <row r="400">
          <cell r="C400">
            <v>0</v>
          </cell>
          <cell r="D400">
            <v>0</v>
          </cell>
          <cell r="E400">
            <v>0</v>
          </cell>
          <cell r="F400">
            <v>0</v>
          </cell>
          <cell r="G400">
            <v>0</v>
          </cell>
        </row>
        <row r="401">
          <cell r="C401">
            <v>0</v>
          </cell>
          <cell r="D401">
            <v>0</v>
          </cell>
          <cell r="E401">
            <v>0</v>
          </cell>
          <cell r="F401">
            <v>0</v>
          </cell>
          <cell r="G401">
            <v>0</v>
          </cell>
        </row>
        <row r="402">
          <cell r="C402">
            <v>0</v>
          </cell>
          <cell r="D402">
            <v>0</v>
          </cell>
          <cell r="E402">
            <v>0</v>
          </cell>
          <cell r="F402">
            <v>0</v>
          </cell>
          <cell r="G402">
            <v>0</v>
          </cell>
        </row>
        <row r="403">
          <cell r="C403">
            <v>0</v>
          </cell>
          <cell r="D403">
            <v>0</v>
          </cell>
          <cell r="E403">
            <v>0</v>
          </cell>
          <cell r="F403">
            <v>0</v>
          </cell>
          <cell r="G403">
            <v>0</v>
          </cell>
        </row>
        <row r="404">
          <cell r="C404">
            <v>0</v>
          </cell>
          <cell r="D404">
            <v>0</v>
          </cell>
          <cell r="E404">
            <v>0</v>
          </cell>
          <cell r="F404">
            <v>0</v>
          </cell>
          <cell r="G404">
            <v>0</v>
          </cell>
        </row>
        <row r="405">
          <cell r="C405">
            <v>0</v>
          </cell>
          <cell r="D405">
            <v>0</v>
          </cell>
          <cell r="E405">
            <v>0</v>
          </cell>
          <cell r="F405">
            <v>0</v>
          </cell>
          <cell r="G405">
            <v>0</v>
          </cell>
        </row>
        <row r="406">
          <cell r="C406">
            <v>0</v>
          </cell>
          <cell r="D406">
            <v>0</v>
          </cell>
          <cell r="E406">
            <v>0</v>
          </cell>
          <cell r="F406">
            <v>0</v>
          </cell>
          <cell r="G406">
            <v>0</v>
          </cell>
        </row>
        <row r="407">
          <cell r="C407">
            <v>0</v>
          </cell>
          <cell r="D407">
            <v>0</v>
          </cell>
          <cell r="E407">
            <v>0</v>
          </cell>
          <cell r="F407">
            <v>0</v>
          </cell>
          <cell r="G407">
            <v>0</v>
          </cell>
        </row>
        <row r="408">
          <cell r="C408">
            <v>0</v>
          </cell>
          <cell r="D408">
            <v>0</v>
          </cell>
          <cell r="E408">
            <v>0</v>
          </cell>
          <cell r="F408">
            <v>0</v>
          </cell>
          <cell r="G408">
            <v>0</v>
          </cell>
        </row>
        <row r="409">
          <cell r="C409">
            <v>0</v>
          </cell>
          <cell r="D409">
            <v>0</v>
          </cell>
          <cell r="E409">
            <v>0</v>
          </cell>
          <cell r="F409">
            <v>0</v>
          </cell>
          <cell r="G409">
            <v>0</v>
          </cell>
        </row>
        <row r="410">
          <cell r="C410">
            <v>0</v>
          </cell>
          <cell r="D410">
            <v>0</v>
          </cell>
          <cell r="E410">
            <v>0</v>
          </cell>
          <cell r="F410">
            <v>0</v>
          </cell>
          <cell r="G410">
            <v>0</v>
          </cell>
        </row>
        <row r="411">
          <cell r="C411">
            <v>0</v>
          </cell>
          <cell r="D411">
            <v>0</v>
          </cell>
          <cell r="E411">
            <v>0</v>
          </cell>
          <cell r="F411">
            <v>0</v>
          </cell>
          <cell r="G411">
            <v>0</v>
          </cell>
        </row>
        <row r="412">
          <cell r="C412">
            <v>0</v>
          </cell>
          <cell r="D412">
            <v>0</v>
          </cell>
          <cell r="E412">
            <v>0</v>
          </cell>
          <cell r="F412">
            <v>0</v>
          </cell>
          <cell r="G412">
            <v>0</v>
          </cell>
        </row>
        <row r="413">
          <cell r="C413">
            <v>0</v>
          </cell>
          <cell r="D413">
            <v>0</v>
          </cell>
          <cell r="E413">
            <v>0</v>
          </cell>
          <cell r="F413">
            <v>0</v>
          </cell>
          <cell r="G413">
            <v>0</v>
          </cell>
        </row>
        <row r="414">
          <cell r="C414">
            <v>0</v>
          </cell>
          <cell r="D414">
            <v>0</v>
          </cell>
          <cell r="E414">
            <v>0</v>
          </cell>
          <cell r="F414">
            <v>0</v>
          </cell>
          <cell r="G414">
            <v>0</v>
          </cell>
        </row>
        <row r="415">
          <cell r="C415">
            <v>0</v>
          </cell>
          <cell r="D415">
            <v>0</v>
          </cell>
          <cell r="E415">
            <v>0</v>
          </cell>
          <cell r="F415">
            <v>0</v>
          </cell>
          <cell r="G415">
            <v>0</v>
          </cell>
        </row>
        <row r="416">
          <cell r="C416">
            <v>0</v>
          </cell>
          <cell r="D416">
            <v>0</v>
          </cell>
          <cell r="E416">
            <v>0</v>
          </cell>
          <cell r="F416">
            <v>0</v>
          </cell>
          <cell r="G416">
            <v>0</v>
          </cell>
        </row>
        <row r="417">
          <cell r="C417">
            <v>0</v>
          </cell>
          <cell r="D417">
            <v>0</v>
          </cell>
          <cell r="E417">
            <v>0</v>
          </cell>
          <cell r="F417">
            <v>0</v>
          </cell>
          <cell r="G417">
            <v>0</v>
          </cell>
        </row>
        <row r="418">
          <cell r="C418">
            <v>0</v>
          </cell>
          <cell r="D418">
            <v>0</v>
          </cell>
          <cell r="E418">
            <v>0</v>
          </cell>
          <cell r="F418">
            <v>0</v>
          </cell>
          <cell r="G418">
            <v>0</v>
          </cell>
        </row>
        <row r="419">
          <cell r="C419">
            <v>0</v>
          </cell>
          <cell r="D419">
            <v>0</v>
          </cell>
          <cell r="E419">
            <v>0</v>
          </cell>
          <cell r="F419">
            <v>0</v>
          </cell>
          <cell r="G419">
            <v>0</v>
          </cell>
        </row>
        <row r="420">
          <cell r="C420">
            <v>0</v>
          </cell>
          <cell r="D420">
            <v>0</v>
          </cell>
          <cell r="E420">
            <v>0</v>
          </cell>
          <cell r="F420">
            <v>0</v>
          </cell>
          <cell r="G420">
            <v>0</v>
          </cell>
        </row>
        <row r="421">
          <cell r="C421" t="str">
            <v>TOTAL PREAMBLES - METALS</v>
          </cell>
          <cell r="D421">
            <v>0</v>
          </cell>
          <cell r="E421">
            <v>0</v>
          </cell>
          <cell r="F421">
            <v>0</v>
          </cell>
          <cell r="G421">
            <v>0</v>
          </cell>
        </row>
        <row r="422">
          <cell r="C422">
            <v>0</v>
          </cell>
          <cell r="D422">
            <v>0</v>
          </cell>
          <cell r="E422">
            <v>0</v>
          </cell>
          <cell r="F422">
            <v>0</v>
          </cell>
          <cell r="G422">
            <v>0</v>
          </cell>
        </row>
        <row r="423">
          <cell r="C423" t="str">
            <v>PREAMBLES - WOOD &amp; PLASTICS</v>
          </cell>
          <cell r="D423">
            <v>0</v>
          </cell>
          <cell r="E423">
            <v>0</v>
          </cell>
          <cell r="F423">
            <v>0</v>
          </cell>
          <cell r="G423">
            <v>0</v>
          </cell>
        </row>
        <row r="424">
          <cell r="C424">
            <v>0</v>
          </cell>
          <cell r="D424">
            <v>0</v>
          </cell>
          <cell r="E424">
            <v>0</v>
          </cell>
          <cell r="F424">
            <v>0</v>
          </cell>
          <cell r="G424">
            <v>0</v>
          </cell>
        </row>
        <row r="425">
          <cell r="C425" t="str">
            <v>Rates for wood shall include for the following:</v>
          </cell>
          <cell r="D425">
            <v>0</v>
          </cell>
          <cell r="E425">
            <v>0</v>
          </cell>
          <cell r="F425">
            <v>0</v>
          </cell>
          <cell r="G425">
            <v>0</v>
          </cell>
        </row>
        <row r="426">
          <cell r="C426">
            <v>0</v>
          </cell>
          <cell r="D426">
            <v>0</v>
          </cell>
          <cell r="E426">
            <v>0</v>
          </cell>
          <cell r="F426">
            <v>0</v>
          </cell>
          <cell r="G426">
            <v>0</v>
          </cell>
        </row>
        <row r="427">
          <cell r="C427" t="str">
            <v>Any length or cross-section</v>
          </cell>
          <cell r="D427">
            <v>0</v>
          </cell>
          <cell r="E427">
            <v>0</v>
          </cell>
          <cell r="F427">
            <v>0</v>
          </cell>
          <cell r="G427">
            <v>0</v>
          </cell>
        </row>
        <row r="428">
          <cell r="C428">
            <v>0</v>
          </cell>
          <cell r="D428">
            <v>0</v>
          </cell>
          <cell r="E428">
            <v>0</v>
          </cell>
          <cell r="F428">
            <v>0</v>
          </cell>
          <cell r="G428">
            <v>0</v>
          </cell>
        </row>
        <row r="429">
          <cell r="C429" t="str">
            <v>All kinds of joints and all cutting and waste</v>
          </cell>
          <cell r="D429">
            <v>0</v>
          </cell>
          <cell r="E429">
            <v>0</v>
          </cell>
          <cell r="F429">
            <v>0</v>
          </cell>
          <cell r="G429">
            <v>0</v>
          </cell>
        </row>
        <row r="430">
          <cell r="C430">
            <v>0</v>
          </cell>
          <cell r="D430">
            <v>0</v>
          </cell>
          <cell r="E430">
            <v>0</v>
          </cell>
          <cell r="F430">
            <v>0</v>
          </cell>
          <cell r="G430">
            <v>0</v>
          </cell>
        </row>
        <row r="431">
          <cell r="C431" t="str">
            <v>Raking, curved or circular work and labour</v>
          </cell>
          <cell r="D431">
            <v>0</v>
          </cell>
          <cell r="E431">
            <v>0</v>
          </cell>
          <cell r="F431">
            <v>0</v>
          </cell>
          <cell r="G431">
            <v>0</v>
          </cell>
        </row>
        <row r="432">
          <cell r="C432">
            <v>0</v>
          </cell>
          <cell r="D432">
            <v>0</v>
          </cell>
          <cell r="E432">
            <v>0</v>
          </cell>
          <cell r="F432">
            <v>0</v>
          </cell>
          <cell r="G432">
            <v>0</v>
          </cell>
        </row>
        <row r="433">
          <cell r="C433" t="str">
            <v>Notching, morticing, borings, sinking, forming angles, and rounded edges, scribing and all other sundry items of the like nature required</v>
          </cell>
          <cell r="D433">
            <v>0</v>
          </cell>
          <cell r="E433">
            <v>0</v>
          </cell>
          <cell r="F433">
            <v>0</v>
          </cell>
          <cell r="G433">
            <v>0</v>
          </cell>
        </row>
        <row r="434">
          <cell r="C434">
            <v>0</v>
          </cell>
          <cell r="D434">
            <v>0</v>
          </cell>
          <cell r="E434">
            <v>0</v>
          </cell>
          <cell r="F434">
            <v>0</v>
          </cell>
          <cell r="G434">
            <v>0</v>
          </cell>
        </row>
        <row r="435">
          <cell r="C435">
            <v>0</v>
          </cell>
          <cell r="D435">
            <v>0</v>
          </cell>
          <cell r="E435">
            <v>0</v>
          </cell>
          <cell r="F435">
            <v>0</v>
          </cell>
          <cell r="G435">
            <v>0</v>
          </cell>
        </row>
        <row r="436">
          <cell r="C436" t="str">
            <v>Plugging to concrete or blockwork including all making good</v>
          </cell>
          <cell r="D436">
            <v>0</v>
          </cell>
          <cell r="E436">
            <v>0</v>
          </cell>
          <cell r="F436">
            <v>0</v>
          </cell>
          <cell r="G436">
            <v>0</v>
          </cell>
        </row>
        <row r="437">
          <cell r="C437">
            <v>0</v>
          </cell>
          <cell r="D437">
            <v>0</v>
          </cell>
          <cell r="E437">
            <v>0</v>
          </cell>
          <cell r="F437">
            <v>0</v>
          </cell>
          <cell r="G437">
            <v>0</v>
          </cell>
        </row>
        <row r="438">
          <cell r="C438" t="str">
            <v>Two coats of wood preservative to all non-exposed faces of timber</v>
          </cell>
          <cell r="D438">
            <v>0</v>
          </cell>
          <cell r="E438">
            <v>0</v>
          </cell>
          <cell r="F438">
            <v>0</v>
          </cell>
          <cell r="G438">
            <v>0</v>
          </cell>
        </row>
        <row r="439">
          <cell r="C439">
            <v>0</v>
          </cell>
          <cell r="D439">
            <v>0</v>
          </cell>
          <cell r="E439">
            <v>0</v>
          </cell>
          <cell r="F439">
            <v>0</v>
          </cell>
          <cell r="G439">
            <v>0</v>
          </cell>
        </row>
        <row r="440">
          <cell r="C440" t="str">
            <v>Preparing surfaces to receive finishes (priming, putty, paint etc..)</v>
          </cell>
          <cell r="D440">
            <v>0</v>
          </cell>
          <cell r="E440">
            <v>0</v>
          </cell>
          <cell r="F440">
            <v>0</v>
          </cell>
          <cell r="G440">
            <v>0</v>
          </cell>
        </row>
        <row r="441">
          <cell r="C441">
            <v>0</v>
          </cell>
          <cell r="D441">
            <v>0</v>
          </cell>
          <cell r="E441">
            <v>0</v>
          </cell>
          <cell r="F441">
            <v>0</v>
          </cell>
          <cell r="G441">
            <v>0</v>
          </cell>
        </row>
        <row r="442">
          <cell r="C442" t="str">
            <v>Sawn grounds, sub-frames, blockings and backings</v>
          </cell>
          <cell r="D442">
            <v>0</v>
          </cell>
          <cell r="E442">
            <v>0</v>
          </cell>
          <cell r="F442">
            <v>0</v>
          </cell>
          <cell r="G442">
            <v>0</v>
          </cell>
        </row>
        <row r="443">
          <cell r="C443">
            <v>0</v>
          </cell>
          <cell r="D443">
            <v>0</v>
          </cell>
          <cell r="E443">
            <v>0</v>
          </cell>
          <cell r="F443">
            <v>0</v>
          </cell>
          <cell r="G443">
            <v>0</v>
          </cell>
        </row>
        <row r="444">
          <cell r="C444" t="str">
            <v>Submitting approved shop drawings</v>
          </cell>
          <cell r="D444">
            <v>0</v>
          </cell>
          <cell r="E444">
            <v>0</v>
          </cell>
          <cell r="F444">
            <v>0</v>
          </cell>
          <cell r="G444">
            <v>0</v>
          </cell>
        </row>
        <row r="445">
          <cell r="C445">
            <v>0</v>
          </cell>
          <cell r="D445">
            <v>0</v>
          </cell>
          <cell r="E445">
            <v>0</v>
          </cell>
          <cell r="F445">
            <v>0</v>
          </cell>
          <cell r="G445">
            <v>0</v>
          </cell>
        </row>
        <row r="446">
          <cell r="C446" t="str">
            <v>Tests samples and mockups</v>
          </cell>
          <cell r="D446">
            <v>0</v>
          </cell>
          <cell r="E446">
            <v>0</v>
          </cell>
          <cell r="F446">
            <v>0</v>
          </cell>
          <cell r="G446">
            <v>0</v>
          </cell>
        </row>
        <row r="447">
          <cell r="C447">
            <v>0</v>
          </cell>
          <cell r="D447">
            <v>0</v>
          </cell>
          <cell r="E447">
            <v>0</v>
          </cell>
          <cell r="F447">
            <v>0</v>
          </cell>
          <cell r="G447">
            <v>0</v>
          </cell>
        </row>
        <row r="448">
          <cell r="C448" t="str">
            <v>Wrought faces on all timbers, unless otherwise stated</v>
          </cell>
          <cell r="D448">
            <v>0</v>
          </cell>
          <cell r="E448">
            <v>0</v>
          </cell>
          <cell r="F448">
            <v>0</v>
          </cell>
          <cell r="G448">
            <v>0</v>
          </cell>
        </row>
        <row r="449">
          <cell r="C449">
            <v>0</v>
          </cell>
          <cell r="D449">
            <v>0</v>
          </cell>
          <cell r="E449">
            <v>0</v>
          </cell>
          <cell r="F449">
            <v>0</v>
          </cell>
          <cell r="G449">
            <v>0</v>
          </cell>
        </row>
        <row r="450">
          <cell r="C450" t="str">
            <v>Waste</v>
          </cell>
          <cell r="D450">
            <v>0</v>
          </cell>
          <cell r="E450">
            <v>0</v>
          </cell>
          <cell r="F450">
            <v>0</v>
          </cell>
          <cell r="G450">
            <v>0</v>
          </cell>
        </row>
        <row r="451">
          <cell r="C451">
            <v>0</v>
          </cell>
          <cell r="D451">
            <v>0</v>
          </cell>
          <cell r="E451">
            <v>0</v>
          </cell>
          <cell r="F451">
            <v>0</v>
          </cell>
          <cell r="G451">
            <v>0</v>
          </cell>
        </row>
        <row r="452">
          <cell r="C452" t="str">
            <v>Transportation, delivary and storage of all materials</v>
          </cell>
          <cell r="D452">
            <v>0</v>
          </cell>
          <cell r="E452">
            <v>0</v>
          </cell>
          <cell r="F452">
            <v>0</v>
          </cell>
          <cell r="G452">
            <v>0</v>
          </cell>
        </row>
        <row r="453">
          <cell r="C453">
            <v>0</v>
          </cell>
          <cell r="D453">
            <v>0</v>
          </cell>
          <cell r="E453">
            <v>0</v>
          </cell>
          <cell r="F453">
            <v>0</v>
          </cell>
          <cell r="G453">
            <v>0</v>
          </cell>
        </row>
        <row r="454">
          <cell r="C454">
            <v>0</v>
          </cell>
          <cell r="D454">
            <v>0</v>
          </cell>
          <cell r="E454">
            <v>0</v>
          </cell>
          <cell r="F454">
            <v>0</v>
          </cell>
          <cell r="G454">
            <v>0</v>
          </cell>
        </row>
        <row r="455">
          <cell r="C455">
            <v>0</v>
          </cell>
          <cell r="D455">
            <v>0</v>
          </cell>
          <cell r="E455">
            <v>0</v>
          </cell>
          <cell r="F455">
            <v>0</v>
          </cell>
          <cell r="G455">
            <v>0</v>
          </cell>
        </row>
        <row r="456">
          <cell r="C456">
            <v>0</v>
          </cell>
          <cell r="D456">
            <v>0</v>
          </cell>
          <cell r="E456">
            <v>0</v>
          </cell>
          <cell r="F456">
            <v>0</v>
          </cell>
          <cell r="G456">
            <v>0</v>
          </cell>
        </row>
        <row r="457">
          <cell r="C457">
            <v>0</v>
          </cell>
          <cell r="D457">
            <v>0</v>
          </cell>
          <cell r="E457">
            <v>0</v>
          </cell>
          <cell r="F457">
            <v>0</v>
          </cell>
          <cell r="G457">
            <v>0</v>
          </cell>
        </row>
        <row r="458">
          <cell r="C458">
            <v>0</v>
          </cell>
          <cell r="D458">
            <v>0</v>
          </cell>
          <cell r="E458">
            <v>0</v>
          </cell>
          <cell r="F458">
            <v>0</v>
          </cell>
          <cell r="G458">
            <v>0</v>
          </cell>
        </row>
        <row r="459">
          <cell r="C459">
            <v>0</v>
          </cell>
          <cell r="D459">
            <v>0</v>
          </cell>
          <cell r="E459">
            <v>0</v>
          </cell>
          <cell r="F459">
            <v>0</v>
          </cell>
          <cell r="G459">
            <v>0</v>
          </cell>
        </row>
        <row r="460">
          <cell r="C460">
            <v>0</v>
          </cell>
          <cell r="D460">
            <v>0</v>
          </cell>
          <cell r="E460">
            <v>0</v>
          </cell>
          <cell r="F460">
            <v>0</v>
          </cell>
          <cell r="G460">
            <v>0</v>
          </cell>
        </row>
        <row r="461">
          <cell r="C461">
            <v>0</v>
          </cell>
          <cell r="D461">
            <v>0</v>
          </cell>
          <cell r="E461">
            <v>0</v>
          </cell>
          <cell r="F461">
            <v>0</v>
          </cell>
          <cell r="G461">
            <v>0</v>
          </cell>
        </row>
        <row r="462">
          <cell r="C462">
            <v>0</v>
          </cell>
          <cell r="D462">
            <v>0</v>
          </cell>
          <cell r="E462">
            <v>0</v>
          </cell>
          <cell r="F462">
            <v>0</v>
          </cell>
          <cell r="G462">
            <v>0</v>
          </cell>
        </row>
        <row r="463">
          <cell r="C463">
            <v>0</v>
          </cell>
          <cell r="D463">
            <v>0</v>
          </cell>
          <cell r="E463">
            <v>0</v>
          </cell>
          <cell r="F463">
            <v>0</v>
          </cell>
          <cell r="G463">
            <v>0</v>
          </cell>
        </row>
        <row r="464">
          <cell r="C464">
            <v>0</v>
          </cell>
          <cell r="D464">
            <v>0</v>
          </cell>
          <cell r="E464">
            <v>0</v>
          </cell>
          <cell r="F464">
            <v>0</v>
          </cell>
          <cell r="G464">
            <v>0</v>
          </cell>
        </row>
        <row r="465">
          <cell r="C465">
            <v>0</v>
          </cell>
          <cell r="D465">
            <v>0</v>
          </cell>
          <cell r="E465">
            <v>0</v>
          </cell>
          <cell r="F465">
            <v>0</v>
          </cell>
          <cell r="G465">
            <v>0</v>
          </cell>
        </row>
        <row r="466">
          <cell r="C466">
            <v>0</v>
          </cell>
          <cell r="D466">
            <v>0</v>
          </cell>
          <cell r="E466">
            <v>0</v>
          </cell>
          <cell r="F466">
            <v>0</v>
          </cell>
          <cell r="G466">
            <v>0</v>
          </cell>
        </row>
        <row r="467">
          <cell r="C467">
            <v>0</v>
          </cell>
          <cell r="D467">
            <v>0</v>
          </cell>
          <cell r="E467">
            <v>0</v>
          </cell>
          <cell r="F467">
            <v>0</v>
          </cell>
          <cell r="G467">
            <v>0</v>
          </cell>
        </row>
        <row r="468">
          <cell r="C468">
            <v>0</v>
          </cell>
          <cell r="D468">
            <v>0</v>
          </cell>
          <cell r="E468">
            <v>0</v>
          </cell>
          <cell r="F468">
            <v>0</v>
          </cell>
          <cell r="G468">
            <v>0</v>
          </cell>
        </row>
        <row r="469">
          <cell r="C469">
            <v>0</v>
          </cell>
          <cell r="D469">
            <v>0</v>
          </cell>
          <cell r="E469">
            <v>0</v>
          </cell>
          <cell r="F469">
            <v>0</v>
          </cell>
          <cell r="G469">
            <v>0</v>
          </cell>
        </row>
        <row r="470">
          <cell r="C470">
            <v>0</v>
          </cell>
          <cell r="D470">
            <v>0</v>
          </cell>
          <cell r="E470">
            <v>0</v>
          </cell>
          <cell r="F470">
            <v>0</v>
          </cell>
          <cell r="G470">
            <v>0</v>
          </cell>
        </row>
        <row r="471">
          <cell r="C471">
            <v>0</v>
          </cell>
          <cell r="D471">
            <v>0</v>
          </cell>
          <cell r="E471">
            <v>0</v>
          </cell>
          <cell r="F471">
            <v>0</v>
          </cell>
          <cell r="G471">
            <v>0</v>
          </cell>
        </row>
        <row r="472">
          <cell r="C472">
            <v>0</v>
          </cell>
          <cell r="D472">
            <v>0</v>
          </cell>
          <cell r="E472">
            <v>0</v>
          </cell>
          <cell r="F472">
            <v>0</v>
          </cell>
          <cell r="G472">
            <v>0</v>
          </cell>
        </row>
        <row r="473">
          <cell r="C473">
            <v>0</v>
          </cell>
          <cell r="D473">
            <v>0</v>
          </cell>
          <cell r="E473">
            <v>0</v>
          </cell>
          <cell r="F473">
            <v>0</v>
          </cell>
          <cell r="G473">
            <v>0</v>
          </cell>
        </row>
        <row r="474">
          <cell r="C474">
            <v>0</v>
          </cell>
          <cell r="D474">
            <v>0</v>
          </cell>
          <cell r="E474">
            <v>0</v>
          </cell>
          <cell r="F474">
            <v>0</v>
          </cell>
          <cell r="G474">
            <v>0</v>
          </cell>
        </row>
        <row r="475">
          <cell r="C475">
            <v>0</v>
          </cell>
          <cell r="D475">
            <v>0</v>
          </cell>
          <cell r="E475">
            <v>0</v>
          </cell>
          <cell r="F475">
            <v>0</v>
          </cell>
          <cell r="G475">
            <v>0</v>
          </cell>
        </row>
        <row r="476">
          <cell r="C476">
            <v>0</v>
          </cell>
          <cell r="D476">
            <v>0</v>
          </cell>
          <cell r="E476">
            <v>0</v>
          </cell>
          <cell r="F476">
            <v>0</v>
          </cell>
          <cell r="G476">
            <v>0</v>
          </cell>
        </row>
        <row r="477">
          <cell r="C477">
            <v>0</v>
          </cell>
          <cell r="D477">
            <v>0</v>
          </cell>
          <cell r="E477">
            <v>0</v>
          </cell>
          <cell r="F477">
            <v>0</v>
          </cell>
          <cell r="G477">
            <v>0</v>
          </cell>
        </row>
        <row r="478">
          <cell r="C478">
            <v>0</v>
          </cell>
          <cell r="D478">
            <v>0</v>
          </cell>
          <cell r="E478">
            <v>0</v>
          </cell>
          <cell r="F478">
            <v>0</v>
          </cell>
          <cell r="G478">
            <v>0</v>
          </cell>
        </row>
        <row r="479">
          <cell r="C479">
            <v>0</v>
          </cell>
          <cell r="D479">
            <v>0</v>
          </cell>
          <cell r="E479">
            <v>0</v>
          </cell>
          <cell r="F479">
            <v>0</v>
          </cell>
          <cell r="G479">
            <v>0</v>
          </cell>
        </row>
        <row r="480">
          <cell r="C480" t="str">
            <v>TOTAL PREAMBLES - WOOD &amp; PLASTICS</v>
          </cell>
          <cell r="D480">
            <v>0</v>
          </cell>
          <cell r="E480">
            <v>0</v>
          </cell>
          <cell r="F480">
            <v>0</v>
          </cell>
          <cell r="G480">
            <v>0</v>
          </cell>
        </row>
        <row r="481">
          <cell r="C481">
            <v>0</v>
          </cell>
          <cell r="D481">
            <v>0</v>
          </cell>
          <cell r="E481">
            <v>0</v>
          </cell>
          <cell r="F481">
            <v>0</v>
          </cell>
          <cell r="G481">
            <v>0</v>
          </cell>
        </row>
        <row r="482">
          <cell r="C482" t="str">
            <v>PREAMBLES - THERMAL &amp; MOISTURE PROTECTION</v>
          </cell>
          <cell r="D482">
            <v>0</v>
          </cell>
          <cell r="E482">
            <v>0</v>
          </cell>
          <cell r="F482">
            <v>0</v>
          </cell>
          <cell r="G482">
            <v>0</v>
          </cell>
        </row>
        <row r="483">
          <cell r="C483">
            <v>0</v>
          </cell>
          <cell r="D483">
            <v>0</v>
          </cell>
          <cell r="E483">
            <v>0</v>
          </cell>
          <cell r="F483">
            <v>0</v>
          </cell>
          <cell r="G483">
            <v>0</v>
          </cell>
        </row>
        <row r="484">
          <cell r="C484" t="str">
            <v>Rates for waterproofing shall include for the following:</v>
          </cell>
          <cell r="D484">
            <v>0</v>
          </cell>
          <cell r="E484">
            <v>0</v>
          </cell>
          <cell r="F484">
            <v>0</v>
          </cell>
          <cell r="G484">
            <v>0</v>
          </cell>
        </row>
        <row r="485">
          <cell r="C485">
            <v>0</v>
          </cell>
          <cell r="D485">
            <v>0</v>
          </cell>
          <cell r="E485">
            <v>0</v>
          </cell>
          <cell r="F485">
            <v>0</v>
          </cell>
          <cell r="G485">
            <v>0</v>
          </cell>
        </row>
        <row r="486">
          <cell r="C486" t="str">
            <v>Cleaning down and preparing surfaces</v>
          </cell>
          <cell r="D486">
            <v>0</v>
          </cell>
          <cell r="E486">
            <v>0</v>
          </cell>
          <cell r="F486">
            <v>0</v>
          </cell>
          <cell r="G486">
            <v>0</v>
          </cell>
        </row>
        <row r="487">
          <cell r="C487">
            <v>0</v>
          </cell>
          <cell r="D487">
            <v>0</v>
          </cell>
          <cell r="E487">
            <v>0</v>
          </cell>
          <cell r="F487">
            <v>0</v>
          </cell>
          <cell r="G487">
            <v>0</v>
          </cell>
        </row>
        <row r="488">
          <cell r="C488" t="str">
            <v>Any width or area, vertical and horizontal</v>
          </cell>
          <cell r="D488">
            <v>0</v>
          </cell>
          <cell r="E488">
            <v>0</v>
          </cell>
          <cell r="F488">
            <v>0</v>
          </cell>
          <cell r="G488">
            <v>0</v>
          </cell>
        </row>
        <row r="489">
          <cell r="C489">
            <v>0</v>
          </cell>
          <cell r="D489">
            <v>0</v>
          </cell>
          <cell r="E489">
            <v>0</v>
          </cell>
          <cell r="F489">
            <v>0</v>
          </cell>
          <cell r="G489">
            <v>0</v>
          </cell>
        </row>
        <row r="490">
          <cell r="C490" t="str">
            <v>Fair and rounded edges, walls edges(for floor waterpeoofing), drips, arises and angle fillets</v>
          </cell>
          <cell r="D490">
            <v>0</v>
          </cell>
          <cell r="E490">
            <v>0</v>
          </cell>
          <cell r="F490">
            <v>0</v>
          </cell>
          <cell r="G490">
            <v>0</v>
          </cell>
        </row>
        <row r="491">
          <cell r="C491">
            <v>0</v>
          </cell>
          <cell r="D491">
            <v>0</v>
          </cell>
          <cell r="E491">
            <v>0</v>
          </cell>
          <cell r="F491">
            <v>0</v>
          </cell>
          <cell r="G491">
            <v>0</v>
          </cell>
        </row>
        <row r="492">
          <cell r="C492">
            <v>0</v>
          </cell>
          <cell r="D492">
            <v>0</v>
          </cell>
          <cell r="E492">
            <v>0</v>
          </cell>
          <cell r="F492">
            <v>0</v>
          </cell>
          <cell r="G492">
            <v>0</v>
          </cell>
        </row>
        <row r="493">
          <cell r="C493" t="str">
            <v>Cutting to line, overlapping, turning into grooves and pointing</v>
          </cell>
          <cell r="D493">
            <v>0</v>
          </cell>
          <cell r="E493">
            <v>0</v>
          </cell>
          <cell r="F493">
            <v>0</v>
          </cell>
          <cell r="G493">
            <v>0</v>
          </cell>
        </row>
        <row r="494">
          <cell r="C494">
            <v>0</v>
          </cell>
          <cell r="D494">
            <v>0</v>
          </cell>
          <cell r="E494">
            <v>0</v>
          </cell>
          <cell r="F494">
            <v>0</v>
          </cell>
          <cell r="G494">
            <v>0</v>
          </cell>
        </row>
        <row r="495">
          <cell r="C495" t="str">
            <v>Laying to slopes, falls or cross-falls</v>
          </cell>
          <cell r="D495">
            <v>0</v>
          </cell>
          <cell r="E495">
            <v>0</v>
          </cell>
          <cell r="F495">
            <v>0</v>
          </cell>
          <cell r="G495">
            <v>0</v>
          </cell>
        </row>
        <row r="496">
          <cell r="C496">
            <v>0</v>
          </cell>
          <cell r="D496">
            <v>0</v>
          </cell>
          <cell r="E496">
            <v>0</v>
          </cell>
          <cell r="F496">
            <v>0</v>
          </cell>
          <cell r="G496">
            <v>0</v>
          </cell>
        </row>
        <row r="497">
          <cell r="C497" t="str">
            <v>Working into outlets, channels, gullies and the like</v>
          </cell>
          <cell r="D497">
            <v>0</v>
          </cell>
          <cell r="E497">
            <v>0</v>
          </cell>
          <cell r="F497">
            <v>0</v>
          </cell>
          <cell r="G497">
            <v>0</v>
          </cell>
        </row>
        <row r="498">
          <cell r="C498">
            <v>0</v>
          </cell>
          <cell r="D498">
            <v>0</v>
          </cell>
          <cell r="E498">
            <v>0</v>
          </cell>
          <cell r="F498">
            <v>0</v>
          </cell>
          <cell r="G498">
            <v>0</v>
          </cell>
        </row>
        <row r="499">
          <cell r="C499" t="str">
            <v>Cutting, trimming, making holes and forming openings, etc., including working around pipes and openings and making good</v>
          </cell>
          <cell r="D499">
            <v>0</v>
          </cell>
          <cell r="E499">
            <v>0</v>
          </cell>
          <cell r="F499">
            <v>0</v>
          </cell>
          <cell r="G499">
            <v>0</v>
          </cell>
        </row>
        <row r="500">
          <cell r="C500">
            <v>0</v>
          </cell>
          <cell r="D500">
            <v>0</v>
          </cell>
          <cell r="E500">
            <v>0</v>
          </cell>
          <cell r="F500">
            <v>0</v>
          </cell>
          <cell r="G500">
            <v>0</v>
          </cell>
        </row>
        <row r="501">
          <cell r="C501">
            <v>0</v>
          </cell>
          <cell r="D501">
            <v>0</v>
          </cell>
          <cell r="E501">
            <v>0</v>
          </cell>
          <cell r="F501">
            <v>0</v>
          </cell>
          <cell r="G501">
            <v>0</v>
          </cell>
        </row>
        <row r="502">
          <cell r="C502" t="str">
            <v>Mastic pointing and protection of the whole work under this section</v>
          </cell>
          <cell r="D502">
            <v>0</v>
          </cell>
          <cell r="E502">
            <v>0</v>
          </cell>
          <cell r="F502">
            <v>0</v>
          </cell>
          <cell r="G502">
            <v>0</v>
          </cell>
        </row>
        <row r="503">
          <cell r="C503">
            <v>0</v>
          </cell>
          <cell r="D503">
            <v>0</v>
          </cell>
          <cell r="E503">
            <v>0</v>
          </cell>
          <cell r="F503">
            <v>0</v>
          </cell>
          <cell r="G503">
            <v>0</v>
          </cell>
        </row>
        <row r="504">
          <cell r="C504" t="str">
            <v>Tests, samples and mock-ups</v>
          </cell>
          <cell r="D504">
            <v>0</v>
          </cell>
          <cell r="E504">
            <v>0</v>
          </cell>
          <cell r="F504">
            <v>0</v>
          </cell>
          <cell r="G504">
            <v>0</v>
          </cell>
        </row>
        <row r="505">
          <cell r="C505">
            <v>0</v>
          </cell>
          <cell r="D505">
            <v>0</v>
          </cell>
          <cell r="E505">
            <v>0</v>
          </cell>
          <cell r="F505">
            <v>0</v>
          </cell>
          <cell r="G505">
            <v>0</v>
          </cell>
        </row>
        <row r="506">
          <cell r="C506" t="str">
            <v>Submitting approved shop drawings</v>
          </cell>
          <cell r="D506">
            <v>0</v>
          </cell>
          <cell r="E506">
            <v>0</v>
          </cell>
          <cell r="F506">
            <v>0</v>
          </cell>
          <cell r="G506">
            <v>0</v>
          </cell>
        </row>
        <row r="507">
          <cell r="C507">
            <v>0</v>
          </cell>
          <cell r="D507">
            <v>0</v>
          </cell>
          <cell r="E507">
            <v>0</v>
          </cell>
          <cell r="F507">
            <v>0</v>
          </cell>
          <cell r="G507">
            <v>0</v>
          </cell>
        </row>
        <row r="508">
          <cell r="C508" t="str">
            <v>Waste</v>
          </cell>
          <cell r="D508">
            <v>0</v>
          </cell>
          <cell r="E508">
            <v>0</v>
          </cell>
          <cell r="F508">
            <v>0</v>
          </cell>
          <cell r="G508">
            <v>0</v>
          </cell>
        </row>
        <row r="509">
          <cell r="C509">
            <v>0</v>
          </cell>
          <cell r="D509">
            <v>0</v>
          </cell>
          <cell r="E509">
            <v>0</v>
          </cell>
          <cell r="F509">
            <v>0</v>
          </cell>
          <cell r="G509">
            <v>0</v>
          </cell>
        </row>
        <row r="510">
          <cell r="C510" t="str">
            <v>All necessary fixing accessories and backing such as steel plates, angles, wood blocking, and the like</v>
          </cell>
          <cell r="D510">
            <v>0</v>
          </cell>
          <cell r="E510">
            <v>0</v>
          </cell>
          <cell r="F510">
            <v>0</v>
          </cell>
          <cell r="G510">
            <v>0</v>
          </cell>
        </row>
        <row r="511">
          <cell r="C511">
            <v>0</v>
          </cell>
          <cell r="D511">
            <v>0</v>
          </cell>
          <cell r="E511">
            <v>0</v>
          </cell>
          <cell r="F511">
            <v>0</v>
          </cell>
          <cell r="G511">
            <v>0</v>
          </cell>
        </row>
        <row r="512">
          <cell r="C512">
            <v>0</v>
          </cell>
          <cell r="D512">
            <v>0</v>
          </cell>
          <cell r="E512">
            <v>0</v>
          </cell>
          <cell r="F512">
            <v>0</v>
          </cell>
          <cell r="G512">
            <v>0</v>
          </cell>
        </row>
        <row r="513">
          <cell r="C513" t="str">
            <v>All waterproofing works have been measured net. No deduction has been made for voids not exceeding 0.25m²</v>
          </cell>
          <cell r="D513">
            <v>0</v>
          </cell>
          <cell r="E513">
            <v>0</v>
          </cell>
          <cell r="F513">
            <v>0</v>
          </cell>
          <cell r="G513">
            <v>0</v>
          </cell>
        </row>
        <row r="514">
          <cell r="C514">
            <v>0</v>
          </cell>
          <cell r="D514">
            <v>0</v>
          </cell>
          <cell r="E514">
            <v>0</v>
          </cell>
          <cell r="F514">
            <v>0</v>
          </cell>
          <cell r="G514">
            <v>0</v>
          </cell>
        </row>
        <row r="515">
          <cell r="C515">
            <v>0</v>
          </cell>
          <cell r="D515">
            <v>0</v>
          </cell>
          <cell r="E515">
            <v>0</v>
          </cell>
          <cell r="F515">
            <v>0</v>
          </cell>
          <cell r="G515">
            <v>0</v>
          </cell>
        </row>
        <row r="516">
          <cell r="C516">
            <v>0</v>
          </cell>
          <cell r="D516">
            <v>0</v>
          </cell>
          <cell r="E516">
            <v>0</v>
          </cell>
          <cell r="F516">
            <v>0</v>
          </cell>
          <cell r="G516">
            <v>0</v>
          </cell>
        </row>
        <row r="517">
          <cell r="C517">
            <v>0</v>
          </cell>
          <cell r="D517">
            <v>0</v>
          </cell>
          <cell r="E517">
            <v>0</v>
          </cell>
          <cell r="F517">
            <v>0</v>
          </cell>
          <cell r="G517">
            <v>0</v>
          </cell>
        </row>
        <row r="518">
          <cell r="C518">
            <v>0</v>
          </cell>
          <cell r="D518">
            <v>0</v>
          </cell>
          <cell r="E518">
            <v>0</v>
          </cell>
          <cell r="F518">
            <v>0</v>
          </cell>
          <cell r="G518">
            <v>0</v>
          </cell>
        </row>
        <row r="519">
          <cell r="C519">
            <v>0</v>
          </cell>
          <cell r="D519">
            <v>0</v>
          </cell>
          <cell r="E519">
            <v>0</v>
          </cell>
          <cell r="F519">
            <v>0</v>
          </cell>
          <cell r="G519">
            <v>0</v>
          </cell>
        </row>
        <row r="520">
          <cell r="C520">
            <v>0</v>
          </cell>
          <cell r="D520">
            <v>0</v>
          </cell>
          <cell r="E520">
            <v>0</v>
          </cell>
          <cell r="F520">
            <v>0</v>
          </cell>
          <cell r="G520">
            <v>0</v>
          </cell>
        </row>
        <row r="521">
          <cell r="C521">
            <v>0</v>
          </cell>
          <cell r="D521">
            <v>0</v>
          </cell>
          <cell r="E521">
            <v>0</v>
          </cell>
          <cell r="F521">
            <v>0</v>
          </cell>
          <cell r="G521">
            <v>0</v>
          </cell>
        </row>
        <row r="522">
          <cell r="C522">
            <v>0</v>
          </cell>
          <cell r="D522">
            <v>0</v>
          </cell>
          <cell r="E522">
            <v>0</v>
          </cell>
          <cell r="F522">
            <v>0</v>
          </cell>
          <cell r="G522">
            <v>0</v>
          </cell>
        </row>
        <row r="523">
          <cell r="C523">
            <v>0</v>
          </cell>
          <cell r="D523">
            <v>0</v>
          </cell>
          <cell r="E523">
            <v>0</v>
          </cell>
          <cell r="F523">
            <v>0</v>
          </cell>
          <cell r="G523">
            <v>0</v>
          </cell>
        </row>
        <row r="524">
          <cell r="C524">
            <v>0</v>
          </cell>
          <cell r="D524">
            <v>0</v>
          </cell>
          <cell r="E524">
            <v>0</v>
          </cell>
          <cell r="F524">
            <v>0</v>
          </cell>
          <cell r="G524">
            <v>0</v>
          </cell>
        </row>
        <row r="525">
          <cell r="C525">
            <v>0</v>
          </cell>
          <cell r="D525">
            <v>0</v>
          </cell>
          <cell r="E525">
            <v>0</v>
          </cell>
          <cell r="F525">
            <v>0</v>
          </cell>
          <cell r="G525">
            <v>0</v>
          </cell>
        </row>
        <row r="526">
          <cell r="C526">
            <v>0</v>
          </cell>
          <cell r="D526">
            <v>0</v>
          </cell>
          <cell r="E526">
            <v>0</v>
          </cell>
          <cell r="F526">
            <v>0</v>
          </cell>
          <cell r="G526">
            <v>0</v>
          </cell>
        </row>
        <row r="527">
          <cell r="C527">
            <v>0</v>
          </cell>
          <cell r="D527">
            <v>0</v>
          </cell>
          <cell r="E527">
            <v>0</v>
          </cell>
          <cell r="F527">
            <v>0</v>
          </cell>
          <cell r="G527">
            <v>0</v>
          </cell>
        </row>
        <row r="528">
          <cell r="C528">
            <v>0</v>
          </cell>
          <cell r="D528">
            <v>0</v>
          </cell>
          <cell r="E528">
            <v>0</v>
          </cell>
          <cell r="F528">
            <v>0</v>
          </cell>
          <cell r="G528">
            <v>0</v>
          </cell>
        </row>
        <row r="529">
          <cell r="C529">
            <v>0</v>
          </cell>
          <cell r="D529">
            <v>0</v>
          </cell>
          <cell r="E529">
            <v>0</v>
          </cell>
          <cell r="F529">
            <v>0</v>
          </cell>
          <cell r="G529">
            <v>0</v>
          </cell>
        </row>
        <row r="530">
          <cell r="C530">
            <v>0</v>
          </cell>
          <cell r="D530">
            <v>0</v>
          </cell>
          <cell r="E530">
            <v>0</v>
          </cell>
          <cell r="F530">
            <v>0</v>
          </cell>
          <cell r="G530">
            <v>0</v>
          </cell>
        </row>
        <row r="531">
          <cell r="C531">
            <v>0</v>
          </cell>
          <cell r="D531">
            <v>0</v>
          </cell>
          <cell r="E531">
            <v>0</v>
          </cell>
          <cell r="F531">
            <v>0</v>
          </cell>
          <cell r="G531">
            <v>0</v>
          </cell>
        </row>
        <row r="532">
          <cell r="C532">
            <v>0</v>
          </cell>
          <cell r="D532">
            <v>0</v>
          </cell>
          <cell r="E532">
            <v>0</v>
          </cell>
          <cell r="F532">
            <v>0</v>
          </cell>
          <cell r="G532">
            <v>0</v>
          </cell>
        </row>
        <row r="533">
          <cell r="C533">
            <v>0</v>
          </cell>
          <cell r="D533">
            <v>0</v>
          </cell>
          <cell r="E533">
            <v>0</v>
          </cell>
          <cell r="F533">
            <v>0</v>
          </cell>
          <cell r="G533">
            <v>0</v>
          </cell>
        </row>
        <row r="534">
          <cell r="C534">
            <v>0</v>
          </cell>
          <cell r="D534">
            <v>0</v>
          </cell>
          <cell r="E534">
            <v>0</v>
          </cell>
          <cell r="F534">
            <v>0</v>
          </cell>
          <cell r="G534">
            <v>0</v>
          </cell>
        </row>
        <row r="535">
          <cell r="C535">
            <v>0</v>
          </cell>
          <cell r="D535">
            <v>0</v>
          </cell>
          <cell r="E535">
            <v>0</v>
          </cell>
          <cell r="F535">
            <v>0</v>
          </cell>
          <cell r="G535">
            <v>0</v>
          </cell>
        </row>
        <row r="536">
          <cell r="C536">
            <v>0</v>
          </cell>
          <cell r="D536">
            <v>0</v>
          </cell>
          <cell r="E536">
            <v>0</v>
          </cell>
          <cell r="F536">
            <v>0</v>
          </cell>
          <cell r="G536">
            <v>0</v>
          </cell>
        </row>
        <row r="537">
          <cell r="C537">
            <v>0</v>
          </cell>
          <cell r="D537">
            <v>0</v>
          </cell>
          <cell r="E537">
            <v>0</v>
          </cell>
          <cell r="F537">
            <v>0</v>
          </cell>
          <cell r="G537">
            <v>0</v>
          </cell>
        </row>
        <row r="538">
          <cell r="C538">
            <v>0</v>
          </cell>
          <cell r="D538">
            <v>0</v>
          </cell>
          <cell r="E538">
            <v>0</v>
          </cell>
          <cell r="F538">
            <v>0</v>
          </cell>
          <cell r="G538">
            <v>0</v>
          </cell>
        </row>
        <row r="539">
          <cell r="C539" t="str">
            <v>TOTAL PREAMBLES - THERMAL &amp; MOISTURE PROTECTION</v>
          </cell>
          <cell r="D539">
            <v>0</v>
          </cell>
          <cell r="E539">
            <v>0</v>
          </cell>
          <cell r="F539">
            <v>0</v>
          </cell>
          <cell r="G539">
            <v>0</v>
          </cell>
        </row>
        <row r="540">
          <cell r="C540">
            <v>0</v>
          </cell>
          <cell r="D540">
            <v>0</v>
          </cell>
          <cell r="E540">
            <v>0</v>
          </cell>
          <cell r="F540">
            <v>0</v>
          </cell>
          <cell r="G540">
            <v>0</v>
          </cell>
        </row>
        <row r="541">
          <cell r="C541" t="str">
            <v>DOORS &amp; WINDOWS</v>
          </cell>
          <cell r="D541">
            <v>0</v>
          </cell>
          <cell r="E541">
            <v>0</v>
          </cell>
          <cell r="F541">
            <v>0</v>
          </cell>
          <cell r="G541">
            <v>0</v>
          </cell>
        </row>
        <row r="542">
          <cell r="C542">
            <v>0</v>
          </cell>
          <cell r="D542">
            <v>0</v>
          </cell>
          <cell r="E542">
            <v>0</v>
          </cell>
          <cell r="F542">
            <v>0</v>
          </cell>
          <cell r="G542">
            <v>0</v>
          </cell>
        </row>
        <row r="543">
          <cell r="C543" t="str">
            <v>All sizes given are finished sizes, finishing have been the area in contact with the base but no deduction has been made for voids not exceeding 0.5m²</v>
          </cell>
          <cell r="D543">
            <v>0</v>
          </cell>
          <cell r="E543">
            <v>0</v>
          </cell>
          <cell r="F543">
            <v>0</v>
          </cell>
          <cell r="G543">
            <v>0</v>
          </cell>
        </row>
        <row r="544">
          <cell r="C544">
            <v>0</v>
          </cell>
          <cell r="D544">
            <v>0</v>
          </cell>
          <cell r="E544">
            <v>0</v>
          </cell>
          <cell r="F544">
            <v>0</v>
          </cell>
          <cell r="G544">
            <v>0</v>
          </cell>
        </row>
        <row r="545">
          <cell r="C545">
            <v>0</v>
          </cell>
          <cell r="D545">
            <v>0</v>
          </cell>
          <cell r="E545">
            <v>0</v>
          </cell>
          <cell r="F545">
            <v>0</v>
          </cell>
          <cell r="G545">
            <v>0</v>
          </cell>
        </row>
        <row r="546">
          <cell r="C546" t="str">
            <v>All wood, steel and aluminium windows, doors, frames, curtain walls, etc, shall be factory assembled and reinforced according to drawings, complete with hinges, glazing gaskets and anchors and all aluminium elements shall be protected from adjoining structures as specified</v>
          </cell>
          <cell r="D546">
            <v>0</v>
          </cell>
          <cell r="E546">
            <v>0</v>
          </cell>
          <cell r="F546">
            <v>0</v>
          </cell>
          <cell r="G546">
            <v>0</v>
          </cell>
        </row>
        <row r="547">
          <cell r="C547">
            <v>0</v>
          </cell>
          <cell r="D547">
            <v>0</v>
          </cell>
          <cell r="E547">
            <v>0</v>
          </cell>
          <cell r="F547">
            <v>0</v>
          </cell>
          <cell r="G547">
            <v>0</v>
          </cell>
        </row>
        <row r="548">
          <cell r="C548">
            <v>0</v>
          </cell>
          <cell r="D548">
            <v>0</v>
          </cell>
          <cell r="E548">
            <v>0</v>
          </cell>
          <cell r="F548">
            <v>0</v>
          </cell>
          <cell r="G548">
            <v>0</v>
          </cell>
        </row>
        <row r="549">
          <cell r="C549">
            <v>0</v>
          </cell>
          <cell r="D549">
            <v>0</v>
          </cell>
          <cell r="E549">
            <v>0</v>
          </cell>
          <cell r="F549">
            <v>0</v>
          </cell>
          <cell r="G549">
            <v>0</v>
          </cell>
        </row>
        <row r="550">
          <cell r="C550">
            <v>0</v>
          </cell>
          <cell r="D550">
            <v>0</v>
          </cell>
          <cell r="E550">
            <v>0</v>
          </cell>
          <cell r="F550">
            <v>0</v>
          </cell>
          <cell r="G550">
            <v>0</v>
          </cell>
        </row>
        <row r="551">
          <cell r="C551" t="str">
            <v>Where doors or windows have no structural member to which they may be secured the provision for rigidity of such doors or windows shall be provided</v>
          </cell>
          <cell r="D551">
            <v>0</v>
          </cell>
          <cell r="E551">
            <v>0</v>
          </cell>
          <cell r="F551">
            <v>0</v>
          </cell>
          <cell r="G551">
            <v>0</v>
          </cell>
        </row>
        <row r="552">
          <cell r="C552">
            <v>0</v>
          </cell>
          <cell r="D552">
            <v>0</v>
          </cell>
          <cell r="E552">
            <v>0</v>
          </cell>
          <cell r="F552">
            <v>0</v>
          </cell>
          <cell r="G552">
            <v>0</v>
          </cell>
        </row>
        <row r="553">
          <cell r="C553">
            <v>0</v>
          </cell>
          <cell r="D553">
            <v>0</v>
          </cell>
          <cell r="E553">
            <v>0</v>
          </cell>
          <cell r="F553">
            <v>0</v>
          </cell>
          <cell r="G553">
            <v>0</v>
          </cell>
        </row>
        <row r="554">
          <cell r="C554" t="str">
            <v>All windows and doors to be weatherproof</v>
          </cell>
          <cell r="D554">
            <v>0</v>
          </cell>
          <cell r="E554">
            <v>0</v>
          </cell>
          <cell r="F554">
            <v>0</v>
          </cell>
          <cell r="G554">
            <v>0</v>
          </cell>
        </row>
        <row r="555">
          <cell r="C555">
            <v>0</v>
          </cell>
          <cell r="D555">
            <v>0</v>
          </cell>
          <cell r="E555">
            <v>0</v>
          </cell>
          <cell r="F555">
            <v>0</v>
          </cell>
          <cell r="G555">
            <v>0</v>
          </cell>
        </row>
        <row r="556">
          <cell r="C556" t="str">
            <v>All dimensions of doors and windows must be adapted to fit the existing conditions of the site</v>
          </cell>
          <cell r="D556">
            <v>0</v>
          </cell>
          <cell r="E556">
            <v>0</v>
          </cell>
          <cell r="F556">
            <v>0</v>
          </cell>
          <cell r="G556">
            <v>0</v>
          </cell>
        </row>
        <row r="557">
          <cell r="C557">
            <v>0</v>
          </cell>
          <cell r="D557">
            <v>0</v>
          </cell>
          <cell r="E557">
            <v>0</v>
          </cell>
          <cell r="F557">
            <v>0</v>
          </cell>
          <cell r="G557">
            <v>0</v>
          </cell>
        </row>
        <row r="558">
          <cell r="C558">
            <v>0</v>
          </cell>
          <cell r="D558">
            <v>0</v>
          </cell>
          <cell r="E558">
            <v>0</v>
          </cell>
          <cell r="F558">
            <v>0</v>
          </cell>
          <cell r="G558">
            <v>0</v>
          </cell>
        </row>
        <row r="559">
          <cell r="C559" t="str">
            <v>Rates shall include Material Wastes</v>
          </cell>
          <cell r="D559">
            <v>0</v>
          </cell>
          <cell r="E559">
            <v>0</v>
          </cell>
          <cell r="F559">
            <v>0</v>
          </cell>
          <cell r="G559">
            <v>0</v>
          </cell>
        </row>
        <row r="560">
          <cell r="C560">
            <v>0</v>
          </cell>
          <cell r="D560">
            <v>0</v>
          </cell>
          <cell r="E560">
            <v>0</v>
          </cell>
          <cell r="F560">
            <v>0</v>
          </cell>
          <cell r="G560">
            <v>0</v>
          </cell>
        </row>
        <row r="561">
          <cell r="C561" t="str">
            <v>Rates shall include Transportation, delivary and storage of all materials</v>
          </cell>
          <cell r="D561">
            <v>0</v>
          </cell>
          <cell r="E561">
            <v>0</v>
          </cell>
          <cell r="F561">
            <v>0</v>
          </cell>
          <cell r="G561">
            <v>0</v>
          </cell>
        </row>
        <row r="562">
          <cell r="C562">
            <v>0</v>
          </cell>
          <cell r="D562">
            <v>0</v>
          </cell>
          <cell r="E562">
            <v>0</v>
          </cell>
          <cell r="F562">
            <v>0</v>
          </cell>
          <cell r="G562">
            <v>0</v>
          </cell>
        </row>
        <row r="563">
          <cell r="C563" t="str">
            <v>Personal protective equipment, Toolbox, Induction and first aid kit</v>
          </cell>
          <cell r="D563">
            <v>0</v>
          </cell>
          <cell r="E563">
            <v>0</v>
          </cell>
          <cell r="F563">
            <v>0</v>
          </cell>
          <cell r="G563">
            <v>0</v>
          </cell>
        </row>
        <row r="564">
          <cell r="C564">
            <v>0</v>
          </cell>
          <cell r="D564">
            <v>0</v>
          </cell>
          <cell r="E564">
            <v>0</v>
          </cell>
          <cell r="F564">
            <v>0</v>
          </cell>
          <cell r="G564">
            <v>0</v>
          </cell>
        </row>
        <row r="565">
          <cell r="C565" t="str">
            <v>Shop and as-built drawings</v>
          </cell>
          <cell r="D565">
            <v>0</v>
          </cell>
          <cell r="E565">
            <v>0</v>
          </cell>
          <cell r="F565">
            <v>0</v>
          </cell>
          <cell r="G565">
            <v>0</v>
          </cell>
        </row>
        <row r="566">
          <cell r="C566">
            <v>0</v>
          </cell>
          <cell r="D566">
            <v>0</v>
          </cell>
          <cell r="E566">
            <v>0</v>
          </cell>
          <cell r="F566">
            <v>0</v>
          </cell>
          <cell r="G566">
            <v>0</v>
          </cell>
        </row>
        <row r="567">
          <cell r="C567" t="str">
            <v>Rates for doors, windows, etc… shall include for the following:</v>
          </cell>
          <cell r="D567">
            <v>0</v>
          </cell>
          <cell r="E567">
            <v>0</v>
          </cell>
          <cell r="F567">
            <v>0</v>
          </cell>
          <cell r="G567">
            <v>0</v>
          </cell>
        </row>
        <row r="568">
          <cell r="C568">
            <v>0</v>
          </cell>
          <cell r="D568">
            <v>0</v>
          </cell>
          <cell r="E568">
            <v>0</v>
          </cell>
          <cell r="F568">
            <v>0</v>
          </cell>
          <cell r="G568">
            <v>0</v>
          </cell>
        </row>
        <row r="569">
          <cell r="C569" t="str">
            <v>Easing and adjusting doors and protection generally</v>
          </cell>
          <cell r="D569">
            <v>0</v>
          </cell>
          <cell r="E569">
            <v>0</v>
          </cell>
          <cell r="F569">
            <v>0</v>
          </cell>
          <cell r="G569">
            <v>0</v>
          </cell>
        </row>
        <row r="570">
          <cell r="C570">
            <v>0</v>
          </cell>
          <cell r="D570">
            <v>0</v>
          </cell>
          <cell r="E570">
            <v>0</v>
          </cell>
          <cell r="F570">
            <v>0</v>
          </cell>
          <cell r="G570">
            <v>0</v>
          </cell>
        </row>
        <row r="571">
          <cell r="C571" t="str">
            <v>Tests, samples and mock-ups</v>
          </cell>
          <cell r="D571">
            <v>0</v>
          </cell>
          <cell r="E571">
            <v>0</v>
          </cell>
          <cell r="F571">
            <v>0</v>
          </cell>
          <cell r="G571">
            <v>0</v>
          </cell>
        </row>
        <row r="572">
          <cell r="C572">
            <v>0</v>
          </cell>
          <cell r="D572">
            <v>0</v>
          </cell>
          <cell r="E572">
            <v>0</v>
          </cell>
          <cell r="F572">
            <v>0</v>
          </cell>
          <cell r="G572">
            <v>0</v>
          </cell>
        </row>
        <row r="573">
          <cell r="C573" t="str">
            <v>Anchors and fixing accessories</v>
          </cell>
          <cell r="D573">
            <v>0</v>
          </cell>
          <cell r="E573">
            <v>0</v>
          </cell>
          <cell r="F573">
            <v>0</v>
          </cell>
          <cell r="G573">
            <v>0</v>
          </cell>
        </row>
        <row r="574">
          <cell r="C574">
            <v>0</v>
          </cell>
          <cell r="D574">
            <v>0</v>
          </cell>
          <cell r="E574">
            <v>0</v>
          </cell>
          <cell r="F574">
            <v>0</v>
          </cell>
          <cell r="G574">
            <v>0</v>
          </cell>
        </row>
        <row r="575">
          <cell r="C575" t="str">
            <v>Fixing in place</v>
          </cell>
          <cell r="D575">
            <v>0</v>
          </cell>
          <cell r="E575">
            <v>0</v>
          </cell>
          <cell r="F575">
            <v>0</v>
          </cell>
          <cell r="G575">
            <v>0</v>
          </cell>
        </row>
        <row r="576">
          <cell r="C576">
            <v>0</v>
          </cell>
          <cell r="D576">
            <v>0</v>
          </cell>
          <cell r="E576">
            <v>0</v>
          </cell>
          <cell r="F576">
            <v>0</v>
          </cell>
          <cell r="G576">
            <v>0</v>
          </cell>
        </row>
        <row r="577">
          <cell r="C577" t="str">
            <v xml:space="preserve">Painting as specified including preparation of surfaces, rubbing down </v>
          </cell>
          <cell r="D577">
            <v>0</v>
          </cell>
          <cell r="E577">
            <v>0</v>
          </cell>
          <cell r="F577">
            <v>0</v>
          </cell>
          <cell r="G577">
            <v>0</v>
          </cell>
        </row>
        <row r="578">
          <cell r="C578" t="str">
            <v>between coats, work in multi-colours and waste</v>
          </cell>
          <cell r="D578">
            <v>0</v>
          </cell>
          <cell r="E578">
            <v>0</v>
          </cell>
          <cell r="F578">
            <v>0</v>
          </cell>
          <cell r="G578">
            <v>0</v>
          </cell>
        </row>
        <row r="579">
          <cell r="C579">
            <v>0</v>
          </cell>
          <cell r="D579">
            <v>0</v>
          </cell>
          <cell r="E579">
            <v>0</v>
          </cell>
          <cell r="F579">
            <v>0</v>
          </cell>
          <cell r="G579">
            <v>0</v>
          </cell>
        </row>
        <row r="580">
          <cell r="C580" t="str">
            <v>Rates for glazing work shall include for the following:</v>
          </cell>
          <cell r="D580">
            <v>0</v>
          </cell>
          <cell r="E580">
            <v>0</v>
          </cell>
          <cell r="F580">
            <v>0</v>
          </cell>
          <cell r="G580">
            <v>0</v>
          </cell>
        </row>
        <row r="581">
          <cell r="C581">
            <v>0</v>
          </cell>
          <cell r="D581">
            <v>0</v>
          </cell>
          <cell r="E581">
            <v>0</v>
          </cell>
          <cell r="F581">
            <v>0</v>
          </cell>
          <cell r="G581">
            <v>0</v>
          </cell>
        </row>
        <row r="582">
          <cell r="C582" t="str">
            <v>Any pattern, size and area</v>
          </cell>
          <cell r="D582">
            <v>0</v>
          </cell>
          <cell r="E582">
            <v>0</v>
          </cell>
          <cell r="F582">
            <v>0</v>
          </cell>
          <cell r="G582">
            <v>0</v>
          </cell>
        </row>
        <row r="583">
          <cell r="C583">
            <v>0</v>
          </cell>
          <cell r="D583">
            <v>0</v>
          </cell>
          <cell r="E583">
            <v>0</v>
          </cell>
          <cell r="F583">
            <v>0</v>
          </cell>
          <cell r="G583">
            <v>0</v>
          </cell>
        </row>
        <row r="584">
          <cell r="C584" t="str">
            <v>Circular cutting and square cutting with rounded edge</v>
          </cell>
          <cell r="D584">
            <v>0</v>
          </cell>
          <cell r="E584">
            <v>0</v>
          </cell>
          <cell r="F584">
            <v>0</v>
          </cell>
          <cell r="G584">
            <v>0</v>
          </cell>
        </row>
        <row r="585">
          <cell r="C585">
            <v>0</v>
          </cell>
          <cell r="D585">
            <v>0</v>
          </cell>
          <cell r="E585">
            <v>0</v>
          </cell>
          <cell r="F585">
            <v>0</v>
          </cell>
          <cell r="G585">
            <v>0</v>
          </cell>
        </row>
        <row r="586">
          <cell r="C586" t="str">
            <v>Glazing to wood or metal</v>
          </cell>
          <cell r="D586">
            <v>0</v>
          </cell>
          <cell r="E586">
            <v>0</v>
          </cell>
          <cell r="F586">
            <v>0</v>
          </cell>
          <cell r="G586">
            <v>0</v>
          </cell>
        </row>
        <row r="587">
          <cell r="C587">
            <v>0</v>
          </cell>
          <cell r="D587">
            <v>0</v>
          </cell>
          <cell r="E587">
            <v>0</v>
          </cell>
          <cell r="F587">
            <v>0</v>
          </cell>
          <cell r="G587">
            <v>0</v>
          </cell>
        </row>
        <row r="588">
          <cell r="C588" t="str">
            <v>Bedding edges and labours to edges including rounding edges of all panes to prevent damage to gaskets</v>
          </cell>
          <cell r="D588">
            <v>0</v>
          </cell>
          <cell r="E588">
            <v>0</v>
          </cell>
          <cell r="F588">
            <v>0</v>
          </cell>
          <cell r="G588">
            <v>0</v>
          </cell>
        </row>
        <row r="589">
          <cell r="C589">
            <v>0</v>
          </cell>
          <cell r="D589">
            <v>0</v>
          </cell>
          <cell r="E589">
            <v>0</v>
          </cell>
          <cell r="F589">
            <v>0</v>
          </cell>
          <cell r="G589">
            <v>0</v>
          </cell>
        </row>
        <row r="590">
          <cell r="C590">
            <v>0</v>
          </cell>
          <cell r="D590">
            <v>0</v>
          </cell>
          <cell r="E590">
            <v>0</v>
          </cell>
          <cell r="F590">
            <v>0</v>
          </cell>
          <cell r="G590">
            <v>0</v>
          </cell>
        </row>
        <row r="591">
          <cell r="C591" t="str">
            <v>Grinding and drilling holes</v>
          </cell>
          <cell r="D591">
            <v>0</v>
          </cell>
          <cell r="E591">
            <v>0</v>
          </cell>
          <cell r="F591">
            <v>0</v>
          </cell>
          <cell r="G591">
            <v>0</v>
          </cell>
        </row>
        <row r="592">
          <cell r="C592">
            <v>0</v>
          </cell>
          <cell r="D592">
            <v>0</v>
          </cell>
          <cell r="E592">
            <v>0</v>
          </cell>
          <cell r="F592">
            <v>0</v>
          </cell>
          <cell r="G592">
            <v>0</v>
          </cell>
        </row>
        <row r="593">
          <cell r="C593">
            <v>0</v>
          </cell>
          <cell r="D593">
            <v>0</v>
          </cell>
          <cell r="E593">
            <v>0</v>
          </cell>
          <cell r="F593">
            <v>0</v>
          </cell>
          <cell r="G593">
            <v>0</v>
          </cell>
        </row>
        <row r="594">
          <cell r="C594">
            <v>0</v>
          </cell>
          <cell r="D594">
            <v>0</v>
          </cell>
          <cell r="E594">
            <v>0</v>
          </cell>
          <cell r="F594">
            <v>0</v>
          </cell>
          <cell r="G594">
            <v>0</v>
          </cell>
        </row>
        <row r="595">
          <cell r="C595">
            <v>0</v>
          </cell>
          <cell r="D595">
            <v>0</v>
          </cell>
          <cell r="E595">
            <v>0</v>
          </cell>
          <cell r="F595">
            <v>0</v>
          </cell>
          <cell r="G595">
            <v>0</v>
          </cell>
        </row>
        <row r="596">
          <cell r="C596">
            <v>0</v>
          </cell>
          <cell r="D596">
            <v>0</v>
          </cell>
          <cell r="E596">
            <v>0</v>
          </cell>
          <cell r="F596">
            <v>0</v>
          </cell>
          <cell r="G596">
            <v>0</v>
          </cell>
        </row>
        <row r="597">
          <cell r="C597">
            <v>0</v>
          </cell>
          <cell r="D597">
            <v>0</v>
          </cell>
          <cell r="E597">
            <v>0</v>
          </cell>
          <cell r="F597">
            <v>0</v>
          </cell>
          <cell r="G597">
            <v>0</v>
          </cell>
        </row>
        <row r="598">
          <cell r="C598">
            <v>0</v>
          </cell>
          <cell r="D598">
            <v>0</v>
          </cell>
          <cell r="E598">
            <v>0</v>
          </cell>
          <cell r="F598">
            <v>0</v>
          </cell>
          <cell r="G598">
            <v>0</v>
          </cell>
        </row>
        <row r="599">
          <cell r="C599">
            <v>0</v>
          </cell>
          <cell r="D599">
            <v>0</v>
          </cell>
          <cell r="E599">
            <v>0</v>
          </cell>
          <cell r="F599">
            <v>0</v>
          </cell>
          <cell r="G599">
            <v>0</v>
          </cell>
        </row>
        <row r="600">
          <cell r="C600" t="str">
            <v>Protection from damage and replacing and damaged unit</v>
          </cell>
          <cell r="D600">
            <v>0</v>
          </cell>
          <cell r="E600">
            <v>0</v>
          </cell>
          <cell r="F600">
            <v>0</v>
          </cell>
          <cell r="G600">
            <v>0</v>
          </cell>
        </row>
        <row r="601">
          <cell r="C601">
            <v>0</v>
          </cell>
          <cell r="D601">
            <v>0</v>
          </cell>
          <cell r="E601">
            <v>0</v>
          </cell>
          <cell r="F601">
            <v>0</v>
          </cell>
          <cell r="G601">
            <v>0</v>
          </cell>
        </row>
        <row r="602">
          <cell r="C602" t="str">
            <v>Irregular shaped panes are measured as smallest rectangular area from which such shape can be obtained</v>
          </cell>
          <cell r="D602">
            <v>0</v>
          </cell>
          <cell r="E602">
            <v>0</v>
          </cell>
          <cell r="F602">
            <v>0</v>
          </cell>
          <cell r="G602">
            <v>0</v>
          </cell>
        </row>
        <row r="603">
          <cell r="C603">
            <v>0</v>
          </cell>
          <cell r="D603">
            <v>0</v>
          </cell>
          <cell r="E603">
            <v>0</v>
          </cell>
          <cell r="F603">
            <v>0</v>
          </cell>
          <cell r="G603">
            <v>0</v>
          </cell>
        </row>
        <row r="604">
          <cell r="C604">
            <v>0</v>
          </cell>
          <cell r="D604">
            <v>0</v>
          </cell>
          <cell r="E604">
            <v>0</v>
          </cell>
          <cell r="F604">
            <v>0</v>
          </cell>
          <cell r="G604">
            <v>0</v>
          </cell>
        </row>
        <row r="605">
          <cell r="C605" t="str">
            <v>Tests, samples and mock-ups</v>
          </cell>
          <cell r="D605">
            <v>0</v>
          </cell>
          <cell r="E605">
            <v>0</v>
          </cell>
          <cell r="F605">
            <v>0</v>
          </cell>
          <cell r="G605">
            <v>0</v>
          </cell>
        </row>
        <row r="606">
          <cell r="C606">
            <v>0</v>
          </cell>
          <cell r="D606">
            <v>0</v>
          </cell>
          <cell r="E606">
            <v>0</v>
          </cell>
          <cell r="F606">
            <v>0</v>
          </cell>
          <cell r="G606">
            <v>0</v>
          </cell>
        </row>
        <row r="607">
          <cell r="C607" t="str">
            <v>Rates for ironmongery shall include for the following:</v>
          </cell>
          <cell r="D607">
            <v>0</v>
          </cell>
          <cell r="E607">
            <v>0</v>
          </cell>
          <cell r="F607">
            <v>0</v>
          </cell>
          <cell r="G607">
            <v>0</v>
          </cell>
        </row>
        <row r="608">
          <cell r="C608">
            <v>0</v>
          </cell>
          <cell r="D608">
            <v>0</v>
          </cell>
          <cell r="E608">
            <v>0</v>
          </cell>
          <cell r="F608">
            <v>0</v>
          </cell>
          <cell r="G608">
            <v>0</v>
          </cell>
        </row>
        <row r="609">
          <cell r="C609" t="str">
            <v>Screws and fixing accessories</v>
          </cell>
          <cell r="D609">
            <v>0</v>
          </cell>
          <cell r="E609">
            <v>0</v>
          </cell>
          <cell r="F609">
            <v>0</v>
          </cell>
          <cell r="G609">
            <v>0</v>
          </cell>
        </row>
        <row r="610">
          <cell r="C610">
            <v>0</v>
          </cell>
          <cell r="D610">
            <v>0</v>
          </cell>
          <cell r="E610">
            <v>0</v>
          </cell>
          <cell r="F610">
            <v>0</v>
          </cell>
          <cell r="G610">
            <v>0</v>
          </cell>
        </row>
        <row r="611">
          <cell r="C611" t="str">
            <v>Temporarily fixing and refixing ironmongery</v>
          </cell>
          <cell r="D611">
            <v>0</v>
          </cell>
          <cell r="E611">
            <v>0</v>
          </cell>
          <cell r="F611">
            <v>0</v>
          </cell>
          <cell r="G611">
            <v>0</v>
          </cell>
        </row>
        <row r="612">
          <cell r="C612">
            <v>0</v>
          </cell>
          <cell r="D612">
            <v>0</v>
          </cell>
          <cell r="E612">
            <v>0</v>
          </cell>
          <cell r="F612">
            <v>0</v>
          </cell>
          <cell r="G612">
            <v>0</v>
          </cell>
        </row>
        <row r="613">
          <cell r="C613" t="str">
            <v>Tests, samples and mock-ups</v>
          </cell>
          <cell r="D613">
            <v>0</v>
          </cell>
          <cell r="E613">
            <v>0</v>
          </cell>
          <cell r="F613">
            <v>0</v>
          </cell>
          <cell r="G613">
            <v>0</v>
          </cell>
        </row>
        <row r="614">
          <cell r="C614">
            <v>0</v>
          </cell>
          <cell r="D614">
            <v>0</v>
          </cell>
          <cell r="E614">
            <v>0</v>
          </cell>
          <cell r="F614">
            <v>0</v>
          </cell>
          <cell r="G614">
            <v>0</v>
          </cell>
        </row>
        <row r="615">
          <cell r="C615">
            <v>0</v>
          </cell>
          <cell r="D615">
            <v>0</v>
          </cell>
          <cell r="E615">
            <v>0</v>
          </cell>
          <cell r="F615">
            <v>0</v>
          </cell>
          <cell r="G615">
            <v>0</v>
          </cell>
        </row>
        <row r="616">
          <cell r="C616">
            <v>0</v>
          </cell>
          <cell r="D616">
            <v>0</v>
          </cell>
          <cell r="E616">
            <v>0</v>
          </cell>
          <cell r="F616">
            <v>0</v>
          </cell>
          <cell r="G616">
            <v>0</v>
          </cell>
        </row>
        <row r="617">
          <cell r="C617">
            <v>0</v>
          </cell>
          <cell r="D617">
            <v>0</v>
          </cell>
          <cell r="E617">
            <v>0</v>
          </cell>
          <cell r="F617">
            <v>0</v>
          </cell>
          <cell r="G617">
            <v>0</v>
          </cell>
        </row>
        <row r="618">
          <cell r="C618">
            <v>0</v>
          </cell>
          <cell r="D618">
            <v>0</v>
          </cell>
          <cell r="E618">
            <v>0</v>
          </cell>
          <cell r="F618">
            <v>0</v>
          </cell>
          <cell r="G618">
            <v>0</v>
          </cell>
        </row>
        <row r="619">
          <cell r="C619">
            <v>0</v>
          </cell>
          <cell r="D619">
            <v>0</v>
          </cell>
          <cell r="E619">
            <v>0</v>
          </cell>
          <cell r="F619">
            <v>0</v>
          </cell>
          <cell r="G619">
            <v>0</v>
          </cell>
        </row>
        <row r="620">
          <cell r="C620">
            <v>0</v>
          </cell>
          <cell r="D620">
            <v>0</v>
          </cell>
          <cell r="E620">
            <v>0</v>
          </cell>
          <cell r="F620">
            <v>0</v>
          </cell>
          <cell r="G620">
            <v>0</v>
          </cell>
        </row>
        <row r="621">
          <cell r="C621">
            <v>0</v>
          </cell>
          <cell r="D621">
            <v>0</v>
          </cell>
          <cell r="E621">
            <v>0</v>
          </cell>
          <cell r="F621">
            <v>0</v>
          </cell>
          <cell r="G621">
            <v>0</v>
          </cell>
        </row>
        <row r="622">
          <cell r="C622">
            <v>0</v>
          </cell>
          <cell r="D622">
            <v>0</v>
          </cell>
          <cell r="E622">
            <v>0</v>
          </cell>
          <cell r="F622">
            <v>0</v>
          </cell>
          <cell r="G622">
            <v>0</v>
          </cell>
        </row>
        <row r="623">
          <cell r="C623">
            <v>0</v>
          </cell>
          <cell r="D623">
            <v>0</v>
          </cell>
          <cell r="E623">
            <v>0</v>
          </cell>
          <cell r="F623">
            <v>0</v>
          </cell>
          <cell r="G623">
            <v>0</v>
          </cell>
        </row>
        <row r="624">
          <cell r="C624">
            <v>0</v>
          </cell>
          <cell r="D624">
            <v>0</v>
          </cell>
          <cell r="E624">
            <v>0</v>
          </cell>
          <cell r="F624">
            <v>0</v>
          </cell>
          <cell r="G624">
            <v>0</v>
          </cell>
        </row>
        <row r="625">
          <cell r="C625">
            <v>0</v>
          </cell>
          <cell r="D625">
            <v>0</v>
          </cell>
          <cell r="E625">
            <v>0</v>
          </cell>
          <cell r="F625">
            <v>0</v>
          </cell>
          <cell r="G625">
            <v>0</v>
          </cell>
        </row>
        <row r="626">
          <cell r="C626">
            <v>0</v>
          </cell>
          <cell r="D626">
            <v>0</v>
          </cell>
          <cell r="E626">
            <v>0</v>
          </cell>
          <cell r="F626">
            <v>0</v>
          </cell>
          <cell r="G626">
            <v>0</v>
          </cell>
        </row>
        <row r="627">
          <cell r="C627">
            <v>0</v>
          </cell>
          <cell r="D627">
            <v>0</v>
          </cell>
          <cell r="E627">
            <v>0</v>
          </cell>
          <cell r="F627">
            <v>0</v>
          </cell>
          <cell r="G627">
            <v>0</v>
          </cell>
        </row>
        <row r="628">
          <cell r="C628">
            <v>0</v>
          </cell>
          <cell r="D628">
            <v>0</v>
          </cell>
          <cell r="E628">
            <v>0</v>
          </cell>
          <cell r="F628">
            <v>0</v>
          </cell>
          <cell r="G628">
            <v>0</v>
          </cell>
        </row>
        <row r="629">
          <cell r="C629">
            <v>0</v>
          </cell>
          <cell r="D629">
            <v>0</v>
          </cell>
          <cell r="E629">
            <v>0</v>
          </cell>
          <cell r="F629">
            <v>0</v>
          </cell>
          <cell r="G629">
            <v>0</v>
          </cell>
        </row>
        <row r="630">
          <cell r="C630">
            <v>0</v>
          </cell>
          <cell r="D630">
            <v>0</v>
          </cell>
          <cell r="E630">
            <v>0</v>
          </cell>
          <cell r="F630">
            <v>0</v>
          </cell>
          <cell r="G630">
            <v>0</v>
          </cell>
        </row>
        <row r="631">
          <cell r="C631">
            <v>0</v>
          </cell>
          <cell r="D631">
            <v>0</v>
          </cell>
          <cell r="E631">
            <v>0</v>
          </cell>
          <cell r="F631">
            <v>0</v>
          </cell>
          <cell r="G631">
            <v>0</v>
          </cell>
        </row>
        <row r="632">
          <cell r="C632">
            <v>0</v>
          </cell>
          <cell r="D632">
            <v>0</v>
          </cell>
          <cell r="E632">
            <v>0</v>
          </cell>
          <cell r="F632">
            <v>0</v>
          </cell>
          <cell r="G632">
            <v>0</v>
          </cell>
        </row>
        <row r="633">
          <cell r="C633">
            <v>0</v>
          </cell>
          <cell r="D633">
            <v>0</v>
          </cell>
          <cell r="E633">
            <v>0</v>
          </cell>
          <cell r="F633">
            <v>0</v>
          </cell>
          <cell r="G633">
            <v>0</v>
          </cell>
        </row>
        <row r="634">
          <cell r="C634">
            <v>0</v>
          </cell>
          <cell r="D634">
            <v>0</v>
          </cell>
          <cell r="E634">
            <v>0</v>
          </cell>
          <cell r="F634">
            <v>0</v>
          </cell>
          <cell r="G634">
            <v>0</v>
          </cell>
        </row>
        <row r="635">
          <cell r="C635">
            <v>0</v>
          </cell>
          <cell r="D635">
            <v>0</v>
          </cell>
          <cell r="E635">
            <v>0</v>
          </cell>
          <cell r="F635">
            <v>0</v>
          </cell>
          <cell r="G635">
            <v>0</v>
          </cell>
        </row>
        <row r="636">
          <cell r="C636">
            <v>0</v>
          </cell>
          <cell r="D636">
            <v>0</v>
          </cell>
          <cell r="E636">
            <v>0</v>
          </cell>
          <cell r="F636">
            <v>0</v>
          </cell>
          <cell r="G636">
            <v>0</v>
          </cell>
        </row>
        <row r="637">
          <cell r="C637">
            <v>0</v>
          </cell>
          <cell r="D637">
            <v>0</v>
          </cell>
          <cell r="E637">
            <v>0</v>
          </cell>
          <cell r="F637">
            <v>0</v>
          </cell>
          <cell r="G637">
            <v>0</v>
          </cell>
        </row>
        <row r="638">
          <cell r="C638">
            <v>0</v>
          </cell>
          <cell r="D638">
            <v>0</v>
          </cell>
          <cell r="E638">
            <v>0</v>
          </cell>
          <cell r="F638">
            <v>0</v>
          </cell>
          <cell r="G638">
            <v>0</v>
          </cell>
        </row>
        <row r="639">
          <cell r="C639">
            <v>0</v>
          </cell>
          <cell r="D639">
            <v>0</v>
          </cell>
          <cell r="E639">
            <v>0</v>
          </cell>
          <cell r="F639">
            <v>0</v>
          </cell>
          <cell r="G639">
            <v>0</v>
          </cell>
        </row>
        <row r="640">
          <cell r="C640">
            <v>0</v>
          </cell>
          <cell r="D640">
            <v>0</v>
          </cell>
          <cell r="E640">
            <v>0</v>
          </cell>
          <cell r="F640">
            <v>0</v>
          </cell>
          <cell r="G640">
            <v>0</v>
          </cell>
        </row>
        <row r="641">
          <cell r="C641">
            <v>0</v>
          </cell>
          <cell r="D641">
            <v>0</v>
          </cell>
          <cell r="E641">
            <v>0</v>
          </cell>
          <cell r="F641">
            <v>0</v>
          </cell>
          <cell r="G641">
            <v>0</v>
          </cell>
        </row>
        <row r="642">
          <cell r="C642">
            <v>0</v>
          </cell>
          <cell r="D642">
            <v>0</v>
          </cell>
          <cell r="E642">
            <v>0</v>
          </cell>
          <cell r="F642">
            <v>0</v>
          </cell>
          <cell r="G642">
            <v>0</v>
          </cell>
        </row>
        <row r="643">
          <cell r="C643">
            <v>0</v>
          </cell>
          <cell r="D643">
            <v>0</v>
          </cell>
          <cell r="E643">
            <v>0</v>
          </cell>
          <cell r="F643">
            <v>0</v>
          </cell>
          <cell r="G643">
            <v>0</v>
          </cell>
        </row>
        <row r="644">
          <cell r="C644">
            <v>0</v>
          </cell>
          <cell r="D644">
            <v>0</v>
          </cell>
          <cell r="E644">
            <v>0</v>
          </cell>
          <cell r="F644">
            <v>0</v>
          </cell>
          <cell r="G644">
            <v>0</v>
          </cell>
        </row>
        <row r="645">
          <cell r="C645">
            <v>0</v>
          </cell>
          <cell r="D645">
            <v>0</v>
          </cell>
          <cell r="E645">
            <v>0</v>
          </cell>
          <cell r="F645">
            <v>0</v>
          </cell>
          <cell r="G645">
            <v>0</v>
          </cell>
        </row>
        <row r="646">
          <cell r="C646">
            <v>0</v>
          </cell>
          <cell r="D646">
            <v>0</v>
          </cell>
          <cell r="E646">
            <v>0</v>
          </cell>
          <cell r="F646">
            <v>0</v>
          </cell>
          <cell r="G646">
            <v>0</v>
          </cell>
        </row>
        <row r="647">
          <cell r="C647">
            <v>0</v>
          </cell>
          <cell r="D647">
            <v>0</v>
          </cell>
          <cell r="E647">
            <v>0</v>
          </cell>
          <cell r="F647">
            <v>0</v>
          </cell>
          <cell r="G647">
            <v>0</v>
          </cell>
        </row>
        <row r="648">
          <cell r="C648">
            <v>0</v>
          </cell>
          <cell r="D648">
            <v>0</v>
          </cell>
          <cell r="E648">
            <v>0</v>
          </cell>
          <cell r="F648">
            <v>0</v>
          </cell>
          <cell r="G648">
            <v>0</v>
          </cell>
        </row>
        <row r="649">
          <cell r="C649">
            <v>0</v>
          </cell>
          <cell r="D649">
            <v>0</v>
          </cell>
          <cell r="E649">
            <v>0</v>
          </cell>
          <cell r="F649">
            <v>0</v>
          </cell>
          <cell r="G649">
            <v>0</v>
          </cell>
        </row>
        <row r="650">
          <cell r="C650">
            <v>0</v>
          </cell>
          <cell r="D650">
            <v>0</v>
          </cell>
          <cell r="E650">
            <v>0</v>
          </cell>
          <cell r="F650">
            <v>0</v>
          </cell>
          <cell r="G650">
            <v>0</v>
          </cell>
        </row>
        <row r="651">
          <cell r="C651">
            <v>0</v>
          </cell>
          <cell r="D651">
            <v>0</v>
          </cell>
          <cell r="E651">
            <v>0</v>
          </cell>
          <cell r="F651">
            <v>0</v>
          </cell>
          <cell r="G651">
            <v>0</v>
          </cell>
        </row>
        <row r="652">
          <cell r="C652">
            <v>0</v>
          </cell>
          <cell r="D652">
            <v>0</v>
          </cell>
          <cell r="E652">
            <v>0</v>
          </cell>
          <cell r="F652">
            <v>0</v>
          </cell>
          <cell r="G652">
            <v>0</v>
          </cell>
        </row>
        <row r="653">
          <cell r="C653">
            <v>0</v>
          </cell>
          <cell r="D653">
            <v>0</v>
          </cell>
          <cell r="E653">
            <v>0</v>
          </cell>
          <cell r="F653">
            <v>0</v>
          </cell>
          <cell r="G653">
            <v>0</v>
          </cell>
        </row>
        <row r="654">
          <cell r="C654">
            <v>0</v>
          </cell>
          <cell r="D654">
            <v>0</v>
          </cell>
          <cell r="E654">
            <v>0</v>
          </cell>
          <cell r="F654">
            <v>0</v>
          </cell>
          <cell r="G654">
            <v>0</v>
          </cell>
        </row>
        <row r="655">
          <cell r="C655">
            <v>0</v>
          </cell>
          <cell r="D655">
            <v>0</v>
          </cell>
          <cell r="E655">
            <v>0</v>
          </cell>
          <cell r="F655">
            <v>0</v>
          </cell>
          <cell r="G655">
            <v>0</v>
          </cell>
        </row>
        <row r="656">
          <cell r="C656">
            <v>0</v>
          </cell>
          <cell r="D656">
            <v>0</v>
          </cell>
          <cell r="E656">
            <v>0</v>
          </cell>
          <cell r="F656">
            <v>0</v>
          </cell>
          <cell r="G656">
            <v>0</v>
          </cell>
        </row>
        <row r="657">
          <cell r="C657" t="str">
            <v>TOTAL PREAMBLES - DOORS &amp; WINDOWS</v>
          </cell>
          <cell r="D657">
            <v>0</v>
          </cell>
          <cell r="E657">
            <v>0</v>
          </cell>
          <cell r="F657">
            <v>0</v>
          </cell>
          <cell r="G657">
            <v>0</v>
          </cell>
        </row>
        <row r="658">
          <cell r="C658">
            <v>0</v>
          </cell>
          <cell r="D658">
            <v>0</v>
          </cell>
          <cell r="E658">
            <v>0</v>
          </cell>
          <cell r="F658">
            <v>0</v>
          </cell>
          <cell r="G658">
            <v>0</v>
          </cell>
        </row>
        <row r="659">
          <cell r="C659" t="str">
            <v>FINISHES</v>
          </cell>
          <cell r="D659">
            <v>0</v>
          </cell>
          <cell r="E659">
            <v>0</v>
          </cell>
          <cell r="F659">
            <v>0</v>
          </cell>
          <cell r="G659">
            <v>0</v>
          </cell>
        </row>
        <row r="660">
          <cell r="C660">
            <v>0</v>
          </cell>
          <cell r="D660">
            <v>0</v>
          </cell>
          <cell r="E660">
            <v>0</v>
          </cell>
          <cell r="F660">
            <v>0</v>
          </cell>
          <cell r="G660">
            <v>0</v>
          </cell>
        </row>
        <row r="661">
          <cell r="C661" t="str">
            <v>All rates shall include Transportation, delivary and storage of all materials</v>
          </cell>
          <cell r="D661">
            <v>0</v>
          </cell>
          <cell r="E661">
            <v>0</v>
          </cell>
          <cell r="F661">
            <v>0</v>
          </cell>
          <cell r="G661">
            <v>0</v>
          </cell>
        </row>
        <row r="662">
          <cell r="C662">
            <v>0</v>
          </cell>
          <cell r="D662">
            <v>0</v>
          </cell>
          <cell r="E662">
            <v>0</v>
          </cell>
          <cell r="F662">
            <v>0</v>
          </cell>
          <cell r="G662">
            <v>0</v>
          </cell>
        </row>
        <row r="663">
          <cell r="C663" t="str">
            <v>All rates shall include Tests, samples and mock-ups</v>
          </cell>
          <cell r="D663">
            <v>0</v>
          </cell>
          <cell r="E663">
            <v>0</v>
          </cell>
          <cell r="F663">
            <v>0</v>
          </cell>
          <cell r="G663">
            <v>0</v>
          </cell>
        </row>
        <row r="664">
          <cell r="C664">
            <v>0</v>
          </cell>
          <cell r="D664">
            <v>0</v>
          </cell>
          <cell r="E664">
            <v>0</v>
          </cell>
          <cell r="F664">
            <v>0</v>
          </cell>
          <cell r="G664">
            <v>0</v>
          </cell>
        </row>
        <row r="665">
          <cell r="C665" t="str">
            <v>Rates shall include Material Wastes</v>
          </cell>
          <cell r="D665">
            <v>0</v>
          </cell>
          <cell r="E665">
            <v>0</v>
          </cell>
          <cell r="F665">
            <v>0</v>
          </cell>
          <cell r="G665">
            <v>0</v>
          </cell>
        </row>
        <row r="666">
          <cell r="C666">
            <v>0</v>
          </cell>
          <cell r="D666">
            <v>0</v>
          </cell>
          <cell r="E666">
            <v>0</v>
          </cell>
          <cell r="F666">
            <v>0</v>
          </cell>
          <cell r="G666">
            <v>0</v>
          </cell>
        </row>
        <row r="667">
          <cell r="C667" t="str">
            <v>Rates for in-situ finishes shall include for the following:</v>
          </cell>
          <cell r="D667">
            <v>0</v>
          </cell>
          <cell r="E667">
            <v>0</v>
          </cell>
          <cell r="F667">
            <v>0</v>
          </cell>
          <cell r="G667">
            <v>0</v>
          </cell>
        </row>
        <row r="668">
          <cell r="C668">
            <v>0</v>
          </cell>
          <cell r="D668">
            <v>0</v>
          </cell>
          <cell r="E668">
            <v>0</v>
          </cell>
          <cell r="F668">
            <v>0</v>
          </cell>
          <cell r="G668">
            <v>0</v>
          </cell>
        </row>
        <row r="669">
          <cell r="C669" t="str">
            <v>Application to and preparation of any surface including guide screeds</v>
          </cell>
          <cell r="D669">
            <v>0</v>
          </cell>
          <cell r="E669">
            <v>0</v>
          </cell>
          <cell r="F669">
            <v>0</v>
          </cell>
          <cell r="G669">
            <v>0</v>
          </cell>
        </row>
        <row r="670">
          <cell r="C670">
            <v>0</v>
          </cell>
          <cell r="D670">
            <v>0</v>
          </cell>
          <cell r="E670">
            <v>0</v>
          </cell>
          <cell r="F670">
            <v>0</v>
          </cell>
          <cell r="G670">
            <v>0</v>
          </cell>
        </row>
        <row r="671">
          <cell r="C671" t="str">
            <v>Wire mesh at junctions between differing materials around openings for pipes ducts etc.. and angle and stop beads</v>
          </cell>
          <cell r="D671">
            <v>0</v>
          </cell>
          <cell r="E671">
            <v>0</v>
          </cell>
          <cell r="F671">
            <v>0</v>
          </cell>
          <cell r="G671">
            <v>0</v>
          </cell>
        </row>
        <row r="672">
          <cell r="C672">
            <v>0</v>
          </cell>
          <cell r="D672">
            <v>0</v>
          </cell>
          <cell r="E672">
            <v>0</v>
          </cell>
          <cell r="F672">
            <v>0</v>
          </cell>
          <cell r="G672">
            <v>0</v>
          </cell>
        </row>
        <row r="673">
          <cell r="C673">
            <v>0</v>
          </cell>
          <cell r="D673">
            <v>0</v>
          </cell>
          <cell r="E673">
            <v>0</v>
          </cell>
          <cell r="F673">
            <v>0</v>
          </cell>
          <cell r="G673">
            <v>0</v>
          </cell>
        </row>
        <row r="674">
          <cell r="C674" t="str">
            <v>Any width or area, any location and any height</v>
          </cell>
          <cell r="D674">
            <v>0</v>
          </cell>
          <cell r="E674">
            <v>0</v>
          </cell>
          <cell r="F674">
            <v>0</v>
          </cell>
          <cell r="G674">
            <v>0</v>
          </cell>
        </row>
        <row r="675">
          <cell r="C675">
            <v>0</v>
          </cell>
          <cell r="D675">
            <v>0</v>
          </cell>
          <cell r="E675">
            <v>0</v>
          </cell>
          <cell r="F675">
            <v>0</v>
          </cell>
          <cell r="G675">
            <v>0</v>
          </cell>
        </row>
        <row r="676">
          <cell r="C676" t="str">
            <v>Finish to surfaces, to falls, cross-falls and slopes including making good after all trades</v>
          </cell>
          <cell r="D676">
            <v>0</v>
          </cell>
          <cell r="E676">
            <v>0</v>
          </cell>
          <cell r="F676">
            <v>0</v>
          </cell>
          <cell r="G676">
            <v>0</v>
          </cell>
        </row>
        <row r="677">
          <cell r="C677">
            <v>0</v>
          </cell>
          <cell r="D677">
            <v>0</v>
          </cell>
          <cell r="E677">
            <v>0</v>
          </cell>
          <cell r="F677">
            <v>0</v>
          </cell>
          <cell r="G677">
            <v>0</v>
          </cell>
        </row>
        <row r="678">
          <cell r="C678">
            <v>0</v>
          </cell>
          <cell r="D678">
            <v>0</v>
          </cell>
          <cell r="E678">
            <v>0</v>
          </cell>
          <cell r="F678">
            <v>0</v>
          </cell>
          <cell r="G678">
            <v>0</v>
          </cell>
        </row>
        <row r="679">
          <cell r="C679" t="str">
            <v>Working into channels, around edges, sharp arises rounded angles, coved angles and the like</v>
          </cell>
          <cell r="D679">
            <v>0</v>
          </cell>
          <cell r="E679">
            <v>0</v>
          </cell>
          <cell r="F679">
            <v>0</v>
          </cell>
          <cell r="G679">
            <v>0</v>
          </cell>
        </row>
        <row r="680">
          <cell r="C680">
            <v>0</v>
          </cell>
          <cell r="D680">
            <v>0</v>
          </cell>
          <cell r="E680">
            <v>0</v>
          </cell>
          <cell r="F680">
            <v>0</v>
          </cell>
          <cell r="G680">
            <v>0</v>
          </cell>
        </row>
        <row r="681">
          <cell r="C681">
            <v>0</v>
          </cell>
          <cell r="D681">
            <v>0</v>
          </cell>
          <cell r="E681">
            <v>0</v>
          </cell>
          <cell r="F681">
            <v>0</v>
          </cell>
          <cell r="G681">
            <v>0</v>
          </cell>
        </row>
        <row r="682">
          <cell r="C682" t="str">
            <v>Admixtures, samples</v>
          </cell>
          <cell r="D682">
            <v>0</v>
          </cell>
          <cell r="E682">
            <v>0</v>
          </cell>
          <cell r="F682">
            <v>0</v>
          </cell>
          <cell r="G682">
            <v>0</v>
          </cell>
        </row>
        <row r="683">
          <cell r="C683">
            <v>0</v>
          </cell>
          <cell r="D683">
            <v>0</v>
          </cell>
          <cell r="E683">
            <v>0</v>
          </cell>
          <cell r="F683">
            <v>0</v>
          </cell>
          <cell r="G683">
            <v>0</v>
          </cell>
        </row>
        <row r="684">
          <cell r="C684" t="str">
            <v>Curved work</v>
          </cell>
          <cell r="D684">
            <v>0</v>
          </cell>
          <cell r="E684">
            <v>0</v>
          </cell>
          <cell r="F684">
            <v>0</v>
          </cell>
          <cell r="G684">
            <v>0</v>
          </cell>
        </row>
        <row r="685">
          <cell r="C685">
            <v>0</v>
          </cell>
          <cell r="D685">
            <v>0</v>
          </cell>
          <cell r="E685">
            <v>0</v>
          </cell>
          <cell r="F685">
            <v>0</v>
          </cell>
          <cell r="G685">
            <v>0</v>
          </cell>
        </row>
        <row r="686">
          <cell r="C686" t="str">
            <v>Rates for tile and slab finishings shall include for the following:</v>
          </cell>
          <cell r="D686">
            <v>0</v>
          </cell>
          <cell r="E686">
            <v>0</v>
          </cell>
          <cell r="F686">
            <v>0</v>
          </cell>
          <cell r="G686">
            <v>0</v>
          </cell>
        </row>
        <row r="687">
          <cell r="C687">
            <v>0</v>
          </cell>
          <cell r="D687">
            <v>0</v>
          </cell>
          <cell r="E687">
            <v>0</v>
          </cell>
          <cell r="F687">
            <v>0</v>
          </cell>
          <cell r="G687">
            <v>0</v>
          </cell>
        </row>
        <row r="688">
          <cell r="C688" t="str">
            <v>Application to and preparation of any surfaces</v>
          </cell>
          <cell r="D688">
            <v>0</v>
          </cell>
          <cell r="E688">
            <v>0</v>
          </cell>
          <cell r="F688">
            <v>0</v>
          </cell>
          <cell r="G688">
            <v>0</v>
          </cell>
        </row>
        <row r="689">
          <cell r="C689">
            <v>0</v>
          </cell>
          <cell r="D689">
            <v>0</v>
          </cell>
          <cell r="E689">
            <v>0</v>
          </cell>
          <cell r="F689">
            <v>0</v>
          </cell>
          <cell r="G689">
            <v>0</v>
          </cell>
        </row>
        <row r="690">
          <cell r="C690" t="str">
            <v>Sand bed to any thickness to floor tiling as shown on the drawings</v>
          </cell>
          <cell r="D690">
            <v>0</v>
          </cell>
          <cell r="E690">
            <v>0</v>
          </cell>
          <cell r="F690">
            <v>0</v>
          </cell>
          <cell r="G690">
            <v>0</v>
          </cell>
        </row>
        <row r="691">
          <cell r="C691">
            <v>0</v>
          </cell>
          <cell r="D691">
            <v>0</v>
          </cell>
          <cell r="E691">
            <v>0</v>
          </cell>
          <cell r="F691">
            <v>0</v>
          </cell>
          <cell r="G691">
            <v>0</v>
          </cell>
        </row>
        <row r="692">
          <cell r="C692" t="str">
            <v>Screed and mortar backing to any thickness as shown on the drawings</v>
          </cell>
          <cell r="D692">
            <v>0</v>
          </cell>
          <cell r="E692">
            <v>0</v>
          </cell>
          <cell r="F692">
            <v>0</v>
          </cell>
          <cell r="G692">
            <v>0</v>
          </cell>
        </row>
        <row r="693">
          <cell r="C693">
            <v>0</v>
          </cell>
          <cell r="D693">
            <v>0</v>
          </cell>
          <cell r="E693">
            <v>0</v>
          </cell>
          <cell r="F693">
            <v>0</v>
          </cell>
          <cell r="G693">
            <v>0</v>
          </cell>
        </row>
        <row r="694">
          <cell r="C694" t="str">
            <v>Any width pattern or area, any location and any height</v>
          </cell>
          <cell r="D694">
            <v>0</v>
          </cell>
          <cell r="E694">
            <v>0</v>
          </cell>
          <cell r="F694">
            <v>0</v>
          </cell>
          <cell r="G694">
            <v>0</v>
          </cell>
        </row>
        <row r="695">
          <cell r="C695">
            <v>0</v>
          </cell>
          <cell r="D695">
            <v>0</v>
          </cell>
          <cell r="E695">
            <v>0</v>
          </cell>
          <cell r="F695">
            <v>0</v>
          </cell>
          <cell r="G695">
            <v>0</v>
          </cell>
        </row>
        <row r="696">
          <cell r="C696" t="str">
            <v>Grouting pointing and polishing</v>
          </cell>
          <cell r="D696">
            <v>0</v>
          </cell>
          <cell r="E696">
            <v>0</v>
          </cell>
          <cell r="F696">
            <v>0</v>
          </cell>
          <cell r="G696">
            <v>0</v>
          </cell>
        </row>
        <row r="697">
          <cell r="C697">
            <v>0</v>
          </cell>
          <cell r="D697">
            <v>0</v>
          </cell>
          <cell r="E697">
            <v>0</v>
          </cell>
          <cell r="F697">
            <v>0</v>
          </cell>
          <cell r="G697">
            <v>0</v>
          </cell>
        </row>
        <row r="698">
          <cell r="C698" t="str">
            <v>Finishing surfaces, to falls, crossfalls and slopes, including making good after all trades</v>
          </cell>
          <cell r="D698">
            <v>0</v>
          </cell>
          <cell r="E698">
            <v>0</v>
          </cell>
          <cell r="F698">
            <v>0</v>
          </cell>
          <cell r="G698">
            <v>0</v>
          </cell>
        </row>
        <row r="699">
          <cell r="C699">
            <v>0</v>
          </cell>
          <cell r="D699">
            <v>0</v>
          </cell>
          <cell r="E699">
            <v>0</v>
          </cell>
          <cell r="F699">
            <v>0</v>
          </cell>
          <cell r="G699">
            <v>0</v>
          </cell>
        </row>
        <row r="700">
          <cell r="C700">
            <v>0</v>
          </cell>
          <cell r="D700">
            <v>0</v>
          </cell>
          <cell r="E700">
            <v>0</v>
          </cell>
          <cell r="F700">
            <v>0</v>
          </cell>
          <cell r="G700">
            <v>0</v>
          </cell>
        </row>
        <row r="701">
          <cell r="C701" t="str">
            <v>Fair, rebated, rounded, chamfered, splayed, bevelled and moulded edges, grooves, flutes and the like</v>
          </cell>
          <cell r="D701">
            <v>0</v>
          </cell>
          <cell r="E701">
            <v>0</v>
          </cell>
          <cell r="F701">
            <v>0</v>
          </cell>
          <cell r="G701">
            <v>0</v>
          </cell>
        </row>
        <row r="702">
          <cell r="C702">
            <v>0</v>
          </cell>
          <cell r="D702">
            <v>0</v>
          </cell>
          <cell r="E702">
            <v>0</v>
          </cell>
          <cell r="F702">
            <v>0</v>
          </cell>
          <cell r="G702">
            <v>0</v>
          </cell>
        </row>
        <row r="703">
          <cell r="C703">
            <v>0</v>
          </cell>
          <cell r="D703">
            <v>0</v>
          </cell>
          <cell r="E703">
            <v>0</v>
          </cell>
          <cell r="F703">
            <v>0</v>
          </cell>
          <cell r="G703">
            <v>0</v>
          </cell>
        </row>
        <row r="704">
          <cell r="C704" t="str">
            <v>Square, raking and circular cutting</v>
          </cell>
          <cell r="D704">
            <v>0</v>
          </cell>
          <cell r="E704">
            <v>0</v>
          </cell>
          <cell r="F704">
            <v>0</v>
          </cell>
          <cell r="G704">
            <v>0</v>
          </cell>
        </row>
        <row r="705">
          <cell r="C705">
            <v>0</v>
          </cell>
          <cell r="D705">
            <v>0</v>
          </cell>
          <cell r="E705">
            <v>0</v>
          </cell>
          <cell r="F705">
            <v>0</v>
          </cell>
          <cell r="G705">
            <v>0</v>
          </cell>
        </row>
        <row r="706">
          <cell r="C706" t="str">
            <v>Cutting and fitting into openings or recessed area, and fitting around any section</v>
          </cell>
          <cell r="D706">
            <v>0</v>
          </cell>
          <cell r="E706">
            <v>0</v>
          </cell>
          <cell r="F706">
            <v>0</v>
          </cell>
          <cell r="G706">
            <v>0</v>
          </cell>
        </row>
        <row r="707">
          <cell r="C707">
            <v>0</v>
          </cell>
          <cell r="D707">
            <v>0</v>
          </cell>
          <cell r="E707">
            <v>0</v>
          </cell>
          <cell r="F707">
            <v>0</v>
          </cell>
          <cell r="G707">
            <v>0</v>
          </cell>
        </row>
        <row r="708">
          <cell r="C708">
            <v>0</v>
          </cell>
          <cell r="D708">
            <v>0</v>
          </cell>
          <cell r="E708">
            <v>0</v>
          </cell>
          <cell r="F708">
            <v>0</v>
          </cell>
          <cell r="G708">
            <v>0</v>
          </cell>
        </row>
        <row r="709">
          <cell r="C709" t="str">
            <v>Admixtures samples</v>
          </cell>
          <cell r="D709">
            <v>0</v>
          </cell>
          <cell r="E709">
            <v>0</v>
          </cell>
          <cell r="F709">
            <v>0</v>
          </cell>
          <cell r="G709">
            <v>0</v>
          </cell>
        </row>
        <row r="710">
          <cell r="C710">
            <v>0</v>
          </cell>
          <cell r="D710">
            <v>0</v>
          </cell>
          <cell r="E710">
            <v>0</v>
          </cell>
          <cell r="F710">
            <v>0</v>
          </cell>
          <cell r="G710">
            <v>0</v>
          </cell>
        </row>
        <row r="711">
          <cell r="C711">
            <v>0</v>
          </cell>
          <cell r="D711">
            <v>0</v>
          </cell>
          <cell r="E711">
            <v>0</v>
          </cell>
          <cell r="F711">
            <v>0</v>
          </cell>
          <cell r="G711">
            <v>0</v>
          </cell>
        </row>
        <row r="712">
          <cell r="C712">
            <v>0</v>
          </cell>
          <cell r="D712">
            <v>0</v>
          </cell>
          <cell r="E712">
            <v>0</v>
          </cell>
          <cell r="F712">
            <v>0</v>
          </cell>
          <cell r="G712">
            <v>0</v>
          </cell>
        </row>
        <row r="713">
          <cell r="C713">
            <v>0</v>
          </cell>
          <cell r="D713">
            <v>0</v>
          </cell>
          <cell r="E713">
            <v>0</v>
          </cell>
          <cell r="F713">
            <v>0</v>
          </cell>
          <cell r="G713">
            <v>0</v>
          </cell>
        </row>
        <row r="714">
          <cell r="C714">
            <v>0</v>
          </cell>
          <cell r="D714">
            <v>0</v>
          </cell>
          <cell r="E714">
            <v>0</v>
          </cell>
          <cell r="F714">
            <v>0</v>
          </cell>
          <cell r="G714">
            <v>0</v>
          </cell>
        </row>
        <row r="715">
          <cell r="C715">
            <v>0</v>
          </cell>
          <cell r="D715">
            <v>0</v>
          </cell>
          <cell r="E715">
            <v>0</v>
          </cell>
          <cell r="F715">
            <v>0</v>
          </cell>
          <cell r="G715">
            <v>0</v>
          </cell>
        </row>
        <row r="716">
          <cell r="C716">
            <v>0</v>
          </cell>
          <cell r="D716">
            <v>0</v>
          </cell>
          <cell r="E716">
            <v>0</v>
          </cell>
          <cell r="F716">
            <v>0</v>
          </cell>
          <cell r="G716">
            <v>0</v>
          </cell>
        </row>
        <row r="717">
          <cell r="C717">
            <v>0</v>
          </cell>
          <cell r="D717">
            <v>0</v>
          </cell>
          <cell r="E717">
            <v>0</v>
          </cell>
          <cell r="F717">
            <v>0</v>
          </cell>
          <cell r="G717">
            <v>0</v>
          </cell>
        </row>
        <row r="718">
          <cell r="C718" t="str">
            <v>Shop and as-built drawings.</v>
          </cell>
          <cell r="D718">
            <v>0</v>
          </cell>
          <cell r="E718">
            <v>0</v>
          </cell>
          <cell r="F718">
            <v>0</v>
          </cell>
          <cell r="G718">
            <v>0</v>
          </cell>
        </row>
        <row r="719">
          <cell r="C719">
            <v>0</v>
          </cell>
          <cell r="D719">
            <v>0</v>
          </cell>
          <cell r="E719">
            <v>0</v>
          </cell>
          <cell r="F719">
            <v>0</v>
          </cell>
          <cell r="G719">
            <v>0</v>
          </cell>
        </row>
        <row r="720">
          <cell r="C720" t="str">
            <v>Curved work</v>
          </cell>
          <cell r="D720">
            <v>0</v>
          </cell>
          <cell r="E720">
            <v>0</v>
          </cell>
          <cell r="F720">
            <v>0</v>
          </cell>
          <cell r="G720">
            <v>0</v>
          </cell>
        </row>
        <row r="721">
          <cell r="C721">
            <v>0</v>
          </cell>
          <cell r="D721">
            <v>0</v>
          </cell>
          <cell r="E721">
            <v>0</v>
          </cell>
          <cell r="F721">
            <v>0</v>
          </cell>
          <cell r="G721">
            <v>0</v>
          </cell>
        </row>
        <row r="722">
          <cell r="C722" t="str">
            <v>Rates for painting shall include for the following:</v>
          </cell>
          <cell r="D722">
            <v>0</v>
          </cell>
          <cell r="E722">
            <v>0</v>
          </cell>
          <cell r="F722">
            <v>0</v>
          </cell>
          <cell r="G722">
            <v>0</v>
          </cell>
        </row>
        <row r="723">
          <cell r="C723">
            <v>0</v>
          </cell>
          <cell r="D723">
            <v>0</v>
          </cell>
          <cell r="E723">
            <v>0</v>
          </cell>
          <cell r="F723">
            <v>0</v>
          </cell>
          <cell r="G723">
            <v>0</v>
          </cell>
        </row>
        <row r="724">
          <cell r="C724" t="str">
            <v>Preparation of paint and preparation of surfaces to be painted</v>
          </cell>
          <cell r="D724">
            <v>0</v>
          </cell>
          <cell r="E724">
            <v>0</v>
          </cell>
          <cell r="F724">
            <v>0</v>
          </cell>
          <cell r="G724">
            <v>0</v>
          </cell>
        </row>
        <row r="725">
          <cell r="C725">
            <v>0</v>
          </cell>
          <cell r="D725">
            <v>0</v>
          </cell>
          <cell r="E725">
            <v>0</v>
          </cell>
          <cell r="F725">
            <v>0</v>
          </cell>
          <cell r="G725">
            <v>0</v>
          </cell>
        </row>
        <row r="726">
          <cell r="C726" t="str">
            <v>Any area or width in any location</v>
          </cell>
          <cell r="D726">
            <v>0</v>
          </cell>
          <cell r="E726">
            <v>0</v>
          </cell>
          <cell r="F726">
            <v>0</v>
          </cell>
          <cell r="G726">
            <v>0</v>
          </cell>
        </row>
        <row r="727">
          <cell r="C727">
            <v>0</v>
          </cell>
          <cell r="D727">
            <v>0</v>
          </cell>
          <cell r="E727">
            <v>0</v>
          </cell>
          <cell r="F727">
            <v>0</v>
          </cell>
          <cell r="G727">
            <v>0</v>
          </cell>
        </row>
        <row r="728">
          <cell r="C728" t="str">
            <v>Work in multi-colours</v>
          </cell>
          <cell r="D728">
            <v>0</v>
          </cell>
          <cell r="E728">
            <v>0</v>
          </cell>
          <cell r="F728">
            <v>0</v>
          </cell>
          <cell r="G728">
            <v>0</v>
          </cell>
        </row>
        <row r="729">
          <cell r="C729">
            <v>0</v>
          </cell>
          <cell r="D729">
            <v>0</v>
          </cell>
          <cell r="E729">
            <v>0</v>
          </cell>
          <cell r="F729">
            <v>0</v>
          </cell>
          <cell r="G729">
            <v>0</v>
          </cell>
        </row>
        <row r="730">
          <cell r="C730" t="str">
            <v>Cutting in edges and rubbing down between coats</v>
          </cell>
          <cell r="D730">
            <v>0</v>
          </cell>
          <cell r="E730">
            <v>0</v>
          </cell>
          <cell r="F730">
            <v>0</v>
          </cell>
          <cell r="G730">
            <v>0</v>
          </cell>
        </row>
        <row r="731">
          <cell r="C731">
            <v>0</v>
          </cell>
          <cell r="D731">
            <v>0</v>
          </cell>
          <cell r="E731">
            <v>0</v>
          </cell>
          <cell r="F731">
            <v>0</v>
          </cell>
          <cell r="G731">
            <v>0</v>
          </cell>
        </row>
        <row r="732">
          <cell r="C732" t="str">
            <v>Attendance, protection and making good after all trades</v>
          </cell>
          <cell r="D732">
            <v>0</v>
          </cell>
          <cell r="E732">
            <v>0</v>
          </cell>
          <cell r="F732">
            <v>0</v>
          </cell>
          <cell r="G732">
            <v>0</v>
          </cell>
        </row>
        <row r="733">
          <cell r="C733">
            <v>0</v>
          </cell>
          <cell r="D733">
            <v>0</v>
          </cell>
          <cell r="E733">
            <v>0</v>
          </cell>
          <cell r="F733">
            <v>0</v>
          </cell>
          <cell r="G733">
            <v>0</v>
          </cell>
        </row>
        <row r="734">
          <cell r="C734" t="str">
            <v>Curved and sloped work</v>
          </cell>
          <cell r="D734">
            <v>0</v>
          </cell>
          <cell r="E734">
            <v>0</v>
          </cell>
          <cell r="F734">
            <v>0</v>
          </cell>
          <cell r="G734">
            <v>0</v>
          </cell>
        </row>
        <row r="735">
          <cell r="C735">
            <v>0</v>
          </cell>
          <cell r="D735">
            <v>0</v>
          </cell>
          <cell r="E735">
            <v>0</v>
          </cell>
          <cell r="F735">
            <v>0</v>
          </cell>
          <cell r="G735">
            <v>0</v>
          </cell>
        </row>
        <row r="736">
          <cell r="C736" t="str">
            <v>Rates for suspended ceiling systems shall include for the following:</v>
          </cell>
          <cell r="D736">
            <v>0</v>
          </cell>
          <cell r="E736">
            <v>0</v>
          </cell>
          <cell r="F736">
            <v>0</v>
          </cell>
          <cell r="G736">
            <v>0</v>
          </cell>
        </row>
        <row r="737">
          <cell r="C737">
            <v>0</v>
          </cell>
          <cell r="D737">
            <v>0</v>
          </cell>
          <cell r="E737">
            <v>0</v>
          </cell>
          <cell r="F737">
            <v>0</v>
          </cell>
          <cell r="G737">
            <v>0</v>
          </cell>
        </row>
        <row r="738">
          <cell r="C738" t="str">
            <v>Work of all classifications in any location.</v>
          </cell>
          <cell r="D738">
            <v>0</v>
          </cell>
          <cell r="E738">
            <v>0</v>
          </cell>
          <cell r="F738">
            <v>0</v>
          </cell>
          <cell r="G738">
            <v>0</v>
          </cell>
        </row>
        <row r="739">
          <cell r="C739">
            <v>0</v>
          </cell>
          <cell r="D739">
            <v>0</v>
          </cell>
          <cell r="E739">
            <v>0</v>
          </cell>
          <cell r="F739">
            <v>0</v>
          </cell>
          <cell r="G739">
            <v>0</v>
          </cell>
        </row>
        <row r="740">
          <cell r="C740" t="str">
            <v>Any area or width, location and height</v>
          </cell>
          <cell r="D740">
            <v>0</v>
          </cell>
          <cell r="E740">
            <v>0</v>
          </cell>
          <cell r="F740">
            <v>0</v>
          </cell>
          <cell r="G740">
            <v>0</v>
          </cell>
        </row>
        <row r="741">
          <cell r="C741">
            <v>0</v>
          </cell>
          <cell r="D741">
            <v>0</v>
          </cell>
          <cell r="E741">
            <v>0</v>
          </cell>
          <cell r="F741">
            <v>0</v>
          </cell>
          <cell r="G741">
            <v>0</v>
          </cell>
        </row>
        <row r="742">
          <cell r="C742" t="str">
            <v>All kinds of joints, cutting and waste</v>
          </cell>
          <cell r="D742">
            <v>0</v>
          </cell>
          <cell r="E742">
            <v>0</v>
          </cell>
          <cell r="F742">
            <v>0</v>
          </cell>
          <cell r="G742">
            <v>0</v>
          </cell>
        </row>
        <row r="743">
          <cell r="C743">
            <v>0</v>
          </cell>
          <cell r="D743">
            <v>0</v>
          </cell>
          <cell r="E743">
            <v>0</v>
          </cell>
          <cell r="F743">
            <v>0</v>
          </cell>
          <cell r="G743">
            <v>0</v>
          </cell>
        </row>
        <row r="744">
          <cell r="C744" t="str">
            <v>All labour, fittings, fixtures &amp; equipment</v>
          </cell>
          <cell r="D744">
            <v>0</v>
          </cell>
          <cell r="E744">
            <v>0</v>
          </cell>
          <cell r="F744">
            <v>0</v>
          </cell>
          <cell r="G744">
            <v>0</v>
          </cell>
        </row>
        <row r="745">
          <cell r="C745">
            <v>0</v>
          </cell>
          <cell r="D745">
            <v>0</v>
          </cell>
          <cell r="E745">
            <v>0</v>
          </cell>
          <cell r="F745">
            <v>0</v>
          </cell>
          <cell r="G745">
            <v>0</v>
          </cell>
        </row>
        <row r="746">
          <cell r="C746" t="str">
            <v>Fixing to concrete or wood including all making good</v>
          </cell>
          <cell r="D746">
            <v>0</v>
          </cell>
          <cell r="E746">
            <v>0</v>
          </cell>
          <cell r="F746">
            <v>0</v>
          </cell>
          <cell r="G746">
            <v>0</v>
          </cell>
        </row>
        <row r="747">
          <cell r="C747">
            <v>0</v>
          </cell>
          <cell r="D747">
            <v>0</v>
          </cell>
          <cell r="E747">
            <v>0</v>
          </cell>
          <cell r="F747">
            <v>0</v>
          </cell>
          <cell r="G747">
            <v>0</v>
          </cell>
        </row>
        <row r="748">
          <cell r="C748" t="str">
            <v>Suspension metal system including fixing accessories.</v>
          </cell>
          <cell r="D748">
            <v>0</v>
          </cell>
          <cell r="E748">
            <v>0</v>
          </cell>
          <cell r="F748">
            <v>0</v>
          </cell>
          <cell r="G748">
            <v>0</v>
          </cell>
        </row>
        <row r="749">
          <cell r="C749">
            <v>0</v>
          </cell>
          <cell r="D749">
            <v>0</v>
          </cell>
          <cell r="E749">
            <v>0</v>
          </cell>
          <cell r="F749">
            <v>0</v>
          </cell>
          <cell r="G749">
            <v>0</v>
          </cell>
        </row>
        <row r="750">
          <cell r="C750" t="str">
            <v>Access panels.</v>
          </cell>
          <cell r="D750">
            <v>0</v>
          </cell>
          <cell r="E750">
            <v>0</v>
          </cell>
          <cell r="F750">
            <v>0</v>
          </cell>
          <cell r="G750">
            <v>0</v>
          </cell>
        </row>
        <row r="751">
          <cell r="C751">
            <v>0</v>
          </cell>
          <cell r="D751">
            <v>0</v>
          </cell>
          <cell r="E751">
            <v>0</v>
          </cell>
          <cell r="F751">
            <v>0</v>
          </cell>
          <cell r="G751">
            <v>0</v>
          </cell>
        </row>
        <row r="752">
          <cell r="C752" t="str">
            <v>Attendance, protection and making good after all trades</v>
          </cell>
          <cell r="D752">
            <v>0</v>
          </cell>
          <cell r="E752">
            <v>0</v>
          </cell>
          <cell r="F752">
            <v>0</v>
          </cell>
          <cell r="G752">
            <v>0</v>
          </cell>
        </row>
        <row r="753">
          <cell r="C753">
            <v>0</v>
          </cell>
          <cell r="D753">
            <v>0</v>
          </cell>
          <cell r="E753">
            <v>0</v>
          </cell>
          <cell r="F753">
            <v>0</v>
          </cell>
          <cell r="G753">
            <v>0</v>
          </cell>
        </row>
        <row r="754">
          <cell r="C754" t="str">
            <v>All finishings have been measured as the net horizontal area in contact with the base. No deduction has been made for voids not exceeding 0.25m²</v>
          </cell>
          <cell r="D754">
            <v>0</v>
          </cell>
          <cell r="E754">
            <v>0</v>
          </cell>
          <cell r="F754">
            <v>0</v>
          </cell>
          <cell r="G754">
            <v>0</v>
          </cell>
        </row>
        <row r="755">
          <cell r="C755">
            <v>0</v>
          </cell>
          <cell r="D755">
            <v>0</v>
          </cell>
          <cell r="E755">
            <v>0</v>
          </cell>
          <cell r="F755">
            <v>0</v>
          </cell>
          <cell r="G755">
            <v>0</v>
          </cell>
        </row>
        <row r="756">
          <cell r="C756">
            <v>0</v>
          </cell>
          <cell r="D756">
            <v>0</v>
          </cell>
          <cell r="E756">
            <v>0</v>
          </cell>
          <cell r="F756">
            <v>0</v>
          </cell>
          <cell r="G756">
            <v>0</v>
          </cell>
        </row>
        <row r="757">
          <cell r="C757" t="str">
            <v xml:space="preserve">All finishings have been measured as the net horizontal area.The price should include the bulkhead and vertical areas
</v>
          </cell>
          <cell r="D757">
            <v>0</v>
          </cell>
          <cell r="E757">
            <v>0</v>
          </cell>
          <cell r="F757">
            <v>0</v>
          </cell>
          <cell r="G757">
            <v>0</v>
          </cell>
        </row>
        <row r="758">
          <cell r="C758">
            <v>0</v>
          </cell>
          <cell r="D758">
            <v>0</v>
          </cell>
          <cell r="E758">
            <v>0</v>
          </cell>
          <cell r="F758">
            <v>0</v>
          </cell>
          <cell r="G758">
            <v>0</v>
          </cell>
        </row>
        <row r="759">
          <cell r="C759">
            <v>0</v>
          </cell>
          <cell r="D759">
            <v>0</v>
          </cell>
          <cell r="E759">
            <v>0</v>
          </cell>
          <cell r="F759">
            <v>0</v>
          </cell>
          <cell r="G759">
            <v>0</v>
          </cell>
        </row>
        <row r="760">
          <cell r="C760" t="str">
            <v>Shop and as-built drawings</v>
          </cell>
          <cell r="D760">
            <v>0</v>
          </cell>
          <cell r="E760">
            <v>0</v>
          </cell>
          <cell r="F760">
            <v>0</v>
          </cell>
          <cell r="G760">
            <v>0</v>
          </cell>
        </row>
        <row r="761">
          <cell r="C761">
            <v>0</v>
          </cell>
          <cell r="D761">
            <v>0</v>
          </cell>
          <cell r="E761">
            <v>0</v>
          </cell>
          <cell r="F761">
            <v>0</v>
          </cell>
          <cell r="G761">
            <v>0</v>
          </cell>
        </row>
        <row r="762">
          <cell r="C762">
            <v>0</v>
          </cell>
          <cell r="D762">
            <v>0</v>
          </cell>
          <cell r="E762">
            <v>0</v>
          </cell>
          <cell r="F762">
            <v>0</v>
          </cell>
          <cell r="G762">
            <v>0</v>
          </cell>
        </row>
        <row r="763">
          <cell r="C763">
            <v>0</v>
          </cell>
          <cell r="D763">
            <v>0</v>
          </cell>
          <cell r="E763">
            <v>0</v>
          </cell>
          <cell r="F763">
            <v>0</v>
          </cell>
          <cell r="G763">
            <v>0</v>
          </cell>
        </row>
        <row r="764">
          <cell r="C764">
            <v>0</v>
          </cell>
          <cell r="D764">
            <v>0</v>
          </cell>
          <cell r="E764">
            <v>0</v>
          </cell>
          <cell r="F764">
            <v>0</v>
          </cell>
          <cell r="G764">
            <v>0</v>
          </cell>
        </row>
        <row r="765">
          <cell r="C765">
            <v>0</v>
          </cell>
          <cell r="D765">
            <v>0</v>
          </cell>
          <cell r="E765">
            <v>0</v>
          </cell>
          <cell r="F765">
            <v>0</v>
          </cell>
          <cell r="G765">
            <v>0</v>
          </cell>
        </row>
        <row r="766">
          <cell r="C766">
            <v>0</v>
          </cell>
          <cell r="D766">
            <v>0</v>
          </cell>
          <cell r="E766">
            <v>0</v>
          </cell>
          <cell r="F766">
            <v>0</v>
          </cell>
          <cell r="G766">
            <v>0</v>
          </cell>
        </row>
        <row r="767">
          <cell r="C767">
            <v>0</v>
          </cell>
          <cell r="D767">
            <v>0</v>
          </cell>
          <cell r="E767">
            <v>0</v>
          </cell>
          <cell r="F767">
            <v>0</v>
          </cell>
          <cell r="G767">
            <v>0</v>
          </cell>
        </row>
        <row r="768">
          <cell r="C768">
            <v>0</v>
          </cell>
          <cell r="D768">
            <v>0</v>
          </cell>
          <cell r="E768">
            <v>0</v>
          </cell>
          <cell r="F768">
            <v>0</v>
          </cell>
          <cell r="G768">
            <v>0</v>
          </cell>
        </row>
        <row r="769">
          <cell r="C769">
            <v>0</v>
          </cell>
          <cell r="D769">
            <v>0</v>
          </cell>
          <cell r="E769">
            <v>0</v>
          </cell>
          <cell r="F769">
            <v>0</v>
          </cell>
          <cell r="G769">
            <v>0</v>
          </cell>
        </row>
        <row r="770">
          <cell r="C770">
            <v>0</v>
          </cell>
          <cell r="D770">
            <v>0</v>
          </cell>
          <cell r="E770">
            <v>0</v>
          </cell>
          <cell r="F770">
            <v>0</v>
          </cell>
          <cell r="G770">
            <v>0</v>
          </cell>
        </row>
        <row r="771">
          <cell r="C771">
            <v>0</v>
          </cell>
          <cell r="D771">
            <v>0</v>
          </cell>
          <cell r="E771">
            <v>0</v>
          </cell>
          <cell r="F771">
            <v>0</v>
          </cell>
          <cell r="G771">
            <v>0</v>
          </cell>
        </row>
        <row r="772">
          <cell r="C772">
            <v>0</v>
          </cell>
          <cell r="D772">
            <v>0</v>
          </cell>
          <cell r="E772">
            <v>0</v>
          </cell>
          <cell r="F772">
            <v>0</v>
          </cell>
          <cell r="G772">
            <v>0</v>
          </cell>
        </row>
        <row r="773">
          <cell r="C773">
            <v>0</v>
          </cell>
          <cell r="D773">
            <v>0</v>
          </cell>
          <cell r="E773">
            <v>0</v>
          </cell>
          <cell r="F773">
            <v>0</v>
          </cell>
          <cell r="G773">
            <v>0</v>
          </cell>
        </row>
        <row r="774">
          <cell r="C774">
            <v>0</v>
          </cell>
          <cell r="D774">
            <v>0</v>
          </cell>
          <cell r="E774">
            <v>0</v>
          </cell>
          <cell r="F774">
            <v>0</v>
          </cell>
          <cell r="G774">
            <v>0</v>
          </cell>
        </row>
        <row r="775">
          <cell r="C775" t="str">
            <v>TOTAL PREAMBLES - FINISHES</v>
          </cell>
          <cell r="D775">
            <v>0</v>
          </cell>
          <cell r="E775">
            <v>0</v>
          </cell>
          <cell r="F775">
            <v>0</v>
          </cell>
          <cell r="G775">
            <v>0</v>
          </cell>
        </row>
        <row r="776">
          <cell r="C776">
            <v>0</v>
          </cell>
          <cell r="D776">
            <v>0</v>
          </cell>
          <cell r="E776">
            <v>0</v>
          </cell>
          <cell r="F776">
            <v>0</v>
          </cell>
          <cell r="G776">
            <v>0</v>
          </cell>
        </row>
        <row r="777">
          <cell r="C777" t="str">
            <v>SPECIALTIES</v>
          </cell>
          <cell r="D777">
            <v>0</v>
          </cell>
          <cell r="E777">
            <v>0</v>
          </cell>
          <cell r="F777">
            <v>0</v>
          </cell>
          <cell r="G777">
            <v>0</v>
          </cell>
        </row>
        <row r="778">
          <cell r="C778">
            <v>0</v>
          </cell>
          <cell r="D778">
            <v>0</v>
          </cell>
          <cell r="E778">
            <v>0</v>
          </cell>
          <cell r="F778">
            <v>0</v>
          </cell>
          <cell r="G778">
            <v>0</v>
          </cell>
        </row>
        <row r="779">
          <cell r="C779" t="str">
            <v>Rates for specialties shall include the supply and installations of all specialty items such as identification devices, and washroom accessories as described and shall account for and include the following items:</v>
          </cell>
          <cell r="D779">
            <v>0</v>
          </cell>
          <cell r="E779">
            <v>0</v>
          </cell>
          <cell r="F779">
            <v>0</v>
          </cell>
          <cell r="G779">
            <v>0</v>
          </cell>
        </row>
        <row r="780">
          <cell r="C780">
            <v>0</v>
          </cell>
          <cell r="D780">
            <v>0</v>
          </cell>
          <cell r="E780">
            <v>0</v>
          </cell>
          <cell r="F780">
            <v>0</v>
          </cell>
          <cell r="G780">
            <v>0</v>
          </cell>
        </row>
        <row r="781">
          <cell r="C781">
            <v>0</v>
          </cell>
          <cell r="D781">
            <v>0</v>
          </cell>
          <cell r="E781">
            <v>0</v>
          </cell>
          <cell r="F781">
            <v>0</v>
          </cell>
          <cell r="G781">
            <v>0</v>
          </cell>
        </row>
        <row r="782">
          <cell r="C782">
            <v>0</v>
          </cell>
          <cell r="D782">
            <v>0</v>
          </cell>
          <cell r="E782">
            <v>0</v>
          </cell>
          <cell r="F782">
            <v>0</v>
          </cell>
          <cell r="G782">
            <v>0</v>
          </cell>
        </row>
        <row r="783">
          <cell r="C783" t="str">
            <v>Labour, tools, equipment, supervision and transport</v>
          </cell>
          <cell r="D783">
            <v>0</v>
          </cell>
          <cell r="E783">
            <v>0</v>
          </cell>
          <cell r="F783">
            <v>0</v>
          </cell>
          <cell r="G783">
            <v>0</v>
          </cell>
        </row>
        <row r="784">
          <cell r="C784">
            <v>0</v>
          </cell>
          <cell r="D784">
            <v>0</v>
          </cell>
          <cell r="E784">
            <v>0</v>
          </cell>
          <cell r="F784">
            <v>0</v>
          </cell>
          <cell r="G784">
            <v>0</v>
          </cell>
        </row>
        <row r="785">
          <cell r="C785" t="str">
            <v>Backer boards, supports, brackets, clamps, clips and anchors</v>
          </cell>
          <cell r="D785">
            <v>0</v>
          </cell>
          <cell r="E785">
            <v>0</v>
          </cell>
          <cell r="F785">
            <v>0</v>
          </cell>
          <cell r="G785">
            <v>0</v>
          </cell>
        </row>
        <row r="786">
          <cell r="C786">
            <v>0</v>
          </cell>
          <cell r="D786">
            <v>0</v>
          </cell>
          <cell r="E786">
            <v>0</v>
          </cell>
          <cell r="F786">
            <v>0</v>
          </cell>
          <cell r="G786">
            <v>0</v>
          </cell>
        </row>
        <row r="787">
          <cell r="C787" t="str">
            <v>Fixing including fasteners such as bolts, anchor bolts nuts, nails, screws, washers, masonry expansion bolts, drawings, material and the like</v>
          </cell>
          <cell r="D787">
            <v>0</v>
          </cell>
          <cell r="E787">
            <v>0</v>
          </cell>
          <cell r="F787">
            <v>0</v>
          </cell>
          <cell r="G787">
            <v>0</v>
          </cell>
        </row>
        <row r="788">
          <cell r="C788">
            <v>0</v>
          </cell>
          <cell r="D788">
            <v>0</v>
          </cell>
          <cell r="E788">
            <v>0</v>
          </cell>
          <cell r="F788">
            <v>0</v>
          </cell>
          <cell r="G788">
            <v>0</v>
          </cell>
        </row>
        <row r="789">
          <cell r="C789">
            <v>0</v>
          </cell>
          <cell r="D789">
            <v>0</v>
          </cell>
          <cell r="E789">
            <v>0</v>
          </cell>
          <cell r="F789">
            <v>0</v>
          </cell>
          <cell r="G789">
            <v>0</v>
          </cell>
        </row>
        <row r="790">
          <cell r="C790" t="str">
            <v>Cutting, drilling, grouting, patching and making good</v>
          </cell>
          <cell r="D790">
            <v>0</v>
          </cell>
          <cell r="E790">
            <v>0</v>
          </cell>
          <cell r="F790">
            <v>0</v>
          </cell>
          <cell r="G790">
            <v>0</v>
          </cell>
        </row>
        <row r="791">
          <cell r="C791">
            <v>0</v>
          </cell>
          <cell r="D791">
            <v>0</v>
          </cell>
          <cell r="E791">
            <v>0</v>
          </cell>
          <cell r="F791">
            <v>0</v>
          </cell>
          <cell r="G791">
            <v>0</v>
          </cell>
        </row>
        <row r="792">
          <cell r="C792" t="str">
            <v>Cleaning</v>
          </cell>
          <cell r="D792">
            <v>0</v>
          </cell>
          <cell r="E792">
            <v>0</v>
          </cell>
          <cell r="F792">
            <v>0</v>
          </cell>
          <cell r="G792">
            <v>0</v>
          </cell>
        </row>
        <row r="793">
          <cell r="C793">
            <v>0</v>
          </cell>
          <cell r="D793">
            <v>0</v>
          </cell>
          <cell r="E793">
            <v>0</v>
          </cell>
          <cell r="F793">
            <v>0</v>
          </cell>
          <cell r="G793">
            <v>0</v>
          </cell>
        </row>
        <row r="794">
          <cell r="C794" t="str">
            <v>Painting</v>
          </cell>
          <cell r="D794">
            <v>0</v>
          </cell>
          <cell r="E794">
            <v>0</v>
          </cell>
          <cell r="F794">
            <v>0</v>
          </cell>
          <cell r="G794">
            <v>0</v>
          </cell>
        </row>
        <row r="795">
          <cell r="C795">
            <v>0</v>
          </cell>
          <cell r="D795">
            <v>0</v>
          </cell>
          <cell r="E795">
            <v>0</v>
          </cell>
          <cell r="F795">
            <v>0</v>
          </cell>
          <cell r="G795">
            <v>0</v>
          </cell>
        </row>
        <row r="796">
          <cell r="C796">
            <v>0</v>
          </cell>
          <cell r="D796">
            <v>0</v>
          </cell>
          <cell r="E796">
            <v>0</v>
          </cell>
          <cell r="F796">
            <v>0</v>
          </cell>
          <cell r="G796">
            <v>0</v>
          </cell>
        </row>
        <row r="797">
          <cell r="C797">
            <v>0</v>
          </cell>
          <cell r="D797">
            <v>0</v>
          </cell>
          <cell r="E797">
            <v>0</v>
          </cell>
          <cell r="F797">
            <v>0</v>
          </cell>
          <cell r="G797">
            <v>0</v>
          </cell>
        </row>
        <row r="798">
          <cell r="C798">
            <v>0</v>
          </cell>
          <cell r="D798">
            <v>0</v>
          </cell>
          <cell r="E798">
            <v>0</v>
          </cell>
          <cell r="F798">
            <v>0</v>
          </cell>
          <cell r="G798">
            <v>0</v>
          </cell>
        </row>
        <row r="799">
          <cell r="C799">
            <v>0</v>
          </cell>
          <cell r="D799">
            <v>0</v>
          </cell>
          <cell r="E799">
            <v>0</v>
          </cell>
          <cell r="F799">
            <v>0</v>
          </cell>
          <cell r="G799">
            <v>0</v>
          </cell>
        </row>
        <row r="800">
          <cell r="C800">
            <v>0</v>
          </cell>
          <cell r="D800">
            <v>0</v>
          </cell>
          <cell r="E800">
            <v>0</v>
          </cell>
          <cell r="F800">
            <v>0</v>
          </cell>
          <cell r="G800">
            <v>0</v>
          </cell>
        </row>
        <row r="801">
          <cell r="C801">
            <v>0</v>
          </cell>
          <cell r="D801">
            <v>0</v>
          </cell>
          <cell r="E801">
            <v>0</v>
          </cell>
          <cell r="F801">
            <v>0</v>
          </cell>
          <cell r="G801">
            <v>0</v>
          </cell>
        </row>
        <row r="802">
          <cell r="C802">
            <v>0</v>
          </cell>
          <cell r="D802">
            <v>0</v>
          </cell>
          <cell r="E802">
            <v>0</v>
          </cell>
          <cell r="F802">
            <v>0</v>
          </cell>
          <cell r="G802">
            <v>0</v>
          </cell>
        </row>
        <row r="803">
          <cell r="C803">
            <v>0</v>
          </cell>
          <cell r="D803">
            <v>0</v>
          </cell>
          <cell r="E803">
            <v>0</v>
          </cell>
          <cell r="F803">
            <v>0</v>
          </cell>
          <cell r="G803">
            <v>0</v>
          </cell>
        </row>
        <row r="804">
          <cell r="C804">
            <v>0</v>
          </cell>
          <cell r="D804">
            <v>0</v>
          </cell>
          <cell r="E804">
            <v>0</v>
          </cell>
          <cell r="F804">
            <v>0</v>
          </cell>
          <cell r="G804">
            <v>0</v>
          </cell>
        </row>
        <row r="805">
          <cell r="C805">
            <v>0</v>
          </cell>
          <cell r="D805">
            <v>0</v>
          </cell>
          <cell r="E805">
            <v>0</v>
          </cell>
          <cell r="F805">
            <v>0</v>
          </cell>
          <cell r="G805">
            <v>0</v>
          </cell>
        </row>
        <row r="806">
          <cell r="C806">
            <v>0</v>
          </cell>
          <cell r="D806">
            <v>0</v>
          </cell>
          <cell r="E806">
            <v>0</v>
          </cell>
          <cell r="F806">
            <v>0</v>
          </cell>
          <cell r="G806">
            <v>0</v>
          </cell>
        </row>
        <row r="807">
          <cell r="C807">
            <v>0</v>
          </cell>
          <cell r="D807">
            <v>0</v>
          </cell>
          <cell r="E807">
            <v>0</v>
          </cell>
          <cell r="F807">
            <v>0</v>
          </cell>
          <cell r="G807">
            <v>0</v>
          </cell>
        </row>
        <row r="808">
          <cell r="C808">
            <v>0</v>
          </cell>
          <cell r="D808">
            <v>0</v>
          </cell>
          <cell r="E808">
            <v>0</v>
          </cell>
          <cell r="F808">
            <v>0</v>
          </cell>
          <cell r="G808">
            <v>0</v>
          </cell>
        </row>
        <row r="809">
          <cell r="C809">
            <v>0</v>
          </cell>
          <cell r="D809">
            <v>0</v>
          </cell>
          <cell r="E809">
            <v>0</v>
          </cell>
          <cell r="F809">
            <v>0</v>
          </cell>
          <cell r="G809">
            <v>0</v>
          </cell>
        </row>
        <row r="810">
          <cell r="C810">
            <v>0</v>
          </cell>
          <cell r="D810">
            <v>0</v>
          </cell>
          <cell r="E810">
            <v>0</v>
          </cell>
          <cell r="F810">
            <v>0</v>
          </cell>
          <cell r="G810">
            <v>0</v>
          </cell>
        </row>
        <row r="811">
          <cell r="C811">
            <v>0</v>
          </cell>
          <cell r="D811">
            <v>0</v>
          </cell>
          <cell r="E811">
            <v>0</v>
          </cell>
          <cell r="F811">
            <v>0</v>
          </cell>
          <cell r="G811">
            <v>0</v>
          </cell>
        </row>
        <row r="812">
          <cell r="C812">
            <v>0</v>
          </cell>
          <cell r="D812">
            <v>0</v>
          </cell>
          <cell r="E812">
            <v>0</v>
          </cell>
          <cell r="F812">
            <v>0</v>
          </cell>
          <cell r="G812">
            <v>0</v>
          </cell>
        </row>
        <row r="813">
          <cell r="C813">
            <v>0</v>
          </cell>
          <cell r="D813">
            <v>0</v>
          </cell>
          <cell r="E813">
            <v>0</v>
          </cell>
          <cell r="F813">
            <v>0</v>
          </cell>
          <cell r="G813">
            <v>0</v>
          </cell>
        </row>
        <row r="814">
          <cell r="C814">
            <v>0</v>
          </cell>
          <cell r="D814">
            <v>0</v>
          </cell>
          <cell r="E814">
            <v>0</v>
          </cell>
          <cell r="F814">
            <v>0</v>
          </cell>
          <cell r="G814">
            <v>0</v>
          </cell>
        </row>
        <row r="815">
          <cell r="C815">
            <v>0</v>
          </cell>
          <cell r="D815">
            <v>0</v>
          </cell>
          <cell r="E815">
            <v>0</v>
          </cell>
          <cell r="F815">
            <v>0</v>
          </cell>
          <cell r="G815">
            <v>0</v>
          </cell>
        </row>
        <row r="816">
          <cell r="C816">
            <v>0</v>
          </cell>
          <cell r="D816">
            <v>0</v>
          </cell>
          <cell r="E816">
            <v>0</v>
          </cell>
          <cell r="F816">
            <v>0</v>
          </cell>
          <cell r="G816">
            <v>0</v>
          </cell>
        </row>
        <row r="817">
          <cell r="C817">
            <v>0</v>
          </cell>
          <cell r="D817">
            <v>0</v>
          </cell>
          <cell r="E817">
            <v>0</v>
          </cell>
          <cell r="F817">
            <v>0</v>
          </cell>
          <cell r="G817">
            <v>0</v>
          </cell>
        </row>
        <row r="818">
          <cell r="C818">
            <v>0</v>
          </cell>
          <cell r="D818">
            <v>0</v>
          </cell>
          <cell r="E818">
            <v>0</v>
          </cell>
          <cell r="F818">
            <v>0</v>
          </cell>
          <cell r="G818">
            <v>0</v>
          </cell>
        </row>
        <row r="819">
          <cell r="C819">
            <v>0</v>
          </cell>
          <cell r="D819">
            <v>0</v>
          </cell>
          <cell r="E819">
            <v>0</v>
          </cell>
          <cell r="F819">
            <v>0</v>
          </cell>
          <cell r="G819">
            <v>0</v>
          </cell>
        </row>
        <row r="820">
          <cell r="C820">
            <v>0</v>
          </cell>
          <cell r="D820">
            <v>0</v>
          </cell>
          <cell r="E820">
            <v>0</v>
          </cell>
          <cell r="F820">
            <v>0</v>
          </cell>
          <cell r="G820">
            <v>0</v>
          </cell>
        </row>
        <row r="821">
          <cell r="C821">
            <v>0</v>
          </cell>
          <cell r="D821">
            <v>0</v>
          </cell>
          <cell r="E821">
            <v>0</v>
          </cell>
          <cell r="F821">
            <v>0</v>
          </cell>
          <cell r="G821">
            <v>0</v>
          </cell>
        </row>
        <row r="822">
          <cell r="C822">
            <v>0</v>
          </cell>
          <cell r="D822">
            <v>0</v>
          </cell>
          <cell r="E822">
            <v>0</v>
          </cell>
          <cell r="F822">
            <v>0</v>
          </cell>
          <cell r="G822">
            <v>0</v>
          </cell>
        </row>
        <row r="823">
          <cell r="C823">
            <v>0</v>
          </cell>
          <cell r="D823">
            <v>0</v>
          </cell>
          <cell r="E823">
            <v>0</v>
          </cell>
          <cell r="F823">
            <v>0</v>
          </cell>
          <cell r="G823">
            <v>0</v>
          </cell>
        </row>
        <row r="824">
          <cell r="C824">
            <v>0</v>
          </cell>
          <cell r="D824">
            <v>0</v>
          </cell>
          <cell r="E824">
            <v>0</v>
          </cell>
          <cell r="F824">
            <v>0</v>
          </cell>
          <cell r="G824">
            <v>0</v>
          </cell>
        </row>
        <row r="825">
          <cell r="C825">
            <v>0</v>
          </cell>
          <cell r="D825">
            <v>0</v>
          </cell>
          <cell r="E825">
            <v>0</v>
          </cell>
          <cell r="F825">
            <v>0</v>
          </cell>
          <cell r="G825">
            <v>0</v>
          </cell>
        </row>
        <row r="826">
          <cell r="C826">
            <v>0</v>
          </cell>
          <cell r="D826">
            <v>0</v>
          </cell>
          <cell r="E826">
            <v>0</v>
          </cell>
          <cell r="F826">
            <v>0</v>
          </cell>
          <cell r="G826">
            <v>0</v>
          </cell>
        </row>
        <row r="827">
          <cell r="C827">
            <v>0</v>
          </cell>
          <cell r="D827">
            <v>0</v>
          </cell>
          <cell r="E827">
            <v>0</v>
          </cell>
          <cell r="F827">
            <v>0</v>
          </cell>
          <cell r="G827">
            <v>0</v>
          </cell>
        </row>
        <row r="828">
          <cell r="C828">
            <v>0</v>
          </cell>
          <cell r="D828">
            <v>0</v>
          </cell>
          <cell r="E828">
            <v>0</v>
          </cell>
          <cell r="F828">
            <v>0</v>
          </cell>
          <cell r="G828">
            <v>0</v>
          </cell>
        </row>
        <row r="829">
          <cell r="C829">
            <v>0</v>
          </cell>
          <cell r="D829">
            <v>0</v>
          </cell>
          <cell r="E829">
            <v>0</v>
          </cell>
          <cell r="F829">
            <v>0</v>
          </cell>
          <cell r="G829">
            <v>0</v>
          </cell>
        </row>
        <row r="830">
          <cell r="C830">
            <v>0</v>
          </cell>
          <cell r="D830">
            <v>0</v>
          </cell>
          <cell r="E830">
            <v>0</v>
          </cell>
          <cell r="F830">
            <v>0</v>
          </cell>
          <cell r="G830">
            <v>0</v>
          </cell>
        </row>
        <row r="831">
          <cell r="C831">
            <v>0</v>
          </cell>
          <cell r="D831">
            <v>0</v>
          </cell>
          <cell r="E831">
            <v>0</v>
          </cell>
          <cell r="F831">
            <v>0</v>
          </cell>
          <cell r="G831">
            <v>0</v>
          </cell>
        </row>
        <row r="832">
          <cell r="C832">
            <v>0</v>
          </cell>
          <cell r="D832">
            <v>0</v>
          </cell>
          <cell r="E832">
            <v>0</v>
          </cell>
          <cell r="F832">
            <v>0</v>
          </cell>
          <cell r="G832">
            <v>0</v>
          </cell>
        </row>
        <row r="833">
          <cell r="C833">
            <v>0</v>
          </cell>
          <cell r="D833">
            <v>0</v>
          </cell>
          <cell r="E833">
            <v>0</v>
          </cell>
          <cell r="F833">
            <v>0</v>
          </cell>
          <cell r="G833">
            <v>0</v>
          </cell>
        </row>
        <row r="834">
          <cell r="C834" t="str">
            <v>TOTAL PREAMBLES - SPECIALTIES</v>
          </cell>
          <cell r="D834">
            <v>0</v>
          </cell>
          <cell r="E834">
            <v>0</v>
          </cell>
          <cell r="F834">
            <v>0</v>
          </cell>
          <cell r="G834">
            <v>0</v>
          </cell>
        </row>
      </sheetData>
      <sheetData sheetId="20">
        <row r="8">
          <cell r="C8">
            <v>0</v>
          </cell>
          <cell r="D8">
            <v>0</v>
          </cell>
          <cell r="E8">
            <v>0</v>
          </cell>
          <cell r="F8">
            <v>0</v>
          </cell>
          <cell r="G8">
            <v>0</v>
          </cell>
        </row>
        <row r="9">
          <cell r="C9" t="str">
            <v>GENERAL REQUIREMENTS</v>
          </cell>
          <cell r="D9">
            <v>0</v>
          </cell>
          <cell r="E9">
            <v>0</v>
          </cell>
          <cell r="F9">
            <v>0</v>
          </cell>
          <cell r="G9">
            <v>0</v>
          </cell>
        </row>
        <row r="10">
          <cell r="C10">
            <v>0</v>
          </cell>
          <cell r="D10">
            <v>0</v>
          </cell>
          <cell r="E10">
            <v>0</v>
          </cell>
          <cell r="F10">
            <v>0</v>
          </cell>
          <cell r="G10">
            <v>0</v>
          </cell>
        </row>
        <row r="11">
          <cell r="C11" t="str">
            <v>General Notes</v>
          </cell>
          <cell r="D11">
            <v>0</v>
          </cell>
          <cell r="E11">
            <v>0</v>
          </cell>
          <cell r="F11">
            <v>0</v>
          </cell>
          <cell r="G11">
            <v>0</v>
          </cell>
        </row>
        <row r="12">
          <cell r="C12" t="str">
            <v>The General notes specified herein are applicable for all the works. Each item of the General Requirements has to be priced. If an item is not priced, then the value of this item shall be considered to be included in the Total Cost of the Project</v>
          </cell>
          <cell r="D12">
            <v>0</v>
          </cell>
          <cell r="E12">
            <v>0</v>
          </cell>
          <cell r="F12">
            <v>0</v>
          </cell>
          <cell r="G12">
            <v>0</v>
          </cell>
        </row>
        <row r="13">
          <cell r="C13">
            <v>0</v>
          </cell>
          <cell r="D13">
            <v>0</v>
          </cell>
          <cell r="E13">
            <v>0</v>
          </cell>
          <cell r="F13">
            <v>0</v>
          </cell>
          <cell r="G13">
            <v>0</v>
          </cell>
        </row>
        <row r="14">
          <cell r="C14">
            <v>0</v>
          </cell>
          <cell r="D14">
            <v>0</v>
          </cell>
          <cell r="E14">
            <v>0</v>
          </cell>
          <cell r="F14">
            <v>0</v>
          </cell>
          <cell r="G14">
            <v>0</v>
          </cell>
        </row>
        <row r="15">
          <cell r="C15">
            <v>0</v>
          </cell>
          <cell r="D15">
            <v>0</v>
          </cell>
          <cell r="E15">
            <v>0</v>
          </cell>
          <cell r="F15">
            <v>0</v>
          </cell>
          <cell r="G15">
            <v>0</v>
          </cell>
        </row>
        <row r="16">
          <cell r="C16">
            <v>0</v>
          </cell>
          <cell r="D16" t="str">
            <v>Item</v>
          </cell>
          <cell r="E16">
            <v>1</v>
          </cell>
          <cell r="F16">
            <v>0</v>
          </cell>
          <cell r="G16">
            <v>0</v>
          </cell>
        </row>
        <row r="17">
          <cell r="C17">
            <v>0</v>
          </cell>
          <cell r="D17">
            <v>0</v>
          </cell>
          <cell r="E17">
            <v>0</v>
          </cell>
          <cell r="F17">
            <v>0</v>
          </cell>
          <cell r="G17">
            <v>0</v>
          </cell>
        </row>
        <row r="18">
          <cell r="C18" t="str">
            <v>Specifications</v>
          </cell>
          <cell r="D18">
            <v>0</v>
          </cell>
          <cell r="E18">
            <v>0</v>
          </cell>
          <cell r="F18">
            <v>0</v>
          </cell>
          <cell r="G18">
            <v>0</v>
          </cell>
        </row>
        <row r="19">
          <cell r="C19" t="str">
            <v>The Contractor shall include in his works and price any obligations contained in all the sections of the Specifications or in any other document, for which the Contractor has not allowed elsewhere and wishes to price separately</v>
          </cell>
          <cell r="D19">
            <v>0</v>
          </cell>
          <cell r="E19">
            <v>0</v>
          </cell>
          <cell r="F19">
            <v>0</v>
          </cell>
          <cell r="G19">
            <v>0</v>
          </cell>
        </row>
        <row r="20">
          <cell r="C20">
            <v>0</v>
          </cell>
          <cell r="D20">
            <v>0</v>
          </cell>
          <cell r="E20">
            <v>0</v>
          </cell>
          <cell r="F20">
            <v>0</v>
          </cell>
          <cell r="G20">
            <v>0</v>
          </cell>
        </row>
        <row r="21">
          <cell r="C21">
            <v>0</v>
          </cell>
          <cell r="D21">
            <v>0</v>
          </cell>
          <cell r="E21">
            <v>0</v>
          </cell>
          <cell r="F21">
            <v>0</v>
          </cell>
          <cell r="G21">
            <v>0</v>
          </cell>
        </row>
        <row r="22">
          <cell r="C22">
            <v>0</v>
          </cell>
          <cell r="D22">
            <v>0</v>
          </cell>
          <cell r="E22">
            <v>0</v>
          </cell>
          <cell r="F22">
            <v>0</v>
          </cell>
          <cell r="G22">
            <v>0</v>
          </cell>
        </row>
        <row r="23">
          <cell r="C23">
            <v>0</v>
          </cell>
          <cell r="D23" t="str">
            <v>Item</v>
          </cell>
          <cell r="E23">
            <v>1</v>
          </cell>
          <cell r="F23">
            <v>0</v>
          </cell>
          <cell r="G23">
            <v>0</v>
          </cell>
        </row>
        <row r="24">
          <cell r="C24">
            <v>0</v>
          </cell>
          <cell r="D24">
            <v>0</v>
          </cell>
          <cell r="E24">
            <v>0</v>
          </cell>
          <cell r="F24">
            <v>0</v>
          </cell>
          <cell r="G24">
            <v>0</v>
          </cell>
        </row>
        <row r="25">
          <cell r="C25" t="str">
            <v>Conditions of Contract</v>
          </cell>
          <cell r="D25">
            <v>0</v>
          </cell>
          <cell r="E25">
            <v>0</v>
          </cell>
          <cell r="F25">
            <v>0</v>
          </cell>
          <cell r="G25">
            <v>0</v>
          </cell>
        </row>
        <row r="26">
          <cell r="C26" t="str">
            <v>The Contractor shall allow in his price for complying in all respects with the Conditions of Contract. If the Contractor wishes not to allow in his price for a certain obligation stated in the Conditions of Contract and in Volume I then he has to list and describe that obligation and price it separately</v>
          </cell>
          <cell r="D26">
            <v>0</v>
          </cell>
          <cell r="E26">
            <v>0</v>
          </cell>
          <cell r="F26">
            <v>0</v>
          </cell>
          <cell r="G26">
            <v>0</v>
          </cell>
        </row>
        <row r="27">
          <cell r="C27">
            <v>0</v>
          </cell>
          <cell r="D27">
            <v>0</v>
          </cell>
          <cell r="E27">
            <v>0</v>
          </cell>
          <cell r="F27">
            <v>0</v>
          </cell>
          <cell r="G27">
            <v>0</v>
          </cell>
        </row>
        <row r="28">
          <cell r="C28">
            <v>0</v>
          </cell>
          <cell r="D28">
            <v>0</v>
          </cell>
          <cell r="E28">
            <v>0</v>
          </cell>
          <cell r="F28">
            <v>0</v>
          </cell>
          <cell r="G28">
            <v>0</v>
          </cell>
        </row>
        <row r="29">
          <cell r="C29">
            <v>0</v>
          </cell>
          <cell r="D29">
            <v>0</v>
          </cell>
          <cell r="E29">
            <v>0</v>
          </cell>
          <cell r="F29">
            <v>0</v>
          </cell>
          <cell r="G29">
            <v>0</v>
          </cell>
        </row>
        <row r="30">
          <cell r="C30">
            <v>0</v>
          </cell>
          <cell r="D30">
            <v>0</v>
          </cell>
          <cell r="E30">
            <v>0</v>
          </cell>
          <cell r="F30">
            <v>0</v>
          </cell>
          <cell r="G30">
            <v>0</v>
          </cell>
        </row>
        <row r="31">
          <cell r="C31">
            <v>0</v>
          </cell>
          <cell r="D31" t="str">
            <v>Item</v>
          </cell>
          <cell r="E31">
            <v>1</v>
          </cell>
          <cell r="F31">
            <v>0</v>
          </cell>
          <cell r="G31">
            <v>0</v>
          </cell>
        </row>
        <row r="32">
          <cell r="C32">
            <v>0</v>
          </cell>
          <cell r="D32">
            <v>0</v>
          </cell>
          <cell r="E32">
            <v>0</v>
          </cell>
          <cell r="F32">
            <v>0</v>
          </cell>
          <cell r="G32">
            <v>0</v>
          </cell>
        </row>
        <row r="33">
          <cell r="C33" t="str">
            <v>Descriptions of Works and Materials</v>
          </cell>
          <cell r="D33">
            <v>0</v>
          </cell>
          <cell r="E33">
            <v>0</v>
          </cell>
          <cell r="F33">
            <v>0</v>
          </cell>
          <cell r="G33">
            <v>0</v>
          </cell>
        </row>
        <row r="34">
          <cell r="C34" t="str">
            <v>The description for the works and materials included  in the Bill of Quantities are not necessarily complete. The Contractor has to refer to the Contract Documents; Conditions of Contract, Specifications, drawings, preambles and to other documents if provided for further information concerning the works and no claim or variation will be considered on account of his failureto acquaint himself with such information</v>
          </cell>
          <cell r="D34">
            <v>0</v>
          </cell>
          <cell r="E34">
            <v>0</v>
          </cell>
          <cell r="F34">
            <v>0</v>
          </cell>
          <cell r="G34">
            <v>0</v>
          </cell>
        </row>
        <row r="35">
          <cell r="C35">
            <v>0</v>
          </cell>
          <cell r="D35">
            <v>0</v>
          </cell>
          <cell r="E35">
            <v>0</v>
          </cell>
          <cell r="F35">
            <v>0</v>
          </cell>
          <cell r="G35">
            <v>0</v>
          </cell>
        </row>
        <row r="36">
          <cell r="C36">
            <v>0</v>
          </cell>
          <cell r="D36">
            <v>0</v>
          </cell>
          <cell r="E36">
            <v>0</v>
          </cell>
          <cell r="F36">
            <v>0</v>
          </cell>
          <cell r="G36">
            <v>0</v>
          </cell>
        </row>
        <row r="37">
          <cell r="C37">
            <v>0</v>
          </cell>
          <cell r="D37">
            <v>0</v>
          </cell>
          <cell r="E37">
            <v>0</v>
          </cell>
          <cell r="F37">
            <v>0</v>
          </cell>
          <cell r="G37">
            <v>0</v>
          </cell>
        </row>
        <row r="38">
          <cell r="C38">
            <v>0</v>
          </cell>
          <cell r="D38">
            <v>0</v>
          </cell>
          <cell r="E38">
            <v>0</v>
          </cell>
          <cell r="F38">
            <v>0</v>
          </cell>
          <cell r="G38">
            <v>0</v>
          </cell>
        </row>
        <row r="39">
          <cell r="C39">
            <v>0</v>
          </cell>
          <cell r="D39">
            <v>0</v>
          </cell>
          <cell r="E39">
            <v>0</v>
          </cell>
          <cell r="F39">
            <v>0</v>
          </cell>
          <cell r="G39">
            <v>0</v>
          </cell>
        </row>
        <row r="40">
          <cell r="C40">
            <v>0</v>
          </cell>
          <cell r="D40">
            <v>0</v>
          </cell>
          <cell r="E40">
            <v>0</v>
          </cell>
          <cell r="F40">
            <v>0</v>
          </cell>
          <cell r="G40">
            <v>0</v>
          </cell>
        </row>
        <row r="41">
          <cell r="C41">
            <v>0</v>
          </cell>
          <cell r="D41">
            <v>0</v>
          </cell>
          <cell r="E41">
            <v>0</v>
          </cell>
          <cell r="F41">
            <v>0</v>
          </cell>
          <cell r="G41">
            <v>0</v>
          </cell>
        </row>
        <row r="42">
          <cell r="C42">
            <v>0</v>
          </cell>
          <cell r="D42" t="str">
            <v>Item</v>
          </cell>
          <cell r="E42">
            <v>1</v>
          </cell>
          <cell r="F42">
            <v>0</v>
          </cell>
          <cell r="G42">
            <v>0</v>
          </cell>
        </row>
        <row r="43">
          <cell r="C43">
            <v>0</v>
          </cell>
          <cell r="D43">
            <v>0</v>
          </cell>
          <cell r="E43">
            <v>0</v>
          </cell>
          <cell r="F43">
            <v>0</v>
          </cell>
          <cell r="G43">
            <v>0</v>
          </cell>
        </row>
        <row r="44">
          <cell r="C44" t="str">
            <v>Type of Contract and Measurements</v>
          </cell>
          <cell r="D44">
            <v>0</v>
          </cell>
          <cell r="E44">
            <v>0</v>
          </cell>
          <cell r="F44">
            <v>0</v>
          </cell>
          <cell r="G44">
            <v>0</v>
          </cell>
        </row>
        <row r="45">
          <cell r="C45" t="str">
            <v>The Tender is a Lump Sum tender and the Tenderers shall becompletely responsible for all the works which are essential to make the project fully functional and operational. For this purpose the Bill of Quantities shall be used for guidance only and all works shown on the Drawings, covered in the Specifications, required in accordance with the Tender Documents, or necessary for the meaningful occupation of the works, which may be missing in the Bill of Quantities shall be deemed to be included in the Lump Sum Contract Price. Any difference between the quantity shown in the Bill of Quantities and the Final As Built Quantity shall not have any impact on the Contract Price</v>
          </cell>
          <cell r="D45">
            <v>0</v>
          </cell>
          <cell r="E45">
            <v>0</v>
          </cell>
          <cell r="F45">
            <v>0</v>
          </cell>
          <cell r="G45">
            <v>0</v>
          </cell>
        </row>
        <row r="46">
          <cell r="C46">
            <v>0</v>
          </cell>
          <cell r="D46">
            <v>0</v>
          </cell>
          <cell r="E46">
            <v>0</v>
          </cell>
          <cell r="F46">
            <v>0</v>
          </cell>
          <cell r="G46">
            <v>0</v>
          </cell>
        </row>
        <row r="47">
          <cell r="C47">
            <v>0</v>
          </cell>
          <cell r="D47">
            <v>0</v>
          </cell>
          <cell r="E47">
            <v>0</v>
          </cell>
          <cell r="F47">
            <v>0</v>
          </cell>
          <cell r="G47">
            <v>0</v>
          </cell>
        </row>
        <row r="48">
          <cell r="C48">
            <v>0</v>
          </cell>
          <cell r="D48">
            <v>0</v>
          </cell>
          <cell r="E48">
            <v>0</v>
          </cell>
          <cell r="F48">
            <v>0</v>
          </cell>
          <cell r="G48">
            <v>0</v>
          </cell>
        </row>
        <row r="49">
          <cell r="C49">
            <v>0</v>
          </cell>
          <cell r="D49">
            <v>0</v>
          </cell>
          <cell r="E49">
            <v>0</v>
          </cell>
          <cell r="F49">
            <v>0</v>
          </cell>
          <cell r="G49">
            <v>0</v>
          </cell>
        </row>
        <row r="50">
          <cell r="C50">
            <v>0</v>
          </cell>
          <cell r="D50">
            <v>0</v>
          </cell>
          <cell r="E50">
            <v>0</v>
          </cell>
          <cell r="F50">
            <v>0</v>
          </cell>
          <cell r="G50">
            <v>0</v>
          </cell>
        </row>
        <row r="51">
          <cell r="C51">
            <v>0</v>
          </cell>
          <cell r="D51">
            <v>0</v>
          </cell>
          <cell r="E51">
            <v>0</v>
          </cell>
          <cell r="F51">
            <v>0</v>
          </cell>
          <cell r="G51">
            <v>0</v>
          </cell>
        </row>
        <row r="52">
          <cell r="C52">
            <v>0</v>
          </cell>
          <cell r="D52">
            <v>0</v>
          </cell>
          <cell r="E52">
            <v>0</v>
          </cell>
          <cell r="F52">
            <v>0</v>
          </cell>
          <cell r="G52">
            <v>0</v>
          </cell>
        </row>
        <row r="53">
          <cell r="C53">
            <v>0</v>
          </cell>
          <cell r="D53">
            <v>0</v>
          </cell>
          <cell r="E53">
            <v>0</v>
          </cell>
          <cell r="F53">
            <v>0</v>
          </cell>
          <cell r="G53">
            <v>0</v>
          </cell>
        </row>
        <row r="54">
          <cell r="C54">
            <v>0</v>
          </cell>
          <cell r="D54">
            <v>0</v>
          </cell>
          <cell r="E54">
            <v>0</v>
          </cell>
          <cell r="F54">
            <v>0</v>
          </cell>
          <cell r="G54">
            <v>0</v>
          </cell>
        </row>
        <row r="55">
          <cell r="C55">
            <v>0</v>
          </cell>
          <cell r="D55">
            <v>0</v>
          </cell>
          <cell r="E55">
            <v>0</v>
          </cell>
          <cell r="F55">
            <v>0</v>
          </cell>
          <cell r="G55">
            <v>0</v>
          </cell>
        </row>
        <row r="56">
          <cell r="C56">
            <v>0</v>
          </cell>
          <cell r="D56" t="str">
            <v>Item</v>
          </cell>
          <cell r="E56">
            <v>1</v>
          </cell>
          <cell r="F56">
            <v>0</v>
          </cell>
          <cell r="G56">
            <v>0</v>
          </cell>
        </row>
        <row r="57">
          <cell r="C57">
            <v>0</v>
          </cell>
          <cell r="D57">
            <v>0</v>
          </cell>
          <cell r="E57">
            <v>0</v>
          </cell>
          <cell r="F57">
            <v>0</v>
          </cell>
          <cell r="G57">
            <v>0</v>
          </cell>
        </row>
        <row r="58">
          <cell r="C58" t="str">
            <v>Labour &amp; Materials</v>
          </cell>
          <cell r="D58">
            <v>0</v>
          </cell>
          <cell r="E58">
            <v>0</v>
          </cell>
          <cell r="F58">
            <v>0</v>
          </cell>
          <cell r="G58">
            <v>0</v>
          </cell>
        </row>
        <row r="59">
          <cell r="C59" t="str">
            <v>The Contractor shall provide all labour and material  which the Engineer may require to in carrying tests and checks on materials and workmanship and setting out, and measurements of the works</v>
          </cell>
          <cell r="D59">
            <v>0</v>
          </cell>
          <cell r="E59">
            <v>0</v>
          </cell>
          <cell r="F59">
            <v>0</v>
          </cell>
          <cell r="G59">
            <v>0</v>
          </cell>
        </row>
        <row r="60">
          <cell r="C60">
            <v>0</v>
          </cell>
          <cell r="D60">
            <v>0</v>
          </cell>
          <cell r="E60">
            <v>0</v>
          </cell>
          <cell r="F60">
            <v>0</v>
          </cell>
          <cell r="G60">
            <v>0</v>
          </cell>
        </row>
        <row r="61">
          <cell r="C61">
            <v>0</v>
          </cell>
          <cell r="D61">
            <v>0</v>
          </cell>
          <cell r="E61">
            <v>0</v>
          </cell>
          <cell r="F61">
            <v>0</v>
          </cell>
          <cell r="G61">
            <v>0</v>
          </cell>
        </row>
        <row r="62">
          <cell r="C62">
            <v>0</v>
          </cell>
          <cell r="D62" t="str">
            <v>Item</v>
          </cell>
          <cell r="E62">
            <v>1</v>
          </cell>
          <cell r="F62">
            <v>0</v>
          </cell>
          <cell r="G62">
            <v>0</v>
          </cell>
        </row>
        <row r="63">
          <cell r="C63">
            <v>0</v>
          </cell>
          <cell r="D63">
            <v>0</v>
          </cell>
          <cell r="E63">
            <v>0</v>
          </cell>
          <cell r="F63">
            <v>0</v>
          </cell>
          <cell r="G63">
            <v>0</v>
          </cell>
        </row>
        <row r="64">
          <cell r="C64">
            <v>0</v>
          </cell>
          <cell r="D64">
            <v>0</v>
          </cell>
          <cell r="E64">
            <v>0</v>
          </cell>
          <cell r="F64">
            <v>0</v>
          </cell>
          <cell r="G64">
            <v>0</v>
          </cell>
        </row>
        <row r="65">
          <cell r="C65">
            <v>0</v>
          </cell>
          <cell r="D65">
            <v>0</v>
          </cell>
          <cell r="E65">
            <v>0</v>
          </cell>
          <cell r="F65">
            <v>0</v>
          </cell>
          <cell r="G65">
            <v>0</v>
          </cell>
        </row>
        <row r="66">
          <cell r="C66">
            <v>0</v>
          </cell>
          <cell r="D66">
            <v>0</v>
          </cell>
          <cell r="E66">
            <v>0</v>
          </cell>
          <cell r="F66">
            <v>0</v>
          </cell>
          <cell r="G66">
            <v>0</v>
          </cell>
        </row>
        <row r="67">
          <cell r="C67">
            <v>0</v>
          </cell>
          <cell r="D67">
            <v>0</v>
          </cell>
          <cell r="E67">
            <v>0</v>
          </cell>
          <cell r="F67">
            <v>0</v>
          </cell>
          <cell r="G67">
            <v>0</v>
          </cell>
        </row>
        <row r="68">
          <cell r="C68" t="str">
            <v>Measurements, General</v>
          </cell>
          <cell r="D68">
            <v>0</v>
          </cell>
          <cell r="E68">
            <v>0</v>
          </cell>
          <cell r="F68">
            <v>0</v>
          </cell>
          <cell r="G68">
            <v>0</v>
          </cell>
        </row>
        <row r="69">
          <cell r="C69" t="str">
            <v>The Bills of Quantities have been prepared in accordance with the Principles of Measurement (Interna-tional) (POMI) for works of construction, June 1979 as published by the Royal Institution of Chartered Surveyors unless otherwise stated in the Preambles and this is deemed to be the Method of Measurment for this Contract. Unless otherwise stated, all works have been measured net as fixed in its place with nolocal customs. Where allowance for laps or waste and irrespective of any local customs. Where there is a divergence between the Principles of Measurement and the Preambles, the Preambles shall take precedence</v>
          </cell>
          <cell r="D69">
            <v>0</v>
          </cell>
          <cell r="E69">
            <v>0</v>
          </cell>
          <cell r="F69">
            <v>0</v>
          </cell>
          <cell r="G69">
            <v>0</v>
          </cell>
        </row>
        <row r="70">
          <cell r="C70">
            <v>0</v>
          </cell>
          <cell r="D70">
            <v>0</v>
          </cell>
          <cell r="E70">
            <v>0</v>
          </cell>
          <cell r="F70">
            <v>0</v>
          </cell>
          <cell r="G70">
            <v>0</v>
          </cell>
        </row>
        <row r="71">
          <cell r="C71">
            <v>0</v>
          </cell>
          <cell r="D71">
            <v>0</v>
          </cell>
          <cell r="E71">
            <v>0</v>
          </cell>
          <cell r="F71">
            <v>0</v>
          </cell>
          <cell r="G71">
            <v>0</v>
          </cell>
        </row>
        <row r="72">
          <cell r="C72">
            <v>0</v>
          </cell>
          <cell r="D72">
            <v>0</v>
          </cell>
          <cell r="E72">
            <v>0</v>
          </cell>
          <cell r="F72">
            <v>0</v>
          </cell>
          <cell r="G72">
            <v>0</v>
          </cell>
        </row>
        <row r="73">
          <cell r="C73">
            <v>0</v>
          </cell>
          <cell r="D73">
            <v>0</v>
          </cell>
          <cell r="E73">
            <v>0</v>
          </cell>
          <cell r="F73">
            <v>0</v>
          </cell>
          <cell r="G73">
            <v>0</v>
          </cell>
        </row>
        <row r="74">
          <cell r="C74">
            <v>0</v>
          </cell>
          <cell r="D74">
            <v>0</v>
          </cell>
          <cell r="E74">
            <v>0</v>
          </cell>
          <cell r="F74">
            <v>0</v>
          </cell>
          <cell r="G74">
            <v>0</v>
          </cell>
        </row>
        <row r="75">
          <cell r="C75">
            <v>0</v>
          </cell>
          <cell r="D75">
            <v>0</v>
          </cell>
          <cell r="E75">
            <v>0</v>
          </cell>
          <cell r="F75">
            <v>0</v>
          </cell>
          <cell r="G75">
            <v>0</v>
          </cell>
        </row>
        <row r="76">
          <cell r="C76">
            <v>0</v>
          </cell>
          <cell r="D76">
            <v>0</v>
          </cell>
          <cell r="E76">
            <v>0</v>
          </cell>
          <cell r="F76">
            <v>0</v>
          </cell>
          <cell r="G76">
            <v>0</v>
          </cell>
        </row>
        <row r="77">
          <cell r="C77">
            <v>0</v>
          </cell>
          <cell r="D77">
            <v>0</v>
          </cell>
          <cell r="E77">
            <v>0</v>
          </cell>
          <cell r="F77">
            <v>0</v>
          </cell>
          <cell r="G77">
            <v>0</v>
          </cell>
        </row>
        <row r="78">
          <cell r="C78">
            <v>0</v>
          </cell>
          <cell r="D78">
            <v>0</v>
          </cell>
          <cell r="E78">
            <v>0</v>
          </cell>
          <cell r="F78">
            <v>0</v>
          </cell>
          <cell r="G78">
            <v>0</v>
          </cell>
        </row>
        <row r="79">
          <cell r="C79">
            <v>0</v>
          </cell>
          <cell r="D79" t="str">
            <v>Item</v>
          </cell>
          <cell r="E79">
            <v>1</v>
          </cell>
          <cell r="F79">
            <v>0</v>
          </cell>
          <cell r="G79">
            <v>0</v>
          </cell>
        </row>
        <row r="80">
          <cell r="C80">
            <v>0</v>
          </cell>
          <cell r="D80">
            <v>0</v>
          </cell>
          <cell r="E80">
            <v>0</v>
          </cell>
          <cell r="F80">
            <v>0</v>
          </cell>
          <cell r="G80">
            <v>0</v>
          </cell>
        </row>
        <row r="81">
          <cell r="C81" t="str">
            <v>Pricing</v>
          </cell>
          <cell r="D81">
            <v>0</v>
          </cell>
          <cell r="E81">
            <v>0</v>
          </cell>
          <cell r="F81">
            <v>0</v>
          </cell>
          <cell r="G81">
            <v>0</v>
          </cell>
        </row>
        <row r="82">
          <cell r="C82" t="str">
            <v>The Contractor shall satisfy himself as to the meaning of every item in the Bill of Quantities and the rates and prices inserted by him will be deemed to cover all his obligations under the Contract and all matters and things necessary for the proper construction, completion and maintenance of the works, according to Contract documents, for all temporary work required (including any that may be required by subcontractors, whether nominated or otherwise)</v>
          </cell>
          <cell r="D82">
            <v>0</v>
          </cell>
          <cell r="E82">
            <v>0</v>
          </cell>
          <cell r="F82">
            <v>0</v>
          </cell>
          <cell r="G82">
            <v>0</v>
          </cell>
        </row>
        <row r="83">
          <cell r="C83">
            <v>0</v>
          </cell>
          <cell r="D83">
            <v>0</v>
          </cell>
          <cell r="E83">
            <v>0</v>
          </cell>
          <cell r="F83">
            <v>0</v>
          </cell>
          <cell r="G83">
            <v>0</v>
          </cell>
        </row>
        <row r="84">
          <cell r="C84">
            <v>0</v>
          </cell>
          <cell r="D84">
            <v>0</v>
          </cell>
          <cell r="E84">
            <v>0</v>
          </cell>
          <cell r="F84">
            <v>0</v>
          </cell>
          <cell r="G84">
            <v>0</v>
          </cell>
        </row>
        <row r="85">
          <cell r="C85">
            <v>0</v>
          </cell>
          <cell r="D85">
            <v>0</v>
          </cell>
          <cell r="E85">
            <v>0</v>
          </cell>
          <cell r="F85">
            <v>0</v>
          </cell>
          <cell r="G85">
            <v>0</v>
          </cell>
        </row>
        <row r="86">
          <cell r="C86">
            <v>0</v>
          </cell>
          <cell r="D86">
            <v>0</v>
          </cell>
          <cell r="E86">
            <v>0</v>
          </cell>
          <cell r="F86">
            <v>0</v>
          </cell>
          <cell r="G86">
            <v>0</v>
          </cell>
        </row>
        <row r="87">
          <cell r="C87">
            <v>0</v>
          </cell>
          <cell r="D87">
            <v>0</v>
          </cell>
          <cell r="E87">
            <v>0</v>
          </cell>
          <cell r="F87">
            <v>0</v>
          </cell>
          <cell r="G87">
            <v>0</v>
          </cell>
        </row>
        <row r="88">
          <cell r="C88">
            <v>0</v>
          </cell>
          <cell r="D88">
            <v>0</v>
          </cell>
          <cell r="E88">
            <v>0</v>
          </cell>
          <cell r="F88">
            <v>0</v>
          </cell>
          <cell r="G88">
            <v>0</v>
          </cell>
        </row>
        <row r="89">
          <cell r="C89">
            <v>0</v>
          </cell>
          <cell r="D89" t="str">
            <v>Item</v>
          </cell>
          <cell r="E89">
            <v>1</v>
          </cell>
          <cell r="F89">
            <v>0</v>
          </cell>
          <cell r="G89">
            <v>0</v>
          </cell>
        </row>
        <row r="90">
          <cell r="C90">
            <v>0</v>
          </cell>
          <cell r="D90">
            <v>0</v>
          </cell>
          <cell r="E90">
            <v>0</v>
          </cell>
          <cell r="F90">
            <v>0</v>
          </cell>
          <cell r="G90">
            <v>0</v>
          </cell>
        </row>
        <row r="91">
          <cell r="C91" t="str">
            <v>The price shall include for all materials and labour  and for the provision and use of all plant - whether mechanical required or non-mechanical required for the expeditious carrying out of the works in their proper sequence - for shifting, altering andadapting such temporary work and plant as may be required during the progress of works and removing at completion and making good any surfaces disturbed; and if not included in any prices inserted against the clauses of the Conditions of Contract above, for the Guarantees and bonds required; for the costs of preparing a tender; and the final account; and for all other establishment charges and on costs of whatever nature. No claim for additional payment will be allowed for any error or misunderstanding by the Contractor in these respects</v>
          </cell>
          <cell r="D91">
            <v>0</v>
          </cell>
          <cell r="E91">
            <v>0</v>
          </cell>
          <cell r="F91">
            <v>0</v>
          </cell>
          <cell r="G91">
            <v>0</v>
          </cell>
        </row>
        <row r="92">
          <cell r="C92">
            <v>0</v>
          </cell>
          <cell r="D92">
            <v>0</v>
          </cell>
          <cell r="E92">
            <v>0</v>
          </cell>
          <cell r="F92">
            <v>0</v>
          </cell>
          <cell r="G92">
            <v>0</v>
          </cell>
        </row>
        <row r="93">
          <cell r="C93">
            <v>0</v>
          </cell>
          <cell r="D93">
            <v>0</v>
          </cell>
          <cell r="E93">
            <v>0</v>
          </cell>
          <cell r="F93">
            <v>0</v>
          </cell>
          <cell r="G93">
            <v>0</v>
          </cell>
        </row>
        <row r="94">
          <cell r="C94">
            <v>0</v>
          </cell>
          <cell r="D94">
            <v>0</v>
          </cell>
          <cell r="E94">
            <v>0</v>
          </cell>
          <cell r="F94">
            <v>0</v>
          </cell>
          <cell r="G94">
            <v>0</v>
          </cell>
        </row>
        <row r="95">
          <cell r="C95">
            <v>0</v>
          </cell>
          <cell r="D95">
            <v>0</v>
          </cell>
          <cell r="E95">
            <v>0</v>
          </cell>
          <cell r="F95">
            <v>0</v>
          </cell>
          <cell r="G95">
            <v>0</v>
          </cell>
        </row>
        <row r="96">
          <cell r="C96">
            <v>0</v>
          </cell>
          <cell r="D96">
            <v>0</v>
          </cell>
          <cell r="E96">
            <v>0</v>
          </cell>
          <cell r="F96">
            <v>0</v>
          </cell>
          <cell r="G96">
            <v>0</v>
          </cell>
        </row>
        <row r="97">
          <cell r="C97">
            <v>0</v>
          </cell>
          <cell r="D97">
            <v>0</v>
          </cell>
          <cell r="E97">
            <v>0</v>
          </cell>
          <cell r="F97">
            <v>0</v>
          </cell>
          <cell r="G97">
            <v>0</v>
          </cell>
        </row>
        <row r="98">
          <cell r="C98">
            <v>0</v>
          </cell>
          <cell r="D98">
            <v>0</v>
          </cell>
          <cell r="E98">
            <v>0</v>
          </cell>
          <cell r="F98">
            <v>0</v>
          </cell>
          <cell r="G98">
            <v>0</v>
          </cell>
        </row>
        <row r="99">
          <cell r="C99">
            <v>0</v>
          </cell>
          <cell r="D99">
            <v>0</v>
          </cell>
          <cell r="E99">
            <v>0</v>
          </cell>
          <cell r="F99">
            <v>0</v>
          </cell>
          <cell r="G99">
            <v>0</v>
          </cell>
        </row>
        <row r="100">
          <cell r="C100">
            <v>0</v>
          </cell>
          <cell r="D100">
            <v>0</v>
          </cell>
          <cell r="E100">
            <v>0</v>
          </cell>
          <cell r="F100">
            <v>0</v>
          </cell>
          <cell r="G100">
            <v>0</v>
          </cell>
        </row>
        <row r="101">
          <cell r="C101">
            <v>0</v>
          </cell>
          <cell r="D101">
            <v>0</v>
          </cell>
          <cell r="E101">
            <v>0</v>
          </cell>
          <cell r="F101">
            <v>0</v>
          </cell>
          <cell r="G101">
            <v>0</v>
          </cell>
        </row>
        <row r="102">
          <cell r="C102">
            <v>0</v>
          </cell>
          <cell r="D102">
            <v>0</v>
          </cell>
          <cell r="E102">
            <v>0</v>
          </cell>
          <cell r="F102">
            <v>0</v>
          </cell>
          <cell r="G102">
            <v>0</v>
          </cell>
        </row>
        <row r="103">
          <cell r="C103">
            <v>0</v>
          </cell>
          <cell r="D103">
            <v>0</v>
          </cell>
          <cell r="E103">
            <v>0</v>
          </cell>
          <cell r="F103">
            <v>0</v>
          </cell>
          <cell r="G103">
            <v>0</v>
          </cell>
        </row>
        <row r="104">
          <cell r="C104">
            <v>0</v>
          </cell>
          <cell r="D104" t="str">
            <v>Item</v>
          </cell>
          <cell r="E104">
            <v>1</v>
          </cell>
          <cell r="F104">
            <v>0</v>
          </cell>
          <cell r="G104">
            <v>0</v>
          </cell>
        </row>
        <row r="105">
          <cell r="C105">
            <v>0</v>
          </cell>
          <cell r="D105">
            <v>0</v>
          </cell>
          <cell r="E105">
            <v>0</v>
          </cell>
          <cell r="F105">
            <v>0</v>
          </cell>
          <cell r="G105">
            <v>0</v>
          </cell>
        </row>
        <row r="106">
          <cell r="C106" t="str">
            <v>The Contractor shall produce a detailed breakdown of all of his rates with the Tender Documents.</v>
          </cell>
          <cell r="D106">
            <v>0</v>
          </cell>
          <cell r="E106">
            <v>0</v>
          </cell>
          <cell r="F106">
            <v>0</v>
          </cell>
          <cell r="G106">
            <v>0</v>
          </cell>
        </row>
        <row r="107">
          <cell r="C107">
            <v>0</v>
          </cell>
          <cell r="D107" t="str">
            <v>Item</v>
          </cell>
          <cell r="E107">
            <v>1</v>
          </cell>
          <cell r="F107">
            <v>0</v>
          </cell>
          <cell r="G107">
            <v>0</v>
          </cell>
        </row>
        <row r="108">
          <cell r="C108">
            <v>0</v>
          </cell>
          <cell r="D108">
            <v>0</v>
          </cell>
          <cell r="E108">
            <v>0</v>
          </cell>
          <cell r="F108">
            <v>0</v>
          </cell>
          <cell r="G108">
            <v>0</v>
          </cell>
        </row>
        <row r="109">
          <cell r="C109" t="str">
            <v>The Contractor shall price every item he considers  to be of  value. If an item is not priced by the Contractor, then this item will be deemed to be of no value is considered to be distributed over the rates of the other items</v>
          </cell>
          <cell r="D109">
            <v>0</v>
          </cell>
          <cell r="E109">
            <v>0</v>
          </cell>
          <cell r="F109">
            <v>0</v>
          </cell>
          <cell r="G109">
            <v>0</v>
          </cell>
        </row>
        <row r="110">
          <cell r="C110">
            <v>0</v>
          </cell>
          <cell r="D110">
            <v>0</v>
          </cell>
          <cell r="E110">
            <v>0</v>
          </cell>
          <cell r="F110">
            <v>0</v>
          </cell>
          <cell r="G110">
            <v>0</v>
          </cell>
        </row>
        <row r="111">
          <cell r="C111">
            <v>0</v>
          </cell>
          <cell r="D111">
            <v>0</v>
          </cell>
          <cell r="E111">
            <v>0</v>
          </cell>
          <cell r="F111">
            <v>0</v>
          </cell>
          <cell r="G111">
            <v>0</v>
          </cell>
        </row>
        <row r="112">
          <cell r="C112">
            <v>0</v>
          </cell>
          <cell r="D112" t="str">
            <v>Item</v>
          </cell>
          <cell r="E112">
            <v>1</v>
          </cell>
          <cell r="F112">
            <v>0</v>
          </cell>
          <cell r="G112">
            <v>0</v>
          </cell>
        </row>
        <row r="113">
          <cell r="C113">
            <v>0</v>
          </cell>
          <cell r="D113">
            <v>0</v>
          </cell>
          <cell r="E113">
            <v>0</v>
          </cell>
          <cell r="F113">
            <v>0</v>
          </cell>
          <cell r="G113">
            <v>0</v>
          </cell>
        </row>
        <row r="114">
          <cell r="C114" t="str">
            <v>Suppliers and Sub-Contractors</v>
          </cell>
          <cell r="D114">
            <v>0</v>
          </cell>
          <cell r="E114">
            <v>0</v>
          </cell>
          <cell r="F114">
            <v>0</v>
          </cell>
          <cell r="G114">
            <v>0</v>
          </cell>
        </row>
        <row r="115">
          <cell r="C115" t="str">
            <v>All suppliers and sub-contractors shall be approved in writing by the Engineer prior to their engagement on the Project</v>
          </cell>
          <cell r="D115">
            <v>0</v>
          </cell>
          <cell r="E115">
            <v>0</v>
          </cell>
          <cell r="F115">
            <v>0</v>
          </cell>
          <cell r="G115">
            <v>0</v>
          </cell>
        </row>
        <row r="116">
          <cell r="C116">
            <v>0</v>
          </cell>
          <cell r="D116">
            <v>0</v>
          </cell>
          <cell r="E116">
            <v>0</v>
          </cell>
          <cell r="F116">
            <v>0</v>
          </cell>
          <cell r="G116">
            <v>0</v>
          </cell>
        </row>
        <row r="117">
          <cell r="C117">
            <v>0</v>
          </cell>
          <cell r="D117" t="str">
            <v>Item</v>
          </cell>
          <cell r="E117">
            <v>1</v>
          </cell>
          <cell r="F117">
            <v>0</v>
          </cell>
          <cell r="G117">
            <v>0</v>
          </cell>
        </row>
        <row r="118">
          <cell r="C118">
            <v>0</v>
          </cell>
          <cell r="D118">
            <v>0</v>
          </cell>
          <cell r="E118">
            <v>0</v>
          </cell>
          <cell r="F118">
            <v>0</v>
          </cell>
          <cell r="G118">
            <v>0</v>
          </cell>
        </row>
        <row r="119">
          <cell r="C119">
            <v>0</v>
          </cell>
          <cell r="D119">
            <v>0</v>
          </cell>
          <cell r="E119">
            <v>0</v>
          </cell>
          <cell r="F119">
            <v>0</v>
          </cell>
          <cell r="G119">
            <v>0</v>
          </cell>
        </row>
        <row r="120">
          <cell r="C120">
            <v>0</v>
          </cell>
          <cell r="D120">
            <v>0</v>
          </cell>
          <cell r="E120">
            <v>0</v>
          </cell>
          <cell r="F120">
            <v>0</v>
          </cell>
          <cell r="G120">
            <v>0</v>
          </cell>
        </row>
        <row r="121">
          <cell r="C121">
            <v>0</v>
          </cell>
          <cell r="D121">
            <v>0</v>
          </cell>
          <cell r="E121">
            <v>0</v>
          </cell>
          <cell r="F121">
            <v>0</v>
          </cell>
          <cell r="G121">
            <v>0</v>
          </cell>
        </row>
        <row r="122">
          <cell r="C122">
            <v>0</v>
          </cell>
          <cell r="D122">
            <v>0</v>
          </cell>
          <cell r="E122">
            <v>0</v>
          </cell>
          <cell r="F122">
            <v>0</v>
          </cell>
          <cell r="G122">
            <v>0</v>
          </cell>
        </row>
        <row r="123">
          <cell r="C123">
            <v>0</v>
          </cell>
          <cell r="D123">
            <v>0</v>
          </cell>
          <cell r="E123">
            <v>0</v>
          </cell>
          <cell r="F123">
            <v>0</v>
          </cell>
          <cell r="G123">
            <v>0</v>
          </cell>
        </row>
        <row r="124">
          <cell r="C124">
            <v>0</v>
          </cell>
          <cell r="D124">
            <v>0</v>
          </cell>
          <cell r="E124">
            <v>0</v>
          </cell>
          <cell r="F124">
            <v>0</v>
          </cell>
          <cell r="G124">
            <v>0</v>
          </cell>
        </row>
        <row r="125">
          <cell r="C125">
            <v>0</v>
          </cell>
          <cell r="D125">
            <v>0</v>
          </cell>
          <cell r="E125">
            <v>0</v>
          </cell>
          <cell r="F125">
            <v>0</v>
          </cell>
          <cell r="G125">
            <v>0</v>
          </cell>
        </row>
        <row r="126">
          <cell r="C126">
            <v>0</v>
          </cell>
          <cell r="D126">
            <v>0</v>
          </cell>
          <cell r="E126">
            <v>0</v>
          </cell>
          <cell r="F126">
            <v>0</v>
          </cell>
          <cell r="G126">
            <v>0</v>
          </cell>
        </row>
        <row r="127">
          <cell r="C127" t="str">
            <v>Daywork</v>
          </cell>
          <cell r="D127">
            <v>0</v>
          </cell>
          <cell r="E127">
            <v>0</v>
          </cell>
          <cell r="F127">
            <v>0</v>
          </cell>
          <cell r="G127">
            <v>0</v>
          </cell>
        </row>
        <row r="128">
          <cell r="C128" t="str">
            <v>Any work instructed by the Engineer which cannot be valued by the application of the Contract rates will be valued on a Daywork basis. Before commencement of any work to be executed on a Daywork basis the Contractor shall inform the Engineer</v>
          </cell>
          <cell r="D128">
            <v>0</v>
          </cell>
          <cell r="E128">
            <v>0</v>
          </cell>
          <cell r="F128">
            <v>0</v>
          </cell>
          <cell r="G128">
            <v>0</v>
          </cell>
        </row>
        <row r="129">
          <cell r="C129">
            <v>0</v>
          </cell>
          <cell r="D129">
            <v>0</v>
          </cell>
          <cell r="E129">
            <v>0</v>
          </cell>
          <cell r="F129">
            <v>0</v>
          </cell>
          <cell r="G129">
            <v>0</v>
          </cell>
        </row>
        <row r="130">
          <cell r="C130">
            <v>0</v>
          </cell>
          <cell r="D130">
            <v>0</v>
          </cell>
          <cell r="E130">
            <v>0</v>
          </cell>
          <cell r="F130">
            <v>0</v>
          </cell>
          <cell r="G130">
            <v>0</v>
          </cell>
        </row>
        <row r="131">
          <cell r="C131">
            <v>0</v>
          </cell>
          <cell r="D131">
            <v>0</v>
          </cell>
          <cell r="E131">
            <v>0</v>
          </cell>
          <cell r="F131">
            <v>0</v>
          </cell>
          <cell r="G131">
            <v>0</v>
          </cell>
        </row>
        <row r="132">
          <cell r="C132">
            <v>0</v>
          </cell>
          <cell r="D132" t="str">
            <v>Item</v>
          </cell>
          <cell r="E132">
            <v>1</v>
          </cell>
          <cell r="F132">
            <v>0</v>
          </cell>
          <cell r="G132">
            <v>0</v>
          </cell>
        </row>
        <row r="133">
          <cell r="C133">
            <v>0</v>
          </cell>
          <cell r="D133">
            <v>0</v>
          </cell>
          <cell r="E133">
            <v>0</v>
          </cell>
          <cell r="F133">
            <v>0</v>
          </cell>
          <cell r="G133">
            <v>0</v>
          </cell>
        </row>
        <row r="134">
          <cell r="C134" t="str">
            <v>Copyright</v>
          </cell>
          <cell r="D134">
            <v>0</v>
          </cell>
          <cell r="E134">
            <v>0</v>
          </cell>
          <cell r="F134">
            <v>0</v>
          </cell>
          <cell r="G134">
            <v>0</v>
          </cell>
        </row>
        <row r="135">
          <cell r="C135" t="str">
            <v>Unless the Employer gives his express permission in writing, the Contractor accepts and understands that all documents writing issued for this Contract are protected by the laws of Copyright and must under no circumstances be used for any reason other than for the purposes of this Contract.</v>
          </cell>
          <cell r="D135">
            <v>0</v>
          </cell>
          <cell r="E135">
            <v>0</v>
          </cell>
          <cell r="F135">
            <v>0</v>
          </cell>
          <cell r="G135">
            <v>0</v>
          </cell>
        </row>
        <row r="136">
          <cell r="C136">
            <v>0</v>
          </cell>
          <cell r="D136">
            <v>0</v>
          </cell>
          <cell r="E136">
            <v>0</v>
          </cell>
          <cell r="F136">
            <v>0</v>
          </cell>
          <cell r="G136">
            <v>0</v>
          </cell>
        </row>
        <row r="137">
          <cell r="C137">
            <v>0</v>
          </cell>
          <cell r="D137">
            <v>0</v>
          </cell>
          <cell r="E137">
            <v>0</v>
          </cell>
          <cell r="F137">
            <v>0</v>
          </cell>
          <cell r="G137">
            <v>0</v>
          </cell>
        </row>
        <row r="138">
          <cell r="C138">
            <v>0</v>
          </cell>
          <cell r="D138">
            <v>0</v>
          </cell>
          <cell r="E138">
            <v>0</v>
          </cell>
          <cell r="F138">
            <v>0</v>
          </cell>
          <cell r="G138">
            <v>0</v>
          </cell>
        </row>
        <row r="139">
          <cell r="C139">
            <v>0</v>
          </cell>
          <cell r="D139">
            <v>0</v>
          </cell>
          <cell r="E139">
            <v>0</v>
          </cell>
          <cell r="F139">
            <v>0</v>
          </cell>
          <cell r="G139">
            <v>0</v>
          </cell>
        </row>
        <row r="140">
          <cell r="C140">
            <v>0</v>
          </cell>
          <cell r="D140" t="str">
            <v>Item</v>
          </cell>
          <cell r="E140">
            <v>1</v>
          </cell>
          <cell r="F140">
            <v>0</v>
          </cell>
          <cell r="G140">
            <v>0</v>
          </cell>
        </row>
        <row r="141">
          <cell r="C141">
            <v>0</v>
          </cell>
          <cell r="D141">
            <v>0</v>
          </cell>
          <cell r="E141">
            <v>0</v>
          </cell>
          <cell r="F141">
            <v>0</v>
          </cell>
          <cell r="G141">
            <v>0</v>
          </cell>
        </row>
        <row r="142">
          <cell r="C142" t="str">
            <v>Working Hours</v>
          </cell>
          <cell r="D142">
            <v>0</v>
          </cell>
          <cell r="E142">
            <v>0</v>
          </cell>
          <cell r="F142">
            <v>0</v>
          </cell>
          <cell r="G142">
            <v>0</v>
          </cell>
        </row>
        <row r="143">
          <cell r="C143" t="str">
            <v>Working hours for the site shall be as per the requirements of local rules and regulations. No work is to be undertaken outside of these hours, during holidays without the Contractor requesting and the Employer granting permission. In the event that the Contractor deems it necessary to work overtime then the Employer reserves the right to seek reimbursement of any supervision or attendance required</v>
          </cell>
          <cell r="D143">
            <v>0</v>
          </cell>
          <cell r="E143">
            <v>0</v>
          </cell>
          <cell r="F143">
            <v>0</v>
          </cell>
          <cell r="G143">
            <v>0</v>
          </cell>
        </row>
        <row r="144">
          <cell r="C144">
            <v>0</v>
          </cell>
          <cell r="D144">
            <v>0</v>
          </cell>
          <cell r="E144">
            <v>0</v>
          </cell>
          <cell r="F144">
            <v>0</v>
          </cell>
          <cell r="G144">
            <v>0</v>
          </cell>
        </row>
        <row r="145">
          <cell r="C145">
            <v>0</v>
          </cell>
          <cell r="D145">
            <v>0</v>
          </cell>
          <cell r="E145">
            <v>0</v>
          </cell>
          <cell r="F145">
            <v>0</v>
          </cell>
          <cell r="G145">
            <v>0</v>
          </cell>
        </row>
        <row r="146">
          <cell r="C146">
            <v>0</v>
          </cell>
          <cell r="D146">
            <v>0</v>
          </cell>
          <cell r="E146">
            <v>0</v>
          </cell>
          <cell r="F146">
            <v>0</v>
          </cell>
          <cell r="G146">
            <v>0</v>
          </cell>
        </row>
        <row r="147">
          <cell r="C147">
            <v>0</v>
          </cell>
          <cell r="D147">
            <v>0</v>
          </cell>
          <cell r="E147">
            <v>0</v>
          </cell>
          <cell r="F147">
            <v>0</v>
          </cell>
          <cell r="G147">
            <v>0</v>
          </cell>
        </row>
        <row r="148">
          <cell r="C148">
            <v>0</v>
          </cell>
          <cell r="D148">
            <v>0</v>
          </cell>
          <cell r="E148">
            <v>0</v>
          </cell>
          <cell r="F148">
            <v>0</v>
          </cell>
          <cell r="G148">
            <v>0</v>
          </cell>
        </row>
        <row r="149">
          <cell r="C149">
            <v>0</v>
          </cell>
          <cell r="D149">
            <v>0</v>
          </cell>
          <cell r="E149">
            <v>0</v>
          </cell>
          <cell r="F149">
            <v>0</v>
          </cell>
          <cell r="G149">
            <v>0</v>
          </cell>
        </row>
        <row r="150">
          <cell r="C150">
            <v>0</v>
          </cell>
          <cell r="D150" t="str">
            <v>Item</v>
          </cell>
          <cell r="E150">
            <v>1</v>
          </cell>
          <cell r="F150">
            <v>0</v>
          </cell>
          <cell r="G150">
            <v>0</v>
          </cell>
        </row>
        <row r="151">
          <cell r="C151">
            <v>0</v>
          </cell>
          <cell r="D151">
            <v>0</v>
          </cell>
          <cell r="E151">
            <v>0</v>
          </cell>
          <cell r="F151">
            <v>0</v>
          </cell>
          <cell r="G151">
            <v>0</v>
          </cell>
        </row>
        <row r="152">
          <cell r="C152" t="str">
            <v>Insurances &amp; Bonds</v>
          </cell>
          <cell r="D152">
            <v>0</v>
          </cell>
          <cell r="E152">
            <v>0</v>
          </cell>
          <cell r="F152">
            <v>0</v>
          </cell>
          <cell r="G152">
            <v>0</v>
          </cell>
        </row>
        <row r="153">
          <cell r="C153" t="str">
            <v>The Contractor shall take out and maintain at all times throughout the currency of the Contract the following insurances and Bonds with an Insurance Company and Banks approved by the Employer</v>
          </cell>
          <cell r="D153">
            <v>0</v>
          </cell>
          <cell r="E153">
            <v>0</v>
          </cell>
          <cell r="F153">
            <v>0</v>
          </cell>
          <cell r="G153">
            <v>0</v>
          </cell>
        </row>
        <row r="154">
          <cell r="C154">
            <v>0</v>
          </cell>
          <cell r="D154">
            <v>0</v>
          </cell>
          <cell r="E154">
            <v>0</v>
          </cell>
          <cell r="F154">
            <v>0</v>
          </cell>
          <cell r="G154">
            <v>0</v>
          </cell>
        </row>
        <row r="155">
          <cell r="C155">
            <v>0</v>
          </cell>
          <cell r="D155">
            <v>0</v>
          </cell>
          <cell r="E155">
            <v>0</v>
          </cell>
          <cell r="F155">
            <v>0</v>
          </cell>
          <cell r="G155">
            <v>0</v>
          </cell>
        </row>
        <row r="156">
          <cell r="C156">
            <v>0</v>
          </cell>
          <cell r="D156">
            <v>0</v>
          </cell>
          <cell r="E156">
            <v>0</v>
          </cell>
          <cell r="F156">
            <v>0</v>
          </cell>
          <cell r="G156">
            <v>0</v>
          </cell>
        </row>
        <row r="157">
          <cell r="C157">
            <v>0</v>
          </cell>
          <cell r="D157">
            <v>0</v>
          </cell>
          <cell r="E157">
            <v>0</v>
          </cell>
          <cell r="F157">
            <v>0</v>
          </cell>
          <cell r="G157">
            <v>0</v>
          </cell>
        </row>
        <row r="158">
          <cell r="C158" t="str">
            <v>Workers' Compensation Insurance</v>
          </cell>
          <cell r="D158" t="str">
            <v>Item</v>
          </cell>
          <cell r="E158">
            <v>1</v>
          </cell>
          <cell r="F158">
            <v>53000000</v>
          </cell>
          <cell r="G158">
            <v>53000000</v>
          </cell>
        </row>
        <row r="159">
          <cell r="C159">
            <v>0</v>
          </cell>
          <cell r="D159">
            <v>0</v>
          </cell>
          <cell r="E159">
            <v>0</v>
          </cell>
          <cell r="F159">
            <v>0</v>
          </cell>
          <cell r="G159">
            <v>0</v>
          </cell>
        </row>
        <row r="160">
          <cell r="C160" t="str">
            <v xml:space="preserve">Vehicle and Equipment Insurance </v>
          </cell>
          <cell r="D160" t="str">
            <v>Item</v>
          </cell>
          <cell r="E160">
            <v>1</v>
          </cell>
          <cell r="F160">
            <v>0</v>
          </cell>
          <cell r="G160">
            <v>0</v>
          </cell>
        </row>
        <row r="161">
          <cell r="C161">
            <v>0</v>
          </cell>
          <cell r="D161">
            <v>0</v>
          </cell>
          <cell r="E161">
            <v>0</v>
          </cell>
          <cell r="F161">
            <v>0</v>
          </cell>
          <cell r="G161">
            <v>0</v>
          </cell>
        </row>
        <row r="162">
          <cell r="C162" t="str">
            <v>Contractor's All Risk Insurance</v>
          </cell>
          <cell r="D162" t="str">
            <v>Item</v>
          </cell>
          <cell r="E162">
            <v>1</v>
          </cell>
          <cell r="F162">
            <v>0</v>
          </cell>
          <cell r="G162">
            <v>0</v>
          </cell>
        </row>
        <row r="163">
          <cell r="C163">
            <v>0</v>
          </cell>
          <cell r="D163">
            <v>0</v>
          </cell>
          <cell r="E163">
            <v>0</v>
          </cell>
          <cell r="F163">
            <v>0</v>
          </cell>
          <cell r="G163">
            <v>0</v>
          </cell>
        </row>
        <row r="164">
          <cell r="C164" t="str">
            <v>Third Party Insurance</v>
          </cell>
          <cell r="D164" t="str">
            <v>Item</v>
          </cell>
          <cell r="E164">
            <v>1</v>
          </cell>
          <cell r="F164">
            <v>0</v>
          </cell>
          <cell r="G164">
            <v>0</v>
          </cell>
        </row>
        <row r="165">
          <cell r="C165">
            <v>0</v>
          </cell>
          <cell r="D165">
            <v>0</v>
          </cell>
          <cell r="E165">
            <v>0</v>
          </cell>
          <cell r="F165">
            <v>0</v>
          </cell>
          <cell r="G165">
            <v>0</v>
          </cell>
        </row>
        <row r="166">
          <cell r="C166" t="str">
            <v>Tender Bond</v>
          </cell>
          <cell r="D166" t="str">
            <v>Item</v>
          </cell>
          <cell r="E166">
            <v>1</v>
          </cell>
          <cell r="F166">
            <v>0</v>
          </cell>
          <cell r="G166">
            <v>0</v>
          </cell>
        </row>
        <row r="167">
          <cell r="C167">
            <v>0</v>
          </cell>
          <cell r="D167">
            <v>0</v>
          </cell>
          <cell r="E167">
            <v>0</v>
          </cell>
          <cell r="F167">
            <v>0</v>
          </cell>
          <cell r="G167">
            <v>0</v>
          </cell>
        </row>
        <row r="168">
          <cell r="C168" t="str">
            <v>Advance Payment Bond</v>
          </cell>
          <cell r="D168" t="str">
            <v>Item</v>
          </cell>
          <cell r="E168">
            <v>1</v>
          </cell>
          <cell r="F168">
            <v>14000000</v>
          </cell>
          <cell r="G168">
            <v>14000000</v>
          </cell>
        </row>
        <row r="169">
          <cell r="C169">
            <v>0</v>
          </cell>
          <cell r="D169">
            <v>0</v>
          </cell>
          <cell r="E169">
            <v>0</v>
          </cell>
          <cell r="F169">
            <v>0</v>
          </cell>
          <cell r="G169">
            <v>0</v>
          </cell>
        </row>
        <row r="170">
          <cell r="C170" t="str">
            <v>Performance Bond</v>
          </cell>
          <cell r="D170" t="str">
            <v>Item</v>
          </cell>
          <cell r="E170">
            <v>1</v>
          </cell>
          <cell r="F170">
            <v>35500000</v>
          </cell>
          <cell r="G170">
            <v>35500000</v>
          </cell>
        </row>
        <row r="171">
          <cell r="C171">
            <v>0</v>
          </cell>
          <cell r="D171">
            <v>0</v>
          </cell>
          <cell r="E171">
            <v>0</v>
          </cell>
          <cell r="F171">
            <v>0</v>
          </cell>
          <cell r="G171">
            <v>0</v>
          </cell>
        </row>
        <row r="172">
          <cell r="C172" t="str">
            <v>Section 01000 - Summary</v>
          </cell>
          <cell r="D172">
            <v>0</v>
          </cell>
          <cell r="E172">
            <v>0</v>
          </cell>
          <cell r="F172">
            <v>0</v>
          </cell>
          <cell r="G172">
            <v>0</v>
          </cell>
        </row>
        <row r="173">
          <cell r="C173" t="str">
            <v>The Contractor shall perform all works required in this section, including, but not limited to coordination, related works, occupancy requirements, and all other requirements; as per the specifications</v>
          </cell>
          <cell r="D173">
            <v>0</v>
          </cell>
          <cell r="E173">
            <v>0</v>
          </cell>
          <cell r="F173">
            <v>0</v>
          </cell>
          <cell r="G173">
            <v>0</v>
          </cell>
        </row>
        <row r="174">
          <cell r="C174">
            <v>0</v>
          </cell>
          <cell r="D174">
            <v>0</v>
          </cell>
          <cell r="E174">
            <v>0</v>
          </cell>
          <cell r="F174">
            <v>0</v>
          </cell>
          <cell r="G174">
            <v>0</v>
          </cell>
        </row>
        <row r="175">
          <cell r="C175">
            <v>0</v>
          </cell>
          <cell r="D175">
            <v>0</v>
          </cell>
          <cell r="E175">
            <v>0</v>
          </cell>
          <cell r="F175">
            <v>0</v>
          </cell>
          <cell r="G175">
            <v>0</v>
          </cell>
        </row>
        <row r="176">
          <cell r="C176">
            <v>0</v>
          </cell>
          <cell r="D176">
            <v>0</v>
          </cell>
          <cell r="E176">
            <v>0</v>
          </cell>
          <cell r="F176">
            <v>0</v>
          </cell>
          <cell r="G176">
            <v>0</v>
          </cell>
        </row>
        <row r="177">
          <cell r="C177">
            <v>0</v>
          </cell>
          <cell r="D177">
            <v>0</v>
          </cell>
          <cell r="E177">
            <v>0</v>
          </cell>
          <cell r="F177">
            <v>0</v>
          </cell>
          <cell r="G177">
            <v>0</v>
          </cell>
        </row>
        <row r="178">
          <cell r="C178" t="str">
            <v>Allow for all requirements set in this section 01000</v>
          </cell>
          <cell r="D178" t="str">
            <v>Item</v>
          </cell>
          <cell r="E178">
            <v>1</v>
          </cell>
          <cell r="F178">
            <v>0</v>
          </cell>
          <cell r="G178">
            <v>0</v>
          </cell>
        </row>
        <row r="179">
          <cell r="C179">
            <v>0</v>
          </cell>
          <cell r="D179">
            <v>0</v>
          </cell>
          <cell r="E179">
            <v>0</v>
          </cell>
          <cell r="F179">
            <v>0</v>
          </cell>
          <cell r="G179">
            <v>0</v>
          </cell>
        </row>
        <row r="180">
          <cell r="C180" t="str">
            <v>Project will be constructed under the FIDIC (Federation Internationale des Ingenieurs Conseil) reprinted edition of 1992. The Contract is on a Lump Sum basis</v>
          </cell>
          <cell r="D180">
            <v>0</v>
          </cell>
          <cell r="E180">
            <v>0</v>
          </cell>
          <cell r="F180">
            <v>0</v>
          </cell>
          <cell r="G180">
            <v>0</v>
          </cell>
        </row>
        <row r="181">
          <cell r="C181">
            <v>0</v>
          </cell>
          <cell r="D181">
            <v>0</v>
          </cell>
          <cell r="E181">
            <v>0</v>
          </cell>
          <cell r="F181">
            <v>0</v>
          </cell>
          <cell r="G181">
            <v>0</v>
          </cell>
        </row>
        <row r="182">
          <cell r="C182">
            <v>0</v>
          </cell>
          <cell r="D182" t="str">
            <v>Item</v>
          </cell>
          <cell r="E182">
            <v>1</v>
          </cell>
          <cell r="F182">
            <v>0</v>
          </cell>
          <cell r="G182">
            <v>0</v>
          </cell>
        </row>
        <row r="183">
          <cell r="C183">
            <v>0</v>
          </cell>
          <cell r="D183">
            <v>0</v>
          </cell>
          <cell r="E183">
            <v>0</v>
          </cell>
          <cell r="F183">
            <v>0</v>
          </cell>
          <cell r="G183">
            <v>0</v>
          </cell>
        </row>
        <row r="184">
          <cell r="C184">
            <v>0</v>
          </cell>
          <cell r="D184">
            <v>0</v>
          </cell>
          <cell r="E184">
            <v>0</v>
          </cell>
          <cell r="F184">
            <v>0</v>
          </cell>
          <cell r="G184">
            <v>0</v>
          </cell>
        </row>
        <row r="185">
          <cell r="C185">
            <v>0</v>
          </cell>
          <cell r="D185">
            <v>0</v>
          </cell>
          <cell r="E185">
            <v>0</v>
          </cell>
          <cell r="F185">
            <v>0</v>
          </cell>
          <cell r="G185">
            <v>0</v>
          </cell>
        </row>
        <row r="186">
          <cell r="C186" t="str">
            <v>Section 01000 - Summary</v>
          </cell>
          <cell r="D186">
            <v>0</v>
          </cell>
          <cell r="E186">
            <v>0</v>
          </cell>
          <cell r="F186">
            <v>0</v>
          </cell>
          <cell r="G186">
            <v>0</v>
          </cell>
        </row>
        <row r="187">
          <cell r="C187">
            <v>0</v>
          </cell>
          <cell r="D187">
            <v>0</v>
          </cell>
          <cell r="E187">
            <v>0</v>
          </cell>
          <cell r="F187">
            <v>0</v>
          </cell>
          <cell r="G187">
            <v>0</v>
          </cell>
        </row>
        <row r="188">
          <cell r="C188" t="str">
            <v>Allow for complying with enactments, regulations and working rules relating to safety, health and welfare of work people</v>
          </cell>
          <cell r="D188">
            <v>0</v>
          </cell>
          <cell r="E188">
            <v>0</v>
          </cell>
          <cell r="F188">
            <v>0</v>
          </cell>
          <cell r="G188">
            <v>0</v>
          </cell>
        </row>
        <row r="189">
          <cell r="C189">
            <v>0</v>
          </cell>
          <cell r="D189">
            <v>0</v>
          </cell>
          <cell r="E189">
            <v>0</v>
          </cell>
          <cell r="F189">
            <v>0</v>
          </cell>
          <cell r="G189">
            <v>0</v>
          </cell>
        </row>
        <row r="190">
          <cell r="C190">
            <v>0</v>
          </cell>
          <cell r="D190" t="str">
            <v>Item</v>
          </cell>
          <cell r="E190">
            <v>1</v>
          </cell>
          <cell r="F190">
            <v>0</v>
          </cell>
          <cell r="G190">
            <v>0</v>
          </cell>
        </row>
        <row r="191">
          <cell r="C191">
            <v>0</v>
          </cell>
          <cell r="D191">
            <v>0</v>
          </cell>
          <cell r="E191">
            <v>0</v>
          </cell>
          <cell r="F191">
            <v>0</v>
          </cell>
          <cell r="G191">
            <v>0</v>
          </cell>
        </row>
        <row r="192">
          <cell r="C192" t="str">
            <v>Mobilization &amp; Demobilization</v>
          </cell>
          <cell r="D192" t="str">
            <v>Item</v>
          </cell>
          <cell r="E192">
            <v>1</v>
          </cell>
          <cell r="F192">
            <v>0</v>
          </cell>
          <cell r="G192">
            <v>0</v>
          </cell>
        </row>
        <row r="193">
          <cell r="C193">
            <v>0</v>
          </cell>
          <cell r="D193">
            <v>0</v>
          </cell>
          <cell r="E193">
            <v>0</v>
          </cell>
          <cell r="F193">
            <v>0</v>
          </cell>
          <cell r="G193">
            <v>0</v>
          </cell>
        </row>
        <row r="194">
          <cell r="C194" t="str">
            <v>Section 01140 - Work Restrictions</v>
          </cell>
          <cell r="D194">
            <v>0</v>
          </cell>
          <cell r="E194">
            <v>0</v>
          </cell>
          <cell r="F194">
            <v>0</v>
          </cell>
          <cell r="G194">
            <v>0</v>
          </cell>
        </row>
        <row r="195">
          <cell r="C195" t="str">
            <v xml:space="preserve">The Contractor shall abide by work restrictions as specified in this section; as per the specifications and drawings </v>
          </cell>
          <cell r="D195">
            <v>0</v>
          </cell>
          <cell r="E195">
            <v>0</v>
          </cell>
          <cell r="F195">
            <v>0</v>
          </cell>
          <cell r="G195">
            <v>0</v>
          </cell>
        </row>
        <row r="196">
          <cell r="C196">
            <v>0</v>
          </cell>
          <cell r="D196">
            <v>0</v>
          </cell>
          <cell r="E196">
            <v>0</v>
          </cell>
          <cell r="F196">
            <v>0</v>
          </cell>
          <cell r="G196">
            <v>0</v>
          </cell>
        </row>
        <row r="197">
          <cell r="C197">
            <v>0</v>
          </cell>
          <cell r="D197">
            <v>0</v>
          </cell>
          <cell r="E197">
            <v>0</v>
          </cell>
          <cell r="F197">
            <v>0</v>
          </cell>
          <cell r="G197">
            <v>0</v>
          </cell>
        </row>
        <row r="198">
          <cell r="C198" t="str">
            <v>Confine constructions operations to area indicated on drawings</v>
          </cell>
          <cell r="D198">
            <v>0</v>
          </cell>
          <cell r="E198">
            <v>0</v>
          </cell>
          <cell r="F198">
            <v>0</v>
          </cell>
          <cell r="G198">
            <v>0</v>
          </cell>
        </row>
        <row r="199">
          <cell r="C199">
            <v>0</v>
          </cell>
          <cell r="D199" t="str">
            <v>Item</v>
          </cell>
          <cell r="E199">
            <v>1</v>
          </cell>
          <cell r="F199">
            <v>0</v>
          </cell>
          <cell r="G199">
            <v>0</v>
          </cell>
        </row>
        <row r="200">
          <cell r="C200">
            <v>0</v>
          </cell>
          <cell r="D200">
            <v>0</v>
          </cell>
          <cell r="E200">
            <v>0</v>
          </cell>
          <cell r="F200">
            <v>0</v>
          </cell>
          <cell r="G200">
            <v>0</v>
          </cell>
        </row>
        <row r="201">
          <cell r="C201" t="str">
            <v>Keep driveways and entrances serving premises clear and available to Owner, Owner's employees, and emergency vehicles at all times</v>
          </cell>
          <cell r="D201">
            <v>0</v>
          </cell>
          <cell r="E201">
            <v>0</v>
          </cell>
          <cell r="F201">
            <v>0</v>
          </cell>
          <cell r="G201">
            <v>0</v>
          </cell>
        </row>
        <row r="202">
          <cell r="C202">
            <v>0</v>
          </cell>
          <cell r="D202">
            <v>0</v>
          </cell>
          <cell r="E202">
            <v>0</v>
          </cell>
          <cell r="F202">
            <v>0</v>
          </cell>
          <cell r="G202">
            <v>0</v>
          </cell>
        </row>
        <row r="203">
          <cell r="C203">
            <v>0</v>
          </cell>
          <cell r="D203" t="str">
            <v>Item</v>
          </cell>
          <cell r="E203">
            <v>1</v>
          </cell>
          <cell r="F203">
            <v>0</v>
          </cell>
          <cell r="G203">
            <v>0</v>
          </cell>
        </row>
        <row r="204">
          <cell r="C204">
            <v>0</v>
          </cell>
          <cell r="D204">
            <v>0</v>
          </cell>
          <cell r="E204">
            <v>0</v>
          </cell>
          <cell r="F204">
            <v>0</v>
          </cell>
          <cell r="G204">
            <v>0</v>
          </cell>
        </row>
        <row r="205">
          <cell r="C205" t="str">
            <v xml:space="preserve">Section 01310 - Project Management &amp; </v>
          </cell>
          <cell r="D205">
            <v>0</v>
          </cell>
          <cell r="E205">
            <v>0</v>
          </cell>
          <cell r="F205">
            <v>0</v>
          </cell>
          <cell r="G205">
            <v>0</v>
          </cell>
        </row>
        <row r="206">
          <cell r="C206" t="str">
            <v>Coordination</v>
          </cell>
          <cell r="D206">
            <v>0</v>
          </cell>
          <cell r="E206">
            <v>0</v>
          </cell>
          <cell r="F206">
            <v>0</v>
          </cell>
          <cell r="G206">
            <v>0</v>
          </cell>
        </row>
        <row r="207">
          <cell r="C207" t="str">
            <v>The Contractor shall perform all works required in this section, including, but not limited to coordination and other responsibilities; as per specification</v>
          </cell>
          <cell r="D207">
            <v>0</v>
          </cell>
          <cell r="E207">
            <v>0</v>
          </cell>
          <cell r="F207">
            <v>0</v>
          </cell>
          <cell r="G207">
            <v>0</v>
          </cell>
        </row>
        <row r="208">
          <cell r="C208">
            <v>0</v>
          </cell>
          <cell r="D208">
            <v>0</v>
          </cell>
          <cell r="E208">
            <v>0</v>
          </cell>
          <cell r="F208">
            <v>0</v>
          </cell>
          <cell r="G208">
            <v>0</v>
          </cell>
        </row>
        <row r="209">
          <cell r="C209">
            <v>0</v>
          </cell>
          <cell r="D209">
            <v>0</v>
          </cell>
          <cell r="E209">
            <v>0</v>
          </cell>
          <cell r="F209">
            <v>0</v>
          </cell>
          <cell r="G209">
            <v>0</v>
          </cell>
        </row>
        <row r="210">
          <cell r="C210">
            <v>0</v>
          </cell>
          <cell r="D210">
            <v>0</v>
          </cell>
          <cell r="E210">
            <v>0</v>
          </cell>
          <cell r="F210">
            <v>0</v>
          </cell>
          <cell r="G210">
            <v>0</v>
          </cell>
        </row>
        <row r="211">
          <cell r="C211">
            <v>0</v>
          </cell>
          <cell r="D211">
            <v>0</v>
          </cell>
          <cell r="E211">
            <v>0</v>
          </cell>
          <cell r="F211">
            <v>0</v>
          </cell>
          <cell r="G211">
            <v>0</v>
          </cell>
        </row>
        <row r="212">
          <cell r="C212" t="str">
            <v>General project coordination procedures</v>
          </cell>
          <cell r="D212" t="str">
            <v>Item</v>
          </cell>
          <cell r="E212">
            <v>1</v>
          </cell>
          <cell r="F212">
            <v>0</v>
          </cell>
          <cell r="G212">
            <v>0</v>
          </cell>
        </row>
        <row r="213">
          <cell r="C213">
            <v>0</v>
          </cell>
          <cell r="D213">
            <v>0</v>
          </cell>
          <cell r="E213">
            <v>0</v>
          </cell>
          <cell r="F213">
            <v>0</v>
          </cell>
          <cell r="G213">
            <v>0</v>
          </cell>
        </row>
        <row r="214">
          <cell r="C214" t="str">
            <v>Conservation</v>
          </cell>
          <cell r="D214" t="str">
            <v>Item</v>
          </cell>
          <cell r="E214">
            <v>1</v>
          </cell>
          <cell r="F214">
            <v>0</v>
          </cell>
          <cell r="G214">
            <v>0</v>
          </cell>
        </row>
        <row r="215">
          <cell r="C215">
            <v>0</v>
          </cell>
          <cell r="D215">
            <v>0</v>
          </cell>
          <cell r="E215">
            <v>0</v>
          </cell>
          <cell r="F215">
            <v>0</v>
          </cell>
          <cell r="G215">
            <v>0</v>
          </cell>
        </row>
        <row r="216">
          <cell r="C216" t="str">
            <v>Coordination Drawings</v>
          </cell>
          <cell r="D216" t="str">
            <v>Item</v>
          </cell>
          <cell r="E216">
            <v>1</v>
          </cell>
          <cell r="F216">
            <v>0</v>
          </cell>
          <cell r="G216">
            <v>0</v>
          </cell>
        </row>
        <row r="217">
          <cell r="C217">
            <v>0</v>
          </cell>
          <cell r="D217">
            <v>0</v>
          </cell>
          <cell r="E217">
            <v>0</v>
          </cell>
          <cell r="F217">
            <v>0</v>
          </cell>
          <cell r="G217">
            <v>0</v>
          </cell>
        </row>
        <row r="218">
          <cell r="C218" t="str">
            <v>Administrative and supervisory personnel</v>
          </cell>
          <cell r="D218" t="str">
            <v>Item</v>
          </cell>
          <cell r="E218">
            <v>1</v>
          </cell>
          <cell r="F218">
            <v>0</v>
          </cell>
          <cell r="G218">
            <v>0</v>
          </cell>
        </row>
        <row r="219">
          <cell r="C219">
            <v>0</v>
          </cell>
          <cell r="D219">
            <v>0</v>
          </cell>
          <cell r="E219">
            <v>0</v>
          </cell>
          <cell r="F219">
            <v>0</v>
          </cell>
          <cell r="G219">
            <v>0</v>
          </cell>
        </row>
        <row r="220">
          <cell r="C220" t="str">
            <v>Project meetings</v>
          </cell>
          <cell r="D220" t="str">
            <v>Item</v>
          </cell>
          <cell r="E220">
            <v>1</v>
          </cell>
          <cell r="F220">
            <v>0</v>
          </cell>
          <cell r="G220">
            <v>0</v>
          </cell>
        </row>
        <row r="221">
          <cell r="C221">
            <v>0</v>
          </cell>
          <cell r="D221">
            <v>0</v>
          </cell>
          <cell r="E221">
            <v>0</v>
          </cell>
          <cell r="F221">
            <v>0</v>
          </cell>
          <cell r="G221">
            <v>0</v>
          </cell>
        </row>
        <row r="222">
          <cell r="C222" t="str">
            <v>Coordination between Contractor and</v>
          </cell>
          <cell r="D222">
            <v>0</v>
          </cell>
          <cell r="E222">
            <v>0</v>
          </cell>
          <cell r="F222">
            <v>0</v>
          </cell>
          <cell r="G222">
            <v>0</v>
          </cell>
        </row>
        <row r="223">
          <cell r="C223" t="str">
            <v xml:space="preserve"> sub contractors / suppliers</v>
          </cell>
          <cell r="D223" t="str">
            <v>Item</v>
          </cell>
          <cell r="E223">
            <v>1</v>
          </cell>
          <cell r="F223">
            <v>0</v>
          </cell>
          <cell r="G223">
            <v>0</v>
          </cell>
        </row>
        <row r="224">
          <cell r="C224">
            <v>0</v>
          </cell>
          <cell r="D224">
            <v>0</v>
          </cell>
          <cell r="E224">
            <v>0</v>
          </cell>
          <cell r="F224">
            <v>0</v>
          </cell>
          <cell r="G224">
            <v>0</v>
          </cell>
        </row>
        <row r="225">
          <cell r="C225" t="str">
            <v>Before commencing of Work on site, give all notices, obtain all permits and pay all fees, statutorily required</v>
          </cell>
          <cell r="D225">
            <v>0</v>
          </cell>
          <cell r="E225">
            <v>0</v>
          </cell>
          <cell r="F225">
            <v>0</v>
          </cell>
          <cell r="G225">
            <v>0</v>
          </cell>
        </row>
        <row r="226">
          <cell r="C226">
            <v>0</v>
          </cell>
          <cell r="D226" t="str">
            <v>Item</v>
          </cell>
          <cell r="E226">
            <v>1</v>
          </cell>
          <cell r="F226">
            <v>0</v>
          </cell>
          <cell r="G226">
            <v>0</v>
          </cell>
        </row>
        <row r="227">
          <cell r="C227">
            <v>0</v>
          </cell>
          <cell r="D227">
            <v>0</v>
          </cell>
          <cell r="E227">
            <v>0</v>
          </cell>
          <cell r="F227">
            <v>0</v>
          </cell>
          <cell r="G227">
            <v>0</v>
          </cell>
        </row>
        <row r="228">
          <cell r="C228" t="str">
            <v xml:space="preserve">Section 01320 - Construction Progress </v>
          </cell>
          <cell r="D228">
            <v>0</v>
          </cell>
          <cell r="E228">
            <v>0</v>
          </cell>
          <cell r="F228">
            <v>0</v>
          </cell>
          <cell r="G228">
            <v>0</v>
          </cell>
        </row>
        <row r="229">
          <cell r="C229" t="str">
            <v>Documentation</v>
          </cell>
          <cell r="D229">
            <v>0</v>
          </cell>
          <cell r="E229">
            <v>0</v>
          </cell>
          <cell r="F229">
            <v>0</v>
          </cell>
          <cell r="G229">
            <v>0</v>
          </cell>
        </row>
        <row r="230">
          <cell r="C230" t="str">
            <v>The Contractor shall submit all documents required in this section; as per the specifications</v>
          </cell>
          <cell r="D230">
            <v>0</v>
          </cell>
          <cell r="E230">
            <v>0</v>
          </cell>
          <cell r="F230">
            <v>0</v>
          </cell>
          <cell r="G230">
            <v>0</v>
          </cell>
        </row>
        <row r="231">
          <cell r="C231">
            <v>0</v>
          </cell>
          <cell r="D231">
            <v>0</v>
          </cell>
          <cell r="E231">
            <v>0</v>
          </cell>
          <cell r="F231">
            <v>0</v>
          </cell>
          <cell r="G231">
            <v>0</v>
          </cell>
        </row>
        <row r="232">
          <cell r="C232">
            <v>0</v>
          </cell>
          <cell r="D232">
            <v>0</v>
          </cell>
          <cell r="E232">
            <v>0</v>
          </cell>
          <cell r="F232">
            <v>0</v>
          </cell>
          <cell r="G232">
            <v>0</v>
          </cell>
        </row>
        <row r="233">
          <cell r="C233" t="str">
            <v>Preliminary Construction Schedule</v>
          </cell>
          <cell r="D233" t="str">
            <v>Item</v>
          </cell>
          <cell r="E233">
            <v>1</v>
          </cell>
          <cell r="F233">
            <v>0</v>
          </cell>
          <cell r="G233">
            <v>0</v>
          </cell>
        </row>
        <row r="234">
          <cell r="C234">
            <v>0</v>
          </cell>
          <cell r="D234">
            <v>0</v>
          </cell>
          <cell r="E234">
            <v>0</v>
          </cell>
          <cell r="F234">
            <v>0</v>
          </cell>
          <cell r="G234">
            <v>0</v>
          </cell>
        </row>
        <row r="235">
          <cell r="C235" t="str">
            <v>Contractor's Detailed Construction Schedule</v>
          </cell>
          <cell r="D235" t="str">
            <v>Item</v>
          </cell>
          <cell r="E235">
            <v>1</v>
          </cell>
          <cell r="F235">
            <v>0</v>
          </cell>
          <cell r="G235">
            <v>0</v>
          </cell>
        </row>
        <row r="236">
          <cell r="C236">
            <v>0</v>
          </cell>
          <cell r="D236">
            <v>0</v>
          </cell>
          <cell r="E236">
            <v>0</v>
          </cell>
          <cell r="F236">
            <v>0</v>
          </cell>
          <cell r="G236">
            <v>0</v>
          </cell>
        </row>
        <row r="237">
          <cell r="C237" t="str">
            <v>Submittals Schedule</v>
          </cell>
          <cell r="D237" t="str">
            <v>Item</v>
          </cell>
          <cell r="E237">
            <v>1</v>
          </cell>
          <cell r="F237">
            <v>0</v>
          </cell>
          <cell r="G237">
            <v>0</v>
          </cell>
        </row>
        <row r="238">
          <cell r="C238">
            <v>0</v>
          </cell>
          <cell r="D238">
            <v>0</v>
          </cell>
          <cell r="E238">
            <v>0</v>
          </cell>
          <cell r="F238">
            <v>0</v>
          </cell>
          <cell r="G238">
            <v>0</v>
          </cell>
        </row>
        <row r="239">
          <cell r="C239" t="str">
            <v>Daily and monthly construction reports</v>
          </cell>
          <cell r="D239" t="str">
            <v>Item</v>
          </cell>
          <cell r="E239">
            <v>1</v>
          </cell>
          <cell r="F239">
            <v>0</v>
          </cell>
          <cell r="G239">
            <v>0</v>
          </cell>
        </row>
        <row r="240">
          <cell r="C240">
            <v>0</v>
          </cell>
          <cell r="D240">
            <v>0</v>
          </cell>
          <cell r="E240">
            <v>0</v>
          </cell>
          <cell r="F240">
            <v>0</v>
          </cell>
          <cell r="G240">
            <v>0</v>
          </cell>
        </row>
        <row r="241">
          <cell r="C241" t="str">
            <v>Material location reports</v>
          </cell>
          <cell r="D241" t="str">
            <v>Item</v>
          </cell>
          <cell r="E241">
            <v>1</v>
          </cell>
          <cell r="F241">
            <v>0</v>
          </cell>
          <cell r="G241">
            <v>0</v>
          </cell>
        </row>
        <row r="242">
          <cell r="C242">
            <v>0</v>
          </cell>
          <cell r="D242">
            <v>0</v>
          </cell>
          <cell r="E242">
            <v>0</v>
          </cell>
          <cell r="F242">
            <v>0</v>
          </cell>
          <cell r="G242">
            <v>0</v>
          </cell>
        </row>
        <row r="243">
          <cell r="C243">
            <v>0</v>
          </cell>
          <cell r="D243">
            <v>0</v>
          </cell>
          <cell r="E243">
            <v>0</v>
          </cell>
          <cell r="F243">
            <v>0</v>
          </cell>
          <cell r="G243">
            <v>0</v>
          </cell>
        </row>
        <row r="244">
          <cell r="C244">
            <v>0</v>
          </cell>
          <cell r="D244">
            <v>0</v>
          </cell>
          <cell r="E244">
            <v>0</v>
          </cell>
          <cell r="F244">
            <v>0</v>
          </cell>
          <cell r="G244">
            <v>0</v>
          </cell>
        </row>
        <row r="245">
          <cell r="C245" t="str">
            <v xml:space="preserve">Section 01320 - Construction Progress </v>
          </cell>
          <cell r="D245">
            <v>0</v>
          </cell>
          <cell r="E245">
            <v>0</v>
          </cell>
          <cell r="F245">
            <v>0</v>
          </cell>
          <cell r="G245">
            <v>0</v>
          </cell>
        </row>
        <row r="246">
          <cell r="C246" t="str">
            <v>Documentation</v>
          </cell>
          <cell r="D246">
            <v>0</v>
          </cell>
          <cell r="E246">
            <v>0</v>
          </cell>
          <cell r="F246">
            <v>0</v>
          </cell>
          <cell r="G246">
            <v>0</v>
          </cell>
        </row>
        <row r="247">
          <cell r="C247">
            <v>0</v>
          </cell>
          <cell r="D247">
            <v>0</v>
          </cell>
          <cell r="E247">
            <v>0</v>
          </cell>
          <cell r="F247">
            <v>0</v>
          </cell>
          <cell r="G247">
            <v>0</v>
          </cell>
        </row>
        <row r="248">
          <cell r="C248" t="str">
            <v>Field condition reports</v>
          </cell>
          <cell r="D248" t="str">
            <v>Item</v>
          </cell>
          <cell r="E248">
            <v>1</v>
          </cell>
          <cell r="F248">
            <v>0</v>
          </cell>
          <cell r="G248">
            <v>0</v>
          </cell>
        </row>
        <row r="249">
          <cell r="C249">
            <v>0</v>
          </cell>
          <cell r="D249">
            <v>0</v>
          </cell>
          <cell r="E249">
            <v>0</v>
          </cell>
          <cell r="F249">
            <v>0</v>
          </cell>
          <cell r="G249">
            <v>0</v>
          </cell>
        </row>
        <row r="250">
          <cell r="C250" t="str">
            <v>Special reports</v>
          </cell>
          <cell r="D250" t="str">
            <v>Item</v>
          </cell>
          <cell r="E250">
            <v>1</v>
          </cell>
          <cell r="F250">
            <v>0</v>
          </cell>
          <cell r="G250">
            <v>0</v>
          </cell>
        </row>
        <row r="251">
          <cell r="C251">
            <v>0</v>
          </cell>
          <cell r="D251">
            <v>0</v>
          </cell>
          <cell r="E251">
            <v>0</v>
          </cell>
          <cell r="F251">
            <v>0</v>
          </cell>
          <cell r="G251">
            <v>0</v>
          </cell>
        </row>
        <row r="252">
          <cell r="C252" t="str">
            <v>Construction photographs</v>
          </cell>
          <cell r="D252" t="str">
            <v>Item</v>
          </cell>
          <cell r="E252">
            <v>1</v>
          </cell>
          <cell r="F252">
            <v>0</v>
          </cell>
          <cell r="G252">
            <v>0</v>
          </cell>
        </row>
        <row r="253">
          <cell r="C253">
            <v>0</v>
          </cell>
          <cell r="D253">
            <v>0</v>
          </cell>
          <cell r="E253">
            <v>0</v>
          </cell>
          <cell r="F253">
            <v>0</v>
          </cell>
          <cell r="G253">
            <v>0</v>
          </cell>
        </row>
        <row r="254">
          <cell r="C254" t="str">
            <v>Section 01330 - Submittal Procedures</v>
          </cell>
          <cell r="D254">
            <v>0</v>
          </cell>
          <cell r="E254">
            <v>0</v>
          </cell>
          <cell r="F254">
            <v>0</v>
          </cell>
          <cell r="G254">
            <v>0</v>
          </cell>
        </row>
        <row r="255">
          <cell r="C255" t="str">
            <v>The Contractor shall submit all documents required in this section; as per the specifications</v>
          </cell>
          <cell r="D255">
            <v>0</v>
          </cell>
          <cell r="E255">
            <v>0</v>
          </cell>
          <cell r="F255">
            <v>0</v>
          </cell>
          <cell r="G255">
            <v>0</v>
          </cell>
        </row>
        <row r="256">
          <cell r="C256">
            <v>0</v>
          </cell>
          <cell r="D256">
            <v>0</v>
          </cell>
          <cell r="E256">
            <v>0</v>
          </cell>
          <cell r="F256">
            <v>0</v>
          </cell>
          <cell r="G256">
            <v>0</v>
          </cell>
        </row>
        <row r="257">
          <cell r="C257">
            <v>0</v>
          </cell>
          <cell r="D257">
            <v>0</v>
          </cell>
          <cell r="E257">
            <v>0</v>
          </cell>
          <cell r="F257">
            <v>0</v>
          </cell>
          <cell r="G257">
            <v>0</v>
          </cell>
        </row>
        <row r="258">
          <cell r="C258" t="str">
            <v>Product Data / Compliance Data Sheet</v>
          </cell>
          <cell r="D258" t="str">
            <v>Item</v>
          </cell>
          <cell r="E258">
            <v>1</v>
          </cell>
          <cell r="F258">
            <v>0</v>
          </cell>
          <cell r="G258">
            <v>0</v>
          </cell>
        </row>
        <row r="259">
          <cell r="C259">
            <v>0</v>
          </cell>
          <cell r="D259">
            <v>0</v>
          </cell>
          <cell r="E259">
            <v>0</v>
          </cell>
          <cell r="F259">
            <v>0</v>
          </cell>
          <cell r="G259">
            <v>0</v>
          </cell>
        </row>
        <row r="260">
          <cell r="C260" t="str">
            <v>Shop Drawings</v>
          </cell>
          <cell r="D260" t="str">
            <v>Item</v>
          </cell>
          <cell r="E260">
            <v>1</v>
          </cell>
          <cell r="F260">
            <v>0</v>
          </cell>
          <cell r="G260">
            <v>0</v>
          </cell>
        </row>
        <row r="261">
          <cell r="C261">
            <v>0</v>
          </cell>
          <cell r="D261">
            <v>0</v>
          </cell>
          <cell r="E261">
            <v>0</v>
          </cell>
          <cell r="F261">
            <v>0</v>
          </cell>
          <cell r="G261">
            <v>0</v>
          </cell>
        </row>
        <row r="262">
          <cell r="C262" t="str">
            <v>Samples</v>
          </cell>
          <cell r="D262" t="str">
            <v>Item</v>
          </cell>
          <cell r="E262">
            <v>1</v>
          </cell>
          <cell r="F262">
            <v>0</v>
          </cell>
          <cell r="G262">
            <v>0</v>
          </cell>
        </row>
        <row r="263">
          <cell r="C263">
            <v>0</v>
          </cell>
          <cell r="D263">
            <v>0</v>
          </cell>
          <cell r="E263">
            <v>0</v>
          </cell>
          <cell r="F263">
            <v>0</v>
          </cell>
          <cell r="G263">
            <v>0</v>
          </cell>
        </row>
        <row r="264">
          <cell r="C264" t="str">
            <v>Insurance Certificates and Bonds</v>
          </cell>
          <cell r="D264" t="str">
            <v>Item</v>
          </cell>
          <cell r="E264">
            <v>1</v>
          </cell>
          <cell r="F264">
            <v>0</v>
          </cell>
          <cell r="G264">
            <v>0</v>
          </cell>
        </row>
        <row r="265">
          <cell r="C265">
            <v>0</v>
          </cell>
          <cell r="D265">
            <v>0</v>
          </cell>
          <cell r="E265">
            <v>0</v>
          </cell>
          <cell r="F265">
            <v>0</v>
          </cell>
          <cell r="G265">
            <v>0</v>
          </cell>
        </row>
        <row r="266">
          <cell r="C266" t="str">
            <v>Test reports</v>
          </cell>
          <cell r="D266" t="str">
            <v>Item</v>
          </cell>
          <cell r="E266">
            <v>1</v>
          </cell>
          <cell r="F266">
            <v>0</v>
          </cell>
          <cell r="G266">
            <v>0</v>
          </cell>
        </row>
        <row r="267">
          <cell r="C267">
            <v>0</v>
          </cell>
          <cell r="D267">
            <v>0</v>
          </cell>
          <cell r="E267">
            <v>0</v>
          </cell>
          <cell r="F267">
            <v>0</v>
          </cell>
          <cell r="G267">
            <v>0</v>
          </cell>
        </row>
        <row r="268">
          <cell r="C268" t="str">
            <v>Section 01400 - Quality Requirements</v>
          </cell>
          <cell r="D268">
            <v>0</v>
          </cell>
          <cell r="E268">
            <v>0</v>
          </cell>
          <cell r="F268">
            <v>0</v>
          </cell>
          <cell r="G268">
            <v>0</v>
          </cell>
        </row>
        <row r="269">
          <cell r="C269" t="str">
            <v>Allow for quality control procedures and services; as per the specifications</v>
          </cell>
          <cell r="D269">
            <v>0</v>
          </cell>
          <cell r="E269">
            <v>0</v>
          </cell>
          <cell r="F269">
            <v>0</v>
          </cell>
          <cell r="G269">
            <v>0</v>
          </cell>
        </row>
        <row r="270">
          <cell r="C270">
            <v>0</v>
          </cell>
          <cell r="D270">
            <v>0</v>
          </cell>
          <cell r="E270">
            <v>0</v>
          </cell>
          <cell r="F270">
            <v>0</v>
          </cell>
          <cell r="G270">
            <v>0</v>
          </cell>
        </row>
        <row r="271">
          <cell r="C271">
            <v>0</v>
          </cell>
          <cell r="D271">
            <v>0</v>
          </cell>
          <cell r="E271">
            <v>0</v>
          </cell>
          <cell r="F271">
            <v>0</v>
          </cell>
          <cell r="G271">
            <v>0</v>
          </cell>
        </row>
        <row r="272">
          <cell r="C272" t="str">
            <v>Quality assurance and quality control services, inlcuding inspections, tests, related actions and reports</v>
          </cell>
          <cell r="D272">
            <v>0</v>
          </cell>
          <cell r="E272">
            <v>0</v>
          </cell>
          <cell r="F272">
            <v>0</v>
          </cell>
          <cell r="G272">
            <v>0</v>
          </cell>
        </row>
        <row r="273">
          <cell r="C273">
            <v>0</v>
          </cell>
          <cell r="D273" t="str">
            <v>Item</v>
          </cell>
          <cell r="E273">
            <v>1</v>
          </cell>
          <cell r="F273">
            <v>60000000</v>
          </cell>
          <cell r="G273">
            <v>60000000</v>
          </cell>
        </row>
        <row r="274">
          <cell r="C274">
            <v>0</v>
          </cell>
          <cell r="D274">
            <v>0</v>
          </cell>
          <cell r="E274">
            <v>0</v>
          </cell>
          <cell r="F274">
            <v>0</v>
          </cell>
          <cell r="G274">
            <v>0</v>
          </cell>
        </row>
        <row r="275">
          <cell r="C275" t="str">
            <v>Allow for Sound insulation and Acoustic Treatment in all trades as required by the acoustical report</v>
          </cell>
          <cell r="D275">
            <v>0</v>
          </cell>
          <cell r="E275">
            <v>0</v>
          </cell>
          <cell r="F275">
            <v>0</v>
          </cell>
          <cell r="G275">
            <v>0</v>
          </cell>
        </row>
        <row r="276">
          <cell r="C276">
            <v>0</v>
          </cell>
          <cell r="D276" t="str">
            <v>Item</v>
          </cell>
          <cell r="E276">
            <v>1</v>
          </cell>
          <cell r="F276">
            <v>0</v>
          </cell>
          <cell r="G276">
            <v>0</v>
          </cell>
        </row>
        <row r="277">
          <cell r="C277">
            <v>0</v>
          </cell>
          <cell r="D277">
            <v>0</v>
          </cell>
          <cell r="E277">
            <v>0</v>
          </cell>
          <cell r="F277">
            <v>0</v>
          </cell>
          <cell r="G277">
            <v>0</v>
          </cell>
        </row>
        <row r="278">
          <cell r="C278" t="str">
            <v>Third party independent testing agency</v>
          </cell>
          <cell r="D278" t="str">
            <v>Item</v>
          </cell>
          <cell r="E278">
            <v>1</v>
          </cell>
          <cell r="F278">
            <v>0</v>
          </cell>
          <cell r="G278">
            <v>0</v>
          </cell>
        </row>
        <row r="279">
          <cell r="C279">
            <v>0</v>
          </cell>
          <cell r="D279">
            <v>0</v>
          </cell>
          <cell r="E279">
            <v>0</v>
          </cell>
          <cell r="F279">
            <v>0</v>
          </cell>
          <cell r="G279">
            <v>0</v>
          </cell>
        </row>
        <row r="280">
          <cell r="C280" t="str">
            <v>Compliance to codes and standards</v>
          </cell>
          <cell r="D280" t="str">
            <v>Item</v>
          </cell>
          <cell r="E280">
            <v>1</v>
          </cell>
          <cell r="F280">
            <v>0</v>
          </cell>
          <cell r="G280">
            <v>0</v>
          </cell>
        </row>
        <row r="281">
          <cell r="C281">
            <v>0</v>
          </cell>
          <cell r="D281">
            <v>0</v>
          </cell>
          <cell r="E281">
            <v>0</v>
          </cell>
          <cell r="F281">
            <v>0</v>
          </cell>
          <cell r="G281">
            <v>0</v>
          </cell>
        </row>
        <row r="282">
          <cell r="C282" t="str">
            <v>Mock-ups</v>
          </cell>
          <cell r="D282" t="str">
            <v>Item</v>
          </cell>
          <cell r="E282">
            <v>1</v>
          </cell>
          <cell r="F282">
            <v>0</v>
          </cell>
          <cell r="G282">
            <v>0</v>
          </cell>
        </row>
        <row r="283">
          <cell r="C283">
            <v>0</v>
          </cell>
          <cell r="D283">
            <v>0</v>
          </cell>
          <cell r="E283">
            <v>0</v>
          </cell>
          <cell r="F283">
            <v>0</v>
          </cell>
          <cell r="G283">
            <v>0</v>
          </cell>
        </row>
        <row r="284">
          <cell r="C284" t="str">
            <v>On completion of testing, inspecting, sample taking, and similar services, repair damaged construction &amp; restore substrates and finishes</v>
          </cell>
          <cell r="D284">
            <v>0</v>
          </cell>
          <cell r="E284">
            <v>0</v>
          </cell>
          <cell r="F284">
            <v>0</v>
          </cell>
          <cell r="G284">
            <v>0</v>
          </cell>
        </row>
        <row r="285">
          <cell r="C285">
            <v>0</v>
          </cell>
          <cell r="D285">
            <v>0</v>
          </cell>
          <cell r="E285">
            <v>0</v>
          </cell>
          <cell r="F285">
            <v>0</v>
          </cell>
          <cell r="G285">
            <v>0</v>
          </cell>
        </row>
        <row r="286">
          <cell r="C286">
            <v>0</v>
          </cell>
          <cell r="D286" t="str">
            <v>Item</v>
          </cell>
          <cell r="E286">
            <v>1</v>
          </cell>
          <cell r="F286">
            <v>0</v>
          </cell>
          <cell r="G286">
            <v>0</v>
          </cell>
        </row>
        <row r="287">
          <cell r="C287">
            <v>0</v>
          </cell>
          <cell r="D287">
            <v>0</v>
          </cell>
          <cell r="E287">
            <v>0</v>
          </cell>
          <cell r="F287">
            <v>0</v>
          </cell>
          <cell r="G287">
            <v>0</v>
          </cell>
        </row>
        <row r="288">
          <cell r="C288" t="str">
            <v>Section 01500 - Temporary Facilities and Controls</v>
          </cell>
          <cell r="D288">
            <v>0</v>
          </cell>
          <cell r="E288">
            <v>0</v>
          </cell>
          <cell r="F288">
            <v>0</v>
          </cell>
          <cell r="G288">
            <v>0</v>
          </cell>
        </row>
        <row r="289">
          <cell r="C289" t="str">
            <v>The Contractor shall provide, install, maintain and remove at completion of works all temporary facilities and controls required in the specifications</v>
          </cell>
          <cell r="D289">
            <v>0</v>
          </cell>
          <cell r="E289">
            <v>0</v>
          </cell>
          <cell r="F289">
            <v>0</v>
          </cell>
          <cell r="G289">
            <v>0</v>
          </cell>
        </row>
        <row r="290">
          <cell r="C290">
            <v>0</v>
          </cell>
          <cell r="D290">
            <v>0</v>
          </cell>
          <cell r="E290">
            <v>0</v>
          </cell>
          <cell r="F290">
            <v>0</v>
          </cell>
          <cell r="G290">
            <v>0</v>
          </cell>
        </row>
        <row r="291">
          <cell r="C291">
            <v>0</v>
          </cell>
          <cell r="D291">
            <v>0</v>
          </cell>
          <cell r="E291">
            <v>0</v>
          </cell>
          <cell r="F291">
            <v>0</v>
          </cell>
          <cell r="G291">
            <v>0</v>
          </cell>
        </row>
        <row r="292">
          <cell r="C292">
            <v>0</v>
          </cell>
          <cell r="D292">
            <v>0</v>
          </cell>
          <cell r="E292">
            <v>0</v>
          </cell>
          <cell r="F292">
            <v>0</v>
          </cell>
          <cell r="G292">
            <v>0</v>
          </cell>
        </row>
        <row r="293">
          <cell r="C293" t="str">
            <v>Sewers and drainage</v>
          </cell>
          <cell r="D293" t="str">
            <v>Item</v>
          </cell>
          <cell r="E293">
            <v>1</v>
          </cell>
          <cell r="F293">
            <v>0</v>
          </cell>
          <cell r="G293">
            <v>0</v>
          </cell>
        </row>
        <row r="294">
          <cell r="C294">
            <v>0</v>
          </cell>
          <cell r="D294">
            <v>0</v>
          </cell>
          <cell r="E294">
            <v>0</v>
          </cell>
          <cell r="F294">
            <v>0</v>
          </cell>
          <cell r="G294">
            <v>0</v>
          </cell>
        </row>
        <row r="295">
          <cell r="C295" t="str">
            <v>Water service and distribution</v>
          </cell>
          <cell r="D295" t="str">
            <v>Item</v>
          </cell>
          <cell r="E295">
            <v>1</v>
          </cell>
          <cell r="F295">
            <v>0</v>
          </cell>
          <cell r="G295">
            <v>0</v>
          </cell>
        </row>
        <row r="296">
          <cell r="C296">
            <v>0</v>
          </cell>
          <cell r="D296">
            <v>0</v>
          </cell>
          <cell r="E296">
            <v>0</v>
          </cell>
          <cell r="F296">
            <v>0</v>
          </cell>
          <cell r="G296">
            <v>0</v>
          </cell>
        </row>
        <row r="297">
          <cell r="C297" t="str">
            <v>Sanitary facilities, including toilets, wash facilities, and drinking water facilities</v>
          </cell>
          <cell r="D297">
            <v>0</v>
          </cell>
          <cell r="E297">
            <v>0</v>
          </cell>
          <cell r="F297">
            <v>0</v>
          </cell>
          <cell r="G297">
            <v>0</v>
          </cell>
        </row>
        <row r="298">
          <cell r="C298">
            <v>0</v>
          </cell>
          <cell r="D298" t="str">
            <v>Item</v>
          </cell>
          <cell r="E298">
            <v>1</v>
          </cell>
          <cell r="F298">
            <v>0</v>
          </cell>
          <cell r="G298">
            <v>0</v>
          </cell>
        </row>
        <row r="299">
          <cell r="C299">
            <v>0</v>
          </cell>
          <cell r="D299">
            <v>0</v>
          </cell>
          <cell r="E299">
            <v>0</v>
          </cell>
          <cell r="F299">
            <v>0</v>
          </cell>
          <cell r="G299">
            <v>0</v>
          </cell>
        </row>
        <row r="300">
          <cell r="C300" t="str">
            <v>Electric power service</v>
          </cell>
          <cell r="D300" t="str">
            <v>Item</v>
          </cell>
          <cell r="E300">
            <v>1</v>
          </cell>
          <cell r="F300">
            <v>0</v>
          </cell>
          <cell r="G300">
            <v>0</v>
          </cell>
        </row>
        <row r="301">
          <cell r="C301">
            <v>0</v>
          </cell>
          <cell r="D301">
            <v>0</v>
          </cell>
          <cell r="E301">
            <v>0</v>
          </cell>
          <cell r="F301">
            <v>0</v>
          </cell>
          <cell r="G301">
            <v>0</v>
          </cell>
        </row>
        <row r="302">
          <cell r="C302">
            <v>0</v>
          </cell>
          <cell r="D302">
            <v>0</v>
          </cell>
          <cell r="E302">
            <v>0</v>
          </cell>
          <cell r="F302">
            <v>0</v>
          </cell>
          <cell r="G302">
            <v>0</v>
          </cell>
        </row>
        <row r="303">
          <cell r="C303">
            <v>0</v>
          </cell>
          <cell r="D303">
            <v>0</v>
          </cell>
          <cell r="E303">
            <v>0</v>
          </cell>
          <cell r="F303">
            <v>0</v>
          </cell>
          <cell r="G303">
            <v>0</v>
          </cell>
        </row>
        <row r="304">
          <cell r="C304" t="str">
            <v>Section 01500 - Temporary Facilities and Controls</v>
          </cell>
          <cell r="D304">
            <v>0</v>
          </cell>
          <cell r="E304">
            <v>0</v>
          </cell>
          <cell r="F304">
            <v>0</v>
          </cell>
          <cell r="G304">
            <v>0</v>
          </cell>
        </row>
        <row r="305">
          <cell r="C305">
            <v>0</v>
          </cell>
          <cell r="D305">
            <v>0</v>
          </cell>
          <cell r="E305">
            <v>0</v>
          </cell>
          <cell r="F305">
            <v>0</v>
          </cell>
          <cell r="G305">
            <v>0</v>
          </cell>
        </row>
        <row r="306">
          <cell r="C306" t="str">
            <v>Lighting</v>
          </cell>
          <cell r="D306" t="str">
            <v>Item</v>
          </cell>
          <cell r="E306">
            <v>1</v>
          </cell>
          <cell r="F306">
            <v>0</v>
          </cell>
          <cell r="G306">
            <v>0</v>
          </cell>
        </row>
        <row r="307">
          <cell r="C307">
            <v>0</v>
          </cell>
          <cell r="D307">
            <v>0</v>
          </cell>
          <cell r="E307">
            <v>0</v>
          </cell>
          <cell r="F307">
            <v>0</v>
          </cell>
          <cell r="G307">
            <v>0</v>
          </cell>
        </row>
        <row r="308">
          <cell r="C308" t="str">
            <v>Telephone service</v>
          </cell>
          <cell r="D308" t="str">
            <v>Item</v>
          </cell>
          <cell r="E308">
            <v>1</v>
          </cell>
          <cell r="F308">
            <v>0</v>
          </cell>
          <cell r="G308">
            <v>0</v>
          </cell>
        </row>
        <row r="309">
          <cell r="C309">
            <v>0</v>
          </cell>
          <cell r="D309">
            <v>0</v>
          </cell>
          <cell r="E309">
            <v>0</v>
          </cell>
          <cell r="F309">
            <v>0</v>
          </cell>
          <cell r="G309">
            <v>0</v>
          </cell>
        </row>
        <row r="310">
          <cell r="C310" t="str">
            <v>Temporary roads and paving</v>
          </cell>
          <cell r="D310" t="str">
            <v>Item</v>
          </cell>
          <cell r="E310">
            <v>1</v>
          </cell>
          <cell r="F310">
            <v>0</v>
          </cell>
          <cell r="G310">
            <v>0</v>
          </cell>
        </row>
        <row r="311">
          <cell r="C311">
            <v>0</v>
          </cell>
          <cell r="D311">
            <v>0</v>
          </cell>
          <cell r="E311">
            <v>0</v>
          </cell>
          <cell r="F311">
            <v>0</v>
          </cell>
          <cell r="G311">
            <v>0</v>
          </cell>
        </row>
        <row r="312">
          <cell r="C312" t="str">
            <v>Dewatering facilities and drains</v>
          </cell>
          <cell r="D312" t="str">
            <v>Item</v>
          </cell>
          <cell r="E312">
            <v>1</v>
          </cell>
          <cell r="F312">
            <v>0</v>
          </cell>
          <cell r="G312">
            <v>0</v>
          </cell>
        </row>
        <row r="313">
          <cell r="C313">
            <v>0</v>
          </cell>
          <cell r="D313">
            <v>0</v>
          </cell>
          <cell r="E313">
            <v>0</v>
          </cell>
          <cell r="F313">
            <v>0</v>
          </cell>
          <cell r="G313">
            <v>0</v>
          </cell>
        </row>
        <row r="314">
          <cell r="C314" t="str">
            <v>Project identification and temporary signs</v>
          </cell>
          <cell r="D314" t="str">
            <v>Item</v>
          </cell>
          <cell r="E314">
            <v>1</v>
          </cell>
          <cell r="F314">
            <v>0</v>
          </cell>
          <cell r="G314">
            <v>0</v>
          </cell>
        </row>
        <row r="315">
          <cell r="C315">
            <v>0</v>
          </cell>
          <cell r="D315">
            <v>0</v>
          </cell>
          <cell r="E315">
            <v>0</v>
          </cell>
          <cell r="F315">
            <v>0</v>
          </cell>
          <cell r="G315">
            <v>0</v>
          </cell>
        </row>
        <row r="316">
          <cell r="C316" t="str">
            <v>Waste disposal facilities including collection &amp;  segregation for recycling purposes</v>
          </cell>
          <cell r="D316">
            <v>0</v>
          </cell>
          <cell r="E316">
            <v>0</v>
          </cell>
          <cell r="F316">
            <v>0</v>
          </cell>
          <cell r="G316">
            <v>0</v>
          </cell>
        </row>
        <row r="317">
          <cell r="C317">
            <v>0</v>
          </cell>
          <cell r="D317" t="str">
            <v>Item</v>
          </cell>
          <cell r="E317">
            <v>1</v>
          </cell>
          <cell r="F317">
            <v>0</v>
          </cell>
          <cell r="G317">
            <v>0</v>
          </cell>
        </row>
        <row r="318">
          <cell r="C318">
            <v>0</v>
          </cell>
          <cell r="D318">
            <v>0</v>
          </cell>
          <cell r="E318">
            <v>0</v>
          </cell>
          <cell r="F318">
            <v>0</v>
          </cell>
          <cell r="G318">
            <v>0</v>
          </cell>
        </row>
        <row r="319">
          <cell r="C319" t="str">
            <v>Field Offices; including furniture, electronic devices, janitorial services, and all other services as required in the specifications</v>
          </cell>
          <cell r="D319">
            <v>0</v>
          </cell>
          <cell r="E319">
            <v>0</v>
          </cell>
          <cell r="F319">
            <v>0</v>
          </cell>
          <cell r="G319">
            <v>0</v>
          </cell>
        </row>
        <row r="320">
          <cell r="C320">
            <v>0</v>
          </cell>
          <cell r="D320">
            <v>0</v>
          </cell>
          <cell r="E320">
            <v>0</v>
          </cell>
          <cell r="F320">
            <v>0</v>
          </cell>
          <cell r="G320">
            <v>0</v>
          </cell>
        </row>
        <row r="321">
          <cell r="C321">
            <v>0</v>
          </cell>
          <cell r="D321" t="str">
            <v>Item</v>
          </cell>
          <cell r="E321">
            <v>1</v>
          </cell>
          <cell r="F321">
            <v>50000000</v>
          </cell>
          <cell r="G321">
            <v>50000000</v>
          </cell>
        </row>
        <row r="322">
          <cell r="C322">
            <v>0</v>
          </cell>
          <cell r="D322">
            <v>0</v>
          </cell>
          <cell r="E322">
            <v>0</v>
          </cell>
          <cell r="F322">
            <v>0</v>
          </cell>
          <cell r="G322">
            <v>0</v>
          </cell>
        </row>
        <row r="323">
          <cell r="C323" t="str">
            <v>Storage and fabrication sheds</v>
          </cell>
          <cell r="D323" t="str">
            <v>Item</v>
          </cell>
          <cell r="E323">
            <v>1</v>
          </cell>
          <cell r="F323">
            <v>10000000</v>
          </cell>
          <cell r="G323">
            <v>10000000</v>
          </cell>
        </row>
        <row r="324">
          <cell r="C324">
            <v>0</v>
          </cell>
          <cell r="D324">
            <v>0</v>
          </cell>
          <cell r="E324">
            <v>0</v>
          </cell>
          <cell r="F324">
            <v>0</v>
          </cell>
          <cell r="G324">
            <v>0</v>
          </cell>
        </row>
        <row r="325">
          <cell r="C325" t="str">
            <v>Lifts and hoists</v>
          </cell>
          <cell r="D325" t="str">
            <v>Item</v>
          </cell>
          <cell r="E325">
            <v>1</v>
          </cell>
          <cell r="F325">
            <v>0</v>
          </cell>
          <cell r="G325">
            <v>0</v>
          </cell>
        </row>
        <row r="326">
          <cell r="C326">
            <v>0</v>
          </cell>
          <cell r="D326">
            <v>0</v>
          </cell>
          <cell r="E326">
            <v>0</v>
          </cell>
          <cell r="F326">
            <v>0</v>
          </cell>
          <cell r="G326">
            <v>0</v>
          </cell>
        </row>
        <row r="327">
          <cell r="C327" t="str">
            <v>Temporary stairs</v>
          </cell>
          <cell r="D327" t="str">
            <v>Item</v>
          </cell>
          <cell r="E327">
            <v>1</v>
          </cell>
          <cell r="F327">
            <v>10000000</v>
          </cell>
          <cell r="G327">
            <v>10000000</v>
          </cell>
        </row>
        <row r="328">
          <cell r="C328">
            <v>0</v>
          </cell>
          <cell r="D328">
            <v>0</v>
          </cell>
          <cell r="E328">
            <v>0</v>
          </cell>
          <cell r="F328">
            <v>0</v>
          </cell>
          <cell r="G328">
            <v>0</v>
          </cell>
        </row>
        <row r="329">
          <cell r="C329" t="str">
            <v>Construction aids and miscellaneous services and facilities</v>
          </cell>
          <cell r="D329" t="str">
            <v>Item</v>
          </cell>
          <cell r="E329">
            <v>1</v>
          </cell>
          <cell r="F329">
            <v>0</v>
          </cell>
          <cell r="G329">
            <v>0</v>
          </cell>
        </row>
        <row r="330">
          <cell r="C330">
            <v>0</v>
          </cell>
          <cell r="D330">
            <v>0</v>
          </cell>
          <cell r="E330">
            <v>0</v>
          </cell>
          <cell r="F330">
            <v>0</v>
          </cell>
          <cell r="G330">
            <v>0</v>
          </cell>
        </row>
        <row r="331">
          <cell r="C331" t="str">
            <v>Environmental protection</v>
          </cell>
          <cell r="D331" t="str">
            <v>Item</v>
          </cell>
          <cell r="E331">
            <v>1</v>
          </cell>
          <cell r="F331">
            <v>0</v>
          </cell>
          <cell r="G331">
            <v>0</v>
          </cell>
        </row>
        <row r="332">
          <cell r="C332">
            <v>0</v>
          </cell>
          <cell r="D332">
            <v>0</v>
          </cell>
          <cell r="E332">
            <v>0</v>
          </cell>
          <cell r="F332">
            <v>0</v>
          </cell>
          <cell r="G332">
            <v>0</v>
          </cell>
        </row>
        <row r="333">
          <cell r="C333" t="str">
            <v>Stormwater control</v>
          </cell>
          <cell r="D333" t="str">
            <v>Item</v>
          </cell>
          <cell r="E333">
            <v>1</v>
          </cell>
          <cell r="F333">
            <v>0</v>
          </cell>
          <cell r="G333">
            <v>0</v>
          </cell>
        </row>
        <row r="334">
          <cell r="C334">
            <v>0</v>
          </cell>
          <cell r="D334">
            <v>0</v>
          </cell>
          <cell r="E334">
            <v>0</v>
          </cell>
          <cell r="F334">
            <v>0</v>
          </cell>
          <cell r="G334">
            <v>0</v>
          </cell>
        </row>
        <row r="335">
          <cell r="C335" t="str">
            <v>Tree and plant protection</v>
          </cell>
          <cell r="D335" t="str">
            <v>Item</v>
          </cell>
          <cell r="E335">
            <v>1</v>
          </cell>
          <cell r="F335">
            <v>0</v>
          </cell>
          <cell r="G335">
            <v>0</v>
          </cell>
        </row>
        <row r="336">
          <cell r="C336">
            <v>0</v>
          </cell>
          <cell r="D336">
            <v>0</v>
          </cell>
          <cell r="E336">
            <v>0</v>
          </cell>
          <cell r="F336">
            <v>0</v>
          </cell>
          <cell r="G336">
            <v>0</v>
          </cell>
        </row>
        <row r="337">
          <cell r="C337" t="str">
            <v>Pest control</v>
          </cell>
          <cell r="D337" t="str">
            <v>Item</v>
          </cell>
          <cell r="E337">
            <v>1</v>
          </cell>
          <cell r="F337">
            <v>0</v>
          </cell>
          <cell r="G337">
            <v>0</v>
          </cell>
        </row>
        <row r="338">
          <cell r="C338">
            <v>0</v>
          </cell>
          <cell r="D338">
            <v>0</v>
          </cell>
          <cell r="E338">
            <v>0</v>
          </cell>
          <cell r="F338">
            <v>0</v>
          </cell>
          <cell r="G338">
            <v>0</v>
          </cell>
        </row>
        <row r="339">
          <cell r="C339" t="str">
            <v>Site enclosure fence</v>
          </cell>
          <cell r="D339" t="str">
            <v>Item</v>
          </cell>
          <cell r="E339">
            <v>1</v>
          </cell>
          <cell r="F339">
            <v>0</v>
          </cell>
          <cell r="G339">
            <v>0</v>
          </cell>
        </row>
        <row r="340">
          <cell r="C340">
            <v>0</v>
          </cell>
          <cell r="D340">
            <v>0</v>
          </cell>
          <cell r="E340">
            <v>0</v>
          </cell>
          <cell r="F340">
            <v>0</v>
          </cell>
          <cell r="G340">
            <v>0</v>
          </cell>
        </row>
        <row r="341">
          <cell r="C341" t="str">
            <v>Security enclosure and lockup</v>
          </cell>
          <cell r="D341" t="str">
            <v>Item</v>
          </cell>
          <cell r="E341">
            <v>1</v>
          </cell>
          <cell r="F341">
            <v>0</v>
          </cell>
          <cell r="G341">
            <v>0</v>
          </cell>
        </row>
        <row r="342">
          <cell r="C342">
            <v>0</v>
          </cell>
          <cell r="D342">
            <v>0</v>
          </cell>
          <cell r="E342">
            <v>0</v>
          </cell>
          <cell r="F342">
            <v>0</v>
          </cell>
          <cell r="G342">
            <v>0</v>
          </cell>
        </row>
        <row r="343">
          <cell r="C343" t="str">
            <v>Barricades, warning signs and lights</v>
          </cell>
          <cell r="D343" t="str">
            <v>Item</v>
          </cell>
          <cell r="E343">
            <v>1</v>
          </cell>
          <cell r="F343">
            <v>10000000</v>
          </cell>
          <cell r="G343">
            <v>10000000</v>
          </cell>
        </row>
        <row r="344">
          <cell r="C344">
            <v>0</v>
          </cell>
          <cell r="D344">
            <v>0</v>
          </cell>
          <cell r="E344">
            <v>0</v>
          </cell>
          <cell r="F344">
            <v>0</v>
          </cell>
          <cell r="G344">
            <v>0</v>
          </cell>
        </row>
        <row r="345">
          <cell r="C345" t="str">
            <v>Temporary enclosures</v>
          </cell>
          <cell r="D345" t="str">
            <v>Item</v>
          </cell>
          <cell r="E345">
            <v>1</v>
          </cell>
          <cell r="F345">
            <v>0</v>
          </cell>
          <cell r="G345">
            <v>0</v>
          </cell>
        </row>
        <row r="346">
          <cell r="C346">
            <v>0</v>
          </cell>
          <cell r="D346">
            <v>0</v>
          </cell>
          <cell r="E346">
            <v>0</v>
          </cell>
          <cell r="F346">
            <v>0</v>
          </cell>
          <cell r="G346">
            <v>0</v>
          </cell>
        </row>
        <row r="347">
          <cell r="C347" t="str">
            <v>Fire Protection</v>
          </cell>
          <cell r="D347" t="str">
            <v>Item</v>
          </cell>
          <cell r="E347">
            <v>1</v>
          </cell>
          <cell r="F347">
            <v>0</v>
          </cell>
          <cell r="G347">
            <v>0</v>
          </cell>
        </row>
        <row r="348">
          <cell r="C348">
            <v>0</v>
          </cell>
          <cell r="D348">
            <v>0</v>
          </cell>
          <cell r="E348">
            <v>0</v>
          </cell>
          <cell r="F348">
            <v>0</v>
          </cell>
          <cell r="G348">
            <v>0</v>
          </cell>
        </row>
        <row r="349">
          <cell r="C349" t="str">
            <v>First aid station</v>
          </cell>
          <cell r="D349" t="str">
            <v>Item</v>
          </cell>
          <cell r="E349">
            <v>1</v>
          </cell>
          <cell r="F349">
            <v>10000000</v>
          </cell>
          <cell r="G349">
            <v>10000000</v>
          </cell>
        </row>
        <row r="350">
          <cell r="C350">
            <v>0</v>
          </cell>
          <cell r="D350">
            <v>0</v>
          </cell>
          <cell r="E350">
            <v>0</v>
          </cell>
          <cell r="F350">
            <v>0</v>
          </cell>
          <cell r="G350">
            <v>0</v>
          </cell>
        </row>
        <row r="351">
          <cell r="C351" t="str">
            <v>Provide for all workers and staff on the site safety helmets, shoes able to resist nail penetration, rain coats, gloves, and ear mufflers for heavy equipment operators</v>
          </cell>
          <cell r="D351">
            <v>0</v>
          </cell>
          <cell r="E351">
            <v>0</v>
          </cell>
          <cell r="F351">
            <v>0</v>
          </cell>
          <cell r="G351">
            <v>0</v>
          </cell>
        </row>
        <row r="352">
          <cell r="C352">
            <v>0</v>
          </cell>
          <cell r="D352">
            <v>0</v>
          </cell>
          <cell r="E352">
            <v>0</v>
          </cell>
          <cell r="F352">
            <v>0</v>
          </cell>
          <cell r="G352">
            <v>0</v>
          </cell>
        </row>
        <row r="353">
          <cell r="C353">
            <v>0</v>
          </cell>
          <cell r="D353" t="str">
            <v>Item</v>
          </cell>
          <cell r="E353">
            <v>1</v>
          </cell>
          <cell r="F353">
            <v>0</v>
          </cell>
          <cell r="G353">
            <v>0</v>
          </cell>
        </row>
        <row r="354">
          <cell r="C354">
            <v>0</v>
          </cell>
          <cell r="D354">
            <v>0</v>
          </cell>
          <cell r="E354">
            <v>0</v>
          </cell>
          <cell r="F354">
            <v>0</v>
          </cell>
          <cell r="G354">
            <v>0</v>
          </cell>
        </row>
        <row r="355">
          <cell r="C355" t="str">
            <v>Compliance to traffic regulations</v>
          </cell>
          <cell r="D355" t="str">
            <v>Item</v>
          </cell>
          <cell r="E355">
            <v>1</v>
          </cell>
          <cell r="F355">
            <v>0</v>
          </cell>
          <cell r="G355">
            <v>0</v>
          </cell>
        </row>
        <row r="356">
          <cell r="C356">
            <v>0</v>
          </cell>
          <cell r="D356">
            <v>0</v>
          </cell>
          <cell r="E356">
            <v>0</v>
          </cell>
          <cell r="F356">
            <v>0</v>
          </cell>
          <cell r="G356">
            <v>0</v>
          </cell>
        </row>
        <row r="357">
          <cell r="C357" t="str">
            <v>Compliance to safety, health and welfare regulations</v>
          </cell>
          <cell r="D357" t="str">
            <v>Item</v>
          </cell>
          <cell r="E357">
            <v>1</v>
          </cell>
          <cell r="F357">
            <v>80000000</v>
          </cell>
          <cell r="G357">
            <v>80000000</v>
          </cell>
        </row>
        <row r="358">
          <cell r="C358">
            <v>0</v>
          </cell>
          <cell r="D358">
            <v>0</v>
          </cell>
          <cell r="E358">
            <v>0</v>
          </cell>
          <cell r="F358">
            <v>0</v>
          </cell>
          <cell r="G358">
            <v>0</v>
          </cell>
        </row>
        <row r="359">
          <cell r="C359" t="str">
            <v>Provide measures to insure site safety and security</v>
          </cell>
          <cell r="D359" t="str">
            <v>Item</v>
          </cell>
          <cell r="E359">
            <v>1</v>
          </cell>
          <cell r="F359">
            <v>0</v>
          </cell>
          <cell r="G359">
            <v>0</v>
          </cell>
        </row>
        <row r="360">
          <cell r="C360">
            <v>0</v>
          </cell>
          <cell r="D360">
            <v>0</v>
          </cell>
          <cell r="E360">
            <v>0</v>
          </cell>
          <cell r="F360">
            <v>0</v>
          </cell>
          <cell r="G360">
            <v>0</v>
          </cell>
        </row>
        <row r="361">
          <cell r="C361">
            <v>0</v>
          </cell>
          <cell r="D361">
            <v>0</v>
          </cell>
          <cell r="E361">
            <v>0</v>
          </cell>
          <cell r="F361">
            <v>0</v>
          </cell>
          <cell r="G361">
            <v>0</v>
          </cell>
        </row>
        <row r="362">
          <cell r="C362">
            <v>0</v>
          </cell>
          <cell r="D362">
            <v>0</v>
          </cell>
          <cell r="E362">
            <v>0</v>
          </cell>
          <cell r="F362">
            <v>0</v>
          </cell>
          <cell r="G362">
            <v>0</v>
          </cell>
        </row>
        <row r="363">
          <cell r="C363" t="str">
            <v>Section 01500 - Temporary Facilities and Controls</v>
          </cell>
          <cell r="D363">
            <v>0</v>
          </cell>
          <cell r="E363">
            <v>0</v>
          </cell>
          <cell r="F363">
            <v>0</v>
          </cell>
          <cell r="G363">
            <v>0</v>
          </cell>
        </row>
        <row r="364">
          <cell r="C364">
            <v>0</v>
          </cell>
          <cell r="D364">
            <v>0</v>
          </cell>
          <cell r="E364">
            <v>0</v>
          </cell>
          <cell r="F364">
            <v>0</v>
          </cell>
          <cell r="G364">
            <v>0</v>
          </cell>
        </row>
        <row r="365">
          <cell r="C365" t="str">
            <v>Insure stability and structural integrity of the Work</v>
          </cell>
          <cell r="D365" t="str">
            <v>Item</v>
          </cell>
          <cell r="E365">
            <v>1</v>
          </cell>
          <cell r="F365">
            <v>0</v>
          </cell>
          <cell r="G365">
            <v>0</v>
          </cell>
        </row>
        <row r="366">
          <cell r="C366">
            <v>0</v>
          </cell>
          <cell r="D366">
            <v>0</v>
          </cell>
          <cell r="E366">
            <v>0</v>
          </cell>
          <cell r="F366">
            <v>0</v>
          </cell>
          <cell r="G366">
            <v>0</v>
          </cell>
        </row>
        <row r="367">
          <cell r="C367" t="str">
            <v>Personal protective equipment, toolbox &amp; induction</v>
          </cell>
          <cell r="D367" t="str">
            <v>Item</v>
          </cell>
          <cell r="E367">
            <v>1</v>
          </cell>
          <cell r="F367">
            <v>0</v>
          </cell>
          <cell r="G367">
            <v>0</v>
          </cell>
        </row>
        <row r="368">
          <cell r="C368">
            <v>0</v>
          </cell>
          <cell r="D368">
            <v>0</v>
          </cell>
          <cell r="E368">
            <v>0</v>
          </cell>
          <cell r="F368">
            <v>0</v>
          </cell>
          <cell r="G368">
            <v>0</v>
          </cell>
        </row>
        <row r="369">
          <cell r="C369" t="str">
            <v>Protect against noise, dust, water, fire, nuisance  from rubbish and debris, pollution</v>
          </cell>
          <cell r="D369">
            <v>0</v>
          </cell>
          <cell r="E369">
            <v>0</v>
          </cell>
          <cell r="F369">
            <v>0</v>
          </cell>
          <cell r="G369">
            <v>0</v>
          </cell>
        </row>
        <row r="370">
          <cell r="C370">
            <v>0</v>
          </cell>
          <cell r="D370" t="str">
            <v>Item</v>
          </cell>
          <cell r="E370">
            <v>1</v>
          </cell>
          <cell r="F370">
            <v>0</v>
          </cell>
          <cell r="G370">
            <v>0</v>
          </cell>
        </row>
        <row r="371">
          <cell r="C371">
            <v>0</v>
          </cell>
          <cell r="D371">
            <v>0</v>
          </cell>
          <cell r="E371">
            <v>0</v>
          </cell>
          <cell r="F371">
            <v>0</v>
          </cell>
          <cell r="G371">
            <v>0</v>
          </cell>
        </row>
        <row r="372">
          <cell r="C372" t="str">
            <v>Protect public and private services, roads and foot-paths, existing features, adjoining properties</v>
          </cell>
          <cell r="D372">
            <v>0</v>
          </cell>
          <cell r="E372">
            <v>0</v>
          </cell>
          <cell r="F372">
            <v>0</v>
          </cell>
          <cell r="G372">
            <v>0</v>
          </cell>
        </row>
        <row r="373">
          <cell r="C373">
            <v>0</v>
          </cell>
          <cell r="D373" t="str">
            <v>Item</v>
          </cell>
          <cell r="E373">
            <v>1</v>
          </cell>
          <cell r="F373">
            <v>20000000</v>
          </cell>
          <cell r="G373">
            <v>20000000</v>
          </cell>
        </row>
        <row r="374">
          <cell r="C374">
            <v>0</v>
          </cell>
          <cell r="D374">
            <v>0</v>
          </cell>
          <cell r="E374">
            <v>0</v>
          </cell>
          <cell r="F374">
            <v>0</v>
          </cell>
          <cell r="G374">
            <v>0</v>
          </cell>
        </row>
        <row r="375">
          <cell r="C375" t="str">
            <v xml:space="preserve">Provide and maintain during execution of work all shoring, strutting, needling and other supports as may be necessary </v>
          </cell>
          <cell r="D375">
            <v>0</v>
          </cell>
          <cell r="E375">
            <v>0</v>
          </cell>
          <cell r="F375">
            <v>0</v>
          </cell>
          <cell r="G375">
            <v>0</v>
          </cell>
        </row>
        <row r="376">
          <cell r="C376">
            <v>0</v>
          </cell>
          <cell r="D376" t="str">
            <v>Item</v>
          </cell>
          <cell r="E376">
            <v>1</v>
          </cell>
          <cell r="F376">
            <v>0</v>
          </cell>
          <cell r="G376">
            <v>0</v>
          </cell>
        </row>
        <row r="377">
          <cell r="C377">
            <v>0</v>
          </cell>
          <cell r="D377">
            <v>0</v>
          </cell>
          <cell r="E377">
            <v>0</v>
          </cell>
          <cell r="F377">
            <v>0</v>
          </cell>
          <cell r="G377">
            <v>0</v>
          </cell>
        </row>
        <row r="378">
          <cell r="C378" t="str">
            <v>Operation, termination and removal</v>
          </cell>
          <cell r="D378" t="str">
            <v>Item</v>
          </cell>
          <cell r="E378">
            <v>1</v>
          </cell>
          <cell r="F378">
            <v>0</v>
          </cell>
          <cell r="G378">
            <v>0</v>
          </cell>
        </row>
        <row r="379">
          <cell r="C379">
            <v>0</v>
          </cell>
          <cell r="D379">
            <v>0</v>
          </cell>
          <cell r="E379">
            <v>0</v>
          </cell>
          <cell r="F379">
            <v>0</v>
          </cell>
          <cell r="G379">
            <v>0</v>
          </cell>
        </row>
        <row r="380">
          <cell r="C380" t="str">
            <v>Section 01700 - Execution Requirements</v>
          </cell>
          <cell r="D380">
            <v>0</v>
          </cell>
          <cell r="E380">
            <v>0</v>
          </cell>
          <cell r="F380">
            <v>0</v>
          </cell>
          <cell r="G380">
            <v>0</v>
          </cell>
        </row>
        <row r="381">
          <cell r="C381" t="str">
            <v>Allow for the following requirements governing execution of theworks; include all requirements as per the specifications</v>
          </cell>
          <cell r="D381">
            <v>0</v>
          </cell>
          <cell r="E381">
            <v>0</v>
          </cell>
          <cell r="F381">
            <v>0</v>
          </cell>
          <cell r="G381">
            <v>0</v>
          </cell>
        </row>
        <row r="382">
          <cell r="C382">
            <v>0</v>
          </cell>
          <cell r="D382">
            <v>0</v>
          </cell>
          <cell r="E382">
            <v>0</v>
          </cell>
          <cell r="F382">
            <v>0</v>
          </cell>
          <cell r="G382">
            <v>0</v>
          </cell>
        </row>
        <row r="383">
          <cell r="C383">
            <v>0</v>
          </cell>
          <cell r="D383">
            <v>0</v>
          </cell>
          <cell r="E383">
            <v>0</v>
          </cell>
          <cell r="F383">
            <v>0</v>
          </cell>
          <cell r="G383">
            <v>0</v>
          </cell>
        </row>
        <row r="384">
          <cell r="C384">
            <v>0</v>
          </cell>
          <cell r="D384">
            <v>0</v>
          </cell>
          <cell r="E384">
            <v>0</v>
          </cell>
          <cell r="F384">
            <v>0</v>
          </cell>
          <cell r="G384">
            <v>0</v>
          </cell>
        </row>
        <row r="385">
          <cell r="C385" t="str">
            <v>Construction layout</v>
          </cell>
          <cell r="D385" t="str">
            <v>Item</v>
          </cell>
          <cell r="E385">
            <v>1</v>
          </cell>
          <cell r="F385">
            <v>0</v>
          </cell>
          <cell r="G385">
            <v>0</v>
          </cell>
        </row>
        <row r="386">
          <cell r="C386">
            <v>0</v>
          </cell>
          <cell r="D386">
            <v>0</v>
          </cell>
          <cell r="E386">
            <v>0</v>
          </cell>
          <cell r="F386">
            <v>0</v>
          </cell>
          <cell r="G386">
            <v>0</v>
          </cell>
        </row>
        <row r="387">
          <cell r="C387" t="str">
            <v>Accuracy/ setting out</v>
          </cell>
          <cell r="D387" t="str">
            <v>Item</v>
          </cell>
          <cell r="E387">
            <v>1</v>
          </cell>
          <cell r="F387">
            <v>0</v>
          </cell>
          <cell r="G387">
            <v>0</v>
          </cell>
        </row>
        <row r="388">
          <cell r="C388">
            <v>0</v>
          </cell>
          <cell r="D388">
            <v>0</v>
          </cell>
          <cell r="E388">
            <v>0</v>
          </cell>
          <cell r="F388">
            <v>0</v>
          </cell>
          <cell r="G388">
            <v>0</v>
          </cell>
        </row>
        <row r="389">
          <cell r="C389" t="str">
            <v>Site conditions / existing buildings adjacent to site</v>
          </cell>
          <cell r="D389" t="str">
            <v>Item</v>
          </cell>
          <cell r="E389">
            <v>1</v>
          </cell>
          <cell r="F389">
            <v>0</v>
          </cell>
          <cell r="G389">
            <v>0</v>
          </cell>
        </row>
        <row r="390">
          <cell r="C390">
            <v>0</v>
          </cell>
          <cell r="D390">
            <v>0</v>
          </cell>
          <cell r="E390">
            <v>0</v>
          </cell>
          <cell r="F390">
            <v>0</v>
          </cell>
          <cell r="G390">
            <v>0</v>
          </cell>
        </row>
        <row r="391">
          <cell r="C391" t="str">
            <v>Existing services and mains</v>
          </cell>
          <cell r="D391" t="str">
            <v>Item</v>
          </cell>
          <cell r="E391">
            <v>1</v>
          </cell>
          <cell r="F391">
            <v>20000000</v>
          </cell>
          <cell r="G391">
            <v>20000000</v>
          </cell>
        </row>
        <row r="392">
          <cell r="C392">
            <v>0</v>
          </cell>
          <cell r="D392">
            <v>0</v>
          </cell>
          <cell r="E392">
            <v>0</v>
          </cell>
          <cell r="F392">
            <v>0</v>
          </cell>
          <cell r="G392">
            <v>0</v>
          </cell>
        </row>
        <row r="393">
          <cell r="C393" t="str">
            <v>Field engineering and surveying</v>
          </cell>
          <cell r="D393" t="str">
            <v>Item</v>
          </cell>
          <cell r="E393">
            <v>1</v>
          </cell>
          <cell r="F393">
            <v>10000000</v>
          </cell>
          <cell r="G393">
            <v>10000000</v>
          </cell>
        </row>
        <row r="394">
          <cell r="C394">
            <v>0</v>
          </cell>
          <cell r="D394">
            <v>0</v>
          </cell>
          <cell r="E394">
            <v>0</v>
          </cell>
          <cell r="F394">
            <v>0</v>
          </cell>
          <cell r="G394">
            <v>0</v>
          </cell>
        </row>
        <row r="395">
          <cell r="C395" t="str">
            <v>Sub-surface investigation</v>
          </cell>
          <cell r="D395" t="str">
            <v>Item</v>
          </cell>
          <cell r="E395">
            <v>1</v>
          </cell>
          <cell r="F395">
            <v>0</v>
          </cell>
          <cell r="G395">
            <v>0</v>
          </cell>
        </row>
        <row r="396">
          <cell r="C396">
            <v>0</v>
          </cell>
          <cell r="D396">
            <v>0</v>
          </cell>
          <cell r="E396">
            <v>0</v>
          </cell>
          <cell r="F396">
            <v>0</v>
          </cell>
          <cell r="G396">
            <v>0</v>
          </cell>
        </row>
        <row r="397">
          <cell r="C397" t="str">
            <v>General installation of products</v>
          </cell>
          <cell r="D397" t="str">
            <v>Item</v>
          </cell>
          <cell r="E397">
            <v>1</v>
          </cell>
          <cell r="F397">
            <v>0</v>
          </cell>
          <cell r="G397">
            <v>0</v>
          </cell>
        </row>
        <row r="398">
          <cell r="C398">
            <v>0</v>
          </cell>
          <cell r="D398">
            <v>0</v>
          </cell>
          <cell r="E398">
            <v>0</v>
          </cell>
          <cell r="F398">
            <v>0</v>
          </cell>
          <cell r="G398">
            <v>0</v>
          </cell>
        </row>
        <row r="399">
          <cell r="C399" t="str">
            <v>Coordination of Owner-installed products</v>
          </cell>
          <cell r="D399" t="str">
            <v>Item</v>
          </cell>
          <cell r="E399">
            <v>1</v>
          </cell>
          <cell r="F399">
            <v>0</v>
          </cell>
          <cell r="G399">
            <v>0</v>
          </cell>
        </row>
        <row r="400">
          <cell r="C400">
            <v>0</v>
          </cell>
          <cell r="D400">
            <v>0</v>
          </cell>
          <cell r="E400">
            <v>0</v>
          </cell>
          <cell r="F400">
            <v>0</v>
          </cell>
          <cell r="G400">
            <v>0</v>
          </cell>
        </row>
        <row r="401">
          <cell r="C401" t="str">
            <v>Progress cleaning</v>
          </cell>
          <cell r="D401" t="str">
            <v>Item</v>
          </cell>
          <cell r="E401">
            <v>1</v>
          </cell>
          <cell r="F401">
            <v>10000000</v>
          </cell>
          <cell r="G401">
            <v>10000000</v>
          </cell>
        </row>
        <row r="402">
          <cell r="C402">
            <v>0</v>
          </cell>
          <cell r="D402">
            <v>0</v>
          </cell>
          <cell r="E402">
            <v>0</v>
          </cell>
          <cell r="F402">
            <v>0</v>
          </cell>
          <cell r="G402">
            <v>0</v>
          </cell>
        </row>
        <row r="403">
          <cell r="C403" t="str">
            <v>Starting and adjusting</v>
          </cell>
          <cell r="D403" t="str">
            <v>Item</v>
          </cell>
          <cell r="E403">
            <v>1</v>
          </cell>
          <cell r="F403">
            <v>0</v>
          </cell>
          <cell r="G403">
            <v>0</v>
          </cell>
        </row>
        <row r="404">
          <cell r="C404">
            <v>0</v>
          </cell>
          <cell r="D404">
            <v>0</v>
          </cell>
          <cell r="E404">
            <v>0</v>
          </cell>
          <cell r="F404">
            <v>0</v>
          </cell>
          <cell r="G404">
            <v>0</v>
          </cell>
        </row>
        <row r="405">
          <cell r="C405" t="str">
            <v>Protection of installed construction</v>
          </cell>
          <cell r="D405" t="str">
            <v>Item</v>
          </cell>
          <cell r="E405">
            <v>1</v>
          </cell>
          <cell r="F405">
            <v>0</v>
          </cell>
          <cell r="G405">
            <v>0</v>
          </cell>
        </row>
        <row r="406">
          <cell r="C406">
            <v>0</v>
          </cell>
          <cell r="D406">
            <v>0</v>
          </cell>
          <cell r="E406">
            <v>0</v>
          </cell>
          <cell r="F406">
            <v>0</v>
          </cell>
          <cell r="G406">
            <v>0</v>
          </cell>
        </row>
        <row r="407">
          <cell r="C407" t="str">
            <v>Correction of the Work</v>
          </cell>
          <cell r="D407" t="str">
            <v>Item</v>
          </cell>
          <cell r="E407">
            <v>1</v>
          </cell>
          <cell r="F407">
            <v>0</v>
          </cell>
          <cell r="G407">
            <v>0</v>
          </cell>
        </row>
        <row r="408">
          <cell r="C408">
            <v>0</v>
          </cell>
          <cell r="D408">
            <v>0</v>
          </cell>
          <cell r="E408">
            <v>0</v>
          </cell>
          <cell r="F408">
            <v>0</v>
          </cell>
          <cell r="G408">
            <v>0</v>
          </cell>
        </row>
        <row r="409">
          <cell r="C409" t="str">
            <v>Section 01731 - Cutting &amp; Patching</v>
          </cell>
          <cell r="D409">
            <v>0</v>
          </cell>
          <cell r="E409">
            <v>0</v>
          </cell>
          <cell r="F409">
            <v>0</v>
          </cell>
          <cell r="G409">
            <v>0</v>
          </cell>
        </row>
        <row r="410">
          <cell r="C410" t="str">
            <v>Allow for all works of cutting and patching necess-</v>
          </cell>
          <cell r="D410">
            <v>0</v>
          </cell>
          <cell r="E410">
            <v>0</v>
          </cell>
          <cell r="F410">
            <v>0</v>
          </cell>
          <cell r="G410">
            <v>0</v>
          </cell>
        </row>
        <row r="411">
          <cell r="C411" t="str">
            <v>ary before and during the progress of works; as per the specifications</v>
          </cell>
          <cell r="D411">
            <v>0</v>
          </cell>
          <cell r="E411">
            <v>0</v>
          </cell>
          <cell r="F411">
            <v>0</v>
          </cell>
          <cell r="G411">
            <v>0</v>
          </cell>
        </row>
        <row r="412">
          <cell r="C412" t="str">
            <v>the specifications</v>
          </cell>
          <cell r="D412">
            <v>0</v>
          </cell>
          <cell r="E412">
            <v>0</v>
          </cell>
          <cell r="F412">
            <v>0</v>
          </cell>
          <cell r="G412">
            <v>0</v>
          </cell>
        </row>
        <row r="413">
          <cell r="C413">
            <v>0</v>
          </cell>
          <cell r="D413">
            <v>0</v>
          </cell>
          <cell r="E413">
            <v>0</v>
          </cell>
          <cell r="F413">
            <v>0</v>
          </cell>
          <cell r="G413">
            <v>0</v>
          </cell>
        </row>
        <row r="414">
          <cell r="C414" t="str">
            <v>Allow for cutting and patching</v>
          </cell>
          <cell r="D414" t="str">
            <v>Item</v>
          </cell>
          <cell r="E414">
            <v>1</v>
          </cell>
          <cell r="F414">
            <v>0</v>
          </cell>
          <cell r="G414">
            <v>0</v>
          </cell>
        </row>
        <row r="415">
          <cell r="C415">
            <v>0</v>
          </cell>
          <cell r="D415">
            <v>0</v>
          </cell>
          <cell r="E415">
            <v>0</v>
          </cell>
          <cell r="F415">
            <v>0</v>
          </cell>
          <cell r="G415">
            <v>0</v>
          </cell>
        </row>
        <row r="416">
          <cell r="C416">
            <v>0</v>
          </cell>
          <cell r="D416">
            <v>0</v>
          </cell>
          <cell r="E416">
            <v>0</v>
          </cell>
          <cell r="F416">
            <v>0</v>
          </cell>
          <cell r="G416">
            <v>0</v>
          </cell>
        </row>
        <row r="417">
          <cell r="C417">
            <v>0</v>
          </cell>
          <cell r="D417">
            <v>0</v>
          </cell>
          <cell r="E417">
            <v>0</v>
          </cell>
          <cell r="F417">
            <v>0</v>
          </cell>
          <cell r="G417">
            <v>0</v>
          </cell>
        </row>
        <row r="418">
          <cell r="C418">
            <v>0</v>
          </cell>
          <cell r="D418">
            <v>0</v>
          </cell>
          <cell r="E418">
            <v>0</v>
          </cell>
          <cell r="F418">
            <v>0</v>
          </cell>
          <cell r="G418">
            <v>0</v>
          </cell>
        </row>
        <row r="419">
          <cell r="C419">
            <v>0</v>
          </cell>
          <cell r="D419">
            <v>0</v>
          </cell>
          <cell r="E419">
            <v>0</v>
          </cell>
          <cell r="F419">
            <v>0</v>
          </cell>
          <cell r="G419">
            <v>0</v>
          </cell>
        </row>
        <row r="420">
          <cell r="C420">
            <v>0</v>
          </cell>
          <cell r="D420">
            <v>0</v>
          </cell>
          <cell r="E420">
            <v>0</v>
          </cell>
          <cell r="F420">
            <v>0</v>
          </cell>
          <cell r="G420">
            <v>0</v>
          </cell>
        </row>
        <row r="421">
          <cell r="C421">
            <v>0</v>
          </cell>
          <cell r="D421">
            <v>0</v>
          </cell>
          <cell r="E421">
            <v>0</v>
          </cell>
          <cell r="F421">
            <v>0</v>
          </cell>
          <cell r="G421">
            <v>0</v>
          </cell>
        </row>
        <row r="422">
          <cell r="C422" t="str">
            <v>Section 01770 - Closeout Procedures</v>
          </cell>
          <cell r="D422">
            <v>0</v>
          </cell>
          <cell r="E422">
            <v>0</v>
          </cell>
          <cell r="F422">
            <v>0</v>
          </cell>
          <cell r="G422">
            <v>0</v>
          </cell>
        </row>
        <row r="423">
          <cell r="C423" t="str">
            <v>Allow for administrative and procedural requirements for contract closeout; as per the specifications</v>
          </cell>
          <cell r="D423">
            <v>0</v>
          </cell>
          <cell r="E423">
            <v>0</v>
          </cell>
          <cell r="F423">
            <v>0</v>
          </cell>
          <cell r="G423">
            <v>0</v>
          </cell>
        </row>
        <row r="424">
          <cell r="C424">
            <v>0</v>
          </cell>
          <cell r="D424">
            <v>0</v>
          </cell>
          <cell r="E424">
            <v>0</v>
          </cell>
          <cell r="F424">
            <v>0</v>
          </cell>
          <cell r="G424">
            <v>0</v>
          </cell>
        </row>
        <row r="425">
          <cell r="C425">
            <v>0</v>
          </cell>
          <cell r="D425">
            <v>0</v>
          </cell>
          <cell r="E425">
            <v>0</v>
          </cell>
          <cell r="F425">
            <v>0</v>
          </cell>
          <cell r="G425">
            <v>0</v>
          </cell>
        </row>
        <row r="426">
          <cell r="C426">
            <v>0</v>
          </cell>
          <cell r="D426">
            <v>0</v>
          </cell>
          <cell r="E426">
            <v>0</v>
          </cell>
          <cell r="F426">
            <v>0</v>
          </cell>
          <cell r="G426">
            <v>0</v>
          </cell>
        </row>
        <row r="427">
          <cell r="C427" t="str">
            <v>Inspection procedures</v>
          </cell>
          <cell r="D427" t="str">
            <v>Item</v>
          </cell>
          <cell r="E427">
            <v>1</v>
          </cell>
          <cell r="F427">
            <v>0</v>
          </cell>
          <cell r="G427">
            <v>0</v>
          </cell>
        </row>
        <row r="428">
          <cell r="C428">
            <v>0</v>
          </cell>
          <cell r="D428">
            <v>0</v>
          </cell>
          <cell r="E428">
            <v>0</v>
          </cell>
          <cell r="F428">
            <v>0</v>
          </cell>
          <cell r="G428">
            <v>0</v>
          </cell>
        </row>
        <row r="429">
          <cell r="C429" t="str">
            <v>Project record documents</v>
          </cell>
          <cell r="D429" t="str">
            <v>Item</v>
          </cell>
          <cell r="E429">
            <v>1</v>
          </cell>
          <cell r="F429">
            <v>0</v>
          </cell>
          <cell r="G429">
            <v>0</v>
          </cell>
        </row>
        <row r="430">
          <cell r="C430">
            <v>0</v>
          </cell>
          <cell r="D430">
            <v>0</v>
          </cell>
          <cell r="E430">
            <v>0</v>
          </cell>
          <cell r="F430">
            <v>0</v>
          </cell>
          <cell r="G430">
            <v>0</v>
          </cell>
        </row>
        <row r="431">
          <cell r="C431" t="str">
            <v>Section 01731 - Cutting &amp; Patching</v>
          </cell>
          <cell r="D431">
            <v>0</v>
          </cell>
          <cell r="E431">
            <v>0</v>
          </cell>
          <cell r="F431">
            <v>0</v>
          </cell>
          <cell r="G431">
            <v>0</v>
          </cell>
        </row>
        <row r="432">
          <cell r="C432">
            <v>0</v>
          </cell>
          <cell r="D432">
            <v>0</v>
          </cell>
          <cell r="E432">
            <v>0</v>
          </cell>
          <cell r="F432">
            <v>0</v>
          </cell>
          <cell r="G432">
            <v>0</v>
          </cell>
        </row>
        <row r="433">
          <cell r="C433" t="str">
            <v>As-built Drawings &amp; Operation and maintenance manuals</v>
          </cell>
          <cell r="D433" t="str">
            <v>Item</v>
          </cell>
          <cell r="E433">
            <v>1</v>
          </cell>
          <cell r="F433">
            <v>0</v>
          </cell>
          <cell r="G433">
            <v>0</v>
          </cell>
        </row>
        <row r="434">
          <cell r="C434">
            <v>0</v>
          </cell>
          <cell r="D434">
            <v>0</v>
          </cell>
          <cell r="E434">
            <v>0</v>
          </cell>
          <cell r="F434">
            <v>0</v>
          </cell>
          <cell r="G434">
            <v>0</v>
          </cell>
        </row>
        <row r="435">
          <cell r="C435" t="str">
            <v>Warranties</v>
          </cell>
          <cell r="D435" t="str">
            <v>Item</v>
          </cell>
          <cell r="E435">
            <v>1</v>
          </cell>
          <cell r="F435">
            <v>0</v>
          </cell>
          <cell r="G435">
            <v>0</v>
          </cell>
        </row>
        <row r="436">
          <cell r="C436">
            <v>0</v>
          </cell>
          <cell r="D436">
            <v>0</v>
          </cell>
          <cell r="E436">
            <v>0</v>
          </cell>
          <cell r="F436">
            <v>0</v>
          </cell>
          <cell r="G436">
            <v>0</v>
          </cell>
        </row>
        <row r="437">
          <cell r="C437" t="str">
            <v>Instruction of Owner's personnel</v>
          </cell>
          <cell r="D437" t="str">
            <v>Item</v>
          </cell>
          <cell r="E437">
            <v>1</v>
          </cell>
          <cell r="F437">
            <v>0</v>
          </cell>
          <cell r="G437">
            <v>0</v>
          </cell>
        </row>
        <row r="438">
          <cell r="C438">
            <v>0</v>
          </cell>
          <cell r="D438">
            <v>0</v>
          </cell>
          <cell r="E438">
            <v>0</v>
          </cell>
          <cell r="F438">
            <v>0</v>
          </cell>
          <cell r="G438">
            <v>0</v>
          </cell>
        </row>
        <row r="439">
          <cell r="C439" t="str">
            <v>Final cleaning</v>
          </cell>
          <cell r="D439" t="str">
            <v>Item</v>
          </cell>
          <cell r="E439">
            <v>1</v>
          </cell>
          <cell r="F439">
            <v>0</v>
          </cell>
          <cell r="G439">
            <v>0</v>
          </cell>
        </row>
        <row r="440">
          <cell r="C440">
            <v>0</v>
          </cell>
          <cell r="D440">
            <v>0</v>
          </cell>
          <cell r="E440">
            <v>0</v>
          </cell>
          <cell r="F440">
            <v>0</v>
          </cell>
          <cell r="G440">
            <v>0</v>
          </cell>
        </row>
        <row r="441">
          <cell r="C441" t="str">
            <v>The Works will not be considered as being completed until all the Contractor's temporary installations and equipment have been cleared away &amp; the areas left clean and tidy to the satisfaction of the Employer</v>
          </cell>
          <cell r="D441">
            <v>0</v>
          </cell>
          <cell r="E441">
            <v>0</v>
          </cell>
          <cell r="F441">
            <v>0</v>
          </cell>
          <cell r="G441">
            <v>0</v>
          </cell>
        </row>
        <row r="442">
          <cell r="C442">
            <v>0</v>
          </cell>
          <cell r="D442">
            <v>0</v>
          </cell>
          <cell r="E442">
            <v>0</v>
          </cell>
          <cell r="F442">
            <v>0</v>
          </cell>
          <cell r="G442">
            <v>0</v>
          </cell>
        </row>
        <row r="443">
          <cell r="C443">
            <v>0</v>
          </cell>
          <cell r="D443">
            <v>0</v>
          </cell>
          <cell r="E443">
            <v>0</v>
          </cell>
          <cell r="F443">
            <v>0</v>
          </cell>
          <cell r="G443">
            <v>0</v>
          </cell>
        </row>
        <row r="444">
          <cell r="C444">
            <v>0</v>
          </cell>
          <cell r="D444" t="str">
            <v>Item</v>
          </cell>
          <cell r="E444">
            <v>1</v>
          </cell>
          <cell r="F444">
            <v>20000000</v>
          </cell>
          <cell r="G444">
            <v>20000000</v>
          </cell>
        </row>
        <row r="445">
          <cell r="C445">
            <v>0</v>
          </cell>
          <cell r="D445">
            <v>0</v>
          </cell>
          <cell r="E445">
            <v>0</v>
          </cell>
          <cell r="F445">
            <v>0</v>
          </cell>
          <cell r="G445">
            <v>0</v>
          </cell>
        </row>
        <row r="446">
          <cell r="C446" t="str">
            <v>Section 01781 - Project Record Documents</v>
          </cell>
          <cell r="D446">
            <v>0</v>
          </cell>
          <cell r="E446">
            <v>0</v>
          </cell>
          <cell r="F446">
            <v>0</v>
          </cell>
          <cell r="G446">
            <v>0</v>
          </cell>
        </row>
        <row r="447">
          <cell r="C447" t="str">
            <v>Allow for administrative &amp;  procedural requirements for Project Record Documents; as per specifications</v>
          </cell>
          <cell r="D447">
            <v>0</v>
          </cell>
          <cell r="E447">
            <v>0</v>
          </cell>
          <cell r="F447">
            <v>0</v>
          </cell>
          <cell r="G447">
            <v>0</v>
          </cell>
        </row>
        <row r="448">
          <cell r="C448">
            <v>0</v>
          </cell>
          <cell r="D448">
            <v>0</v>
          </cell>
          <cell r="E448">
            <v>0</v>
          </cell>
          <cell r="F448">
            <v>0</v>
          </cell>
          <cell r="G448">
            <v>0</v>
          </cell>
        </row>
        <row r="449">
          <cell r="D449">
            <v>0</v>
          </cell>
          <cell r="E449">
            <v>0</v>
          </cell>
          <cell r="F449">
            <v>0</v>
          </cell>
          <cell r="G449">
            <v>0</v>
          </cell>
        </row>
        <row r="450">
          <cell r="C450" t="str">
            <v>Record Drawings</v>
          </cell>
          <cell r="D450" t="str">
            <v>Item</v>
          </cell>
          <cell r="E450">
            <v>1</v>
          </cell>
          <cell r="F450">
            <v>0</v>
          </cell>
          <cell r="G450">
            <v>0</v>
          </cell>
        </row>
        <row r="451">
          <cell r="C451">
            <v>0</v>
          </cell>
          <cell r="D451">
            <v>0</v>
          </cell>
          <cell r="E451">
            <v>0</v>
          </cell>
          <cell r="F451">
            <v>0</v>
          </cell>
          <cell r="G451">
            <v>0</v>
          </cell>
        </row>
        <row r="452">
          <cell r="C452" t="str">
            <v>Record Specifications</v>
          </cell>
          <cell r="D452" t="str">
            <v>Item</v>
          </cell>
          <cell r="E452">
            <v>1</v>
          </cell>
          <cell r="F452">
            <v>0</v>
          </cell>
          <cell r="G452">
            <v>0</v>
          </cell>
        </row>
        <row r="453">
          <cell r="C453">
            <v>0</v>
          </cell>
          <cell r="D453">
            <v>0</v>
          </cell>
          <cell r="E453">
            <v>0</v>
          </cell>
          <cell r="F453">
            <v>0</v>
          </cell>
          <cell r="G453">
            <v>0</v>
          </cell>
        </row>
        <row r="454">
          <cell r="C454" t="str">
            <v>Record Bill of Quantities</v>
          </cell>
          <cell r="D454" t="str">
            <v>Item</v>
          </cell>
          <cell r="E454">
            <v>1</v>
          </cell>
          <cell r="F454">
            <v>0</v>
          </cell>
          <cell r="G454">
            <v>0</v>
          </cell>
        </row>
        <row r="455">
          <cell r="C455">
            <v>0</v>
          </cell>
          <cell r="D455">
            <v>0</v>
          </cell>
          <cell r="E455">
            <v>0</v>
          </cell>
          <cell r="F455">
            <v>0</v>
          </cell>
          <cell r="G455">
            <v>0</v>
          </cell>
        </row>
        <row r="456">
          <cell r="C456" t="str">
            <v>Record Product Data</v>
          </cell>
          <cell r="D456" t="str">
            <v>Item</v>
          </cell>
          <cell r="E456">
            <v>1</v>
          </cell>
          <cell r="F456">
            <v>0</v>
          </cell>
          <cell r="G456">
            <v>0</v>
          </cell>
        </row>
        <row r="457">
          <cell r="C457">
            <v>0</v>
          </cell>
          <cell r="D457">
            <v>0</v>
          </cell>
          <cell r="E457">
            <v>0</v>
          </cell>
          <cell r="F457">
            <v>0</v>
          </cell>
          <cell r="G457">
            <v>0</v>
          </cell>
        </row>
        <row r="458">
          <cell r="C458">
            <v>0</v>
          </cell>
          <cell r="D458">
            <v>0</v>
          </cell>
          <cell r="E458">
            <v>0</v>
          </cell>
          <cell r="F458">
            <v>0</v>
          </cell>
          <cell r="G458">
            <v>0</v>
          </cell>
        </row>
        <row r="459">
          <cell r="C459">
            <v>0</v>
          </cell>
          <cell r="D459">
            <v>0</v>
          </cell>
          <cell r="E459">
            <v>0</v>
          </cell>
          <cell r="F459">
            <v>0</v>
          </cell>
          <cell r="G459">
            <v>0</v>
          </cell>
        </row>
        <row r="460">
          <cell r="C460">
            <v>0</v>
          </cell>
          <cell r="D460">
            <v>0</v>
          </cell>
          <cell r="E460">
            <v>0</v>
          </cell>
          <cell r="F460">
            <v>0</v>
          </cell>
          <cell r="G460">
            <v>0</v>
          </cell>
        </row>
        <row r="461">
          <cell r="C461">
            <v>0</v>
          </cell>
          <cell r="D461">
            <v>0</v>
          </cell>
          <cell r="E461">
            <v>0</v>
          </cell>
          <cell r="F461">
            <v>0</v>
          </cell>
          <cell r="G461">
            <v>0</v>
          </cell>
        </row>
        <row r="462">
          <cell r="C462">
            <v>0</v>
          </cell>
          <cell r="D462">
            <v>0</v>
          </cell>
          <cell r="E462">
            <v>0</v>
          </cell>
          <cell r="F462">
            <v>0</v>
          </cell>
          <cell r="G462">
            <v>0</v>
          </cell>
        </row>
        <row r="463">
          <cell r="C463">
            <v>0</v>
          </cell>
          <cell r="D463">
            <v>0</v>
          </cell>
          <cell r="E463">
            <v>0</v>
          </cell>
          <cell r="F463">
            <v>0</v>
          </cell>
          <cell r="G463">
            <v>0</v>
          </cell>
        </row>
        <row r="464">
          <cell r="C464">
            <v>0</v>
          </cell>
          <cell r="D464">
            <v>0</v>
          </cell>
          <cell r="E464">
            <v>0</v>
          </cell>
          <cell r="F464">
            <v>0</v>
          </cell>
          <cell r="G464">
            <v>0</v>
          </cell>
        </row>
        <row r="465">
          <cell r="C465">
            <v>0</v>
          </cell>
          <cell r="D465">
            <v>0</v>
          </cell>
          <cell r="E465">
            <v>0</v>
          </cell>
          <cell r="F465">
            <v>0</v>
          </cell>
          <cell r="G465">
            <v>0</v>
          </cell>
        </row>
        <row r="466">
          <cell r="C466">
            <v>0</v>
          </cell>
          <cell r="D466">
            <v>0</v>
          </cell>
          <cell r="E466">
            <v>0</v>
          </cell>
          <cell r="F466">
            <v>0</v>
          </cell>
          <cell r="G466">
            <v>0</v>
          </cell>
        </row>
        <row r="467">
          <cell r="C467">
            <v>0</v>
          </cell>
          <cell r="D467">
            <v>0</v>
          </cell>
          <cell r="E467">
            <v>0</v>
          </cell>
          <cell r="F467">
            <v>0</v>
          </cell>
          <cell r="G467">
            <v>0</v>
          </cell>
        </row>
        <row r="468">
          <cell r="C468">
            <v>0</v>
          </cell>
          <cell r="D468">
            <v>0</v>
          </cell>
          <cell r="E468">
            <v>0</v>
          </cell>
          <cell r="F468">
            <v>0</v>
          </cell>
          <cell r="G468">
            <v>0</v>
          </cell>
        </row>
        <row r="469">
          <cell r="C469">
            <v>0</v>
          </cell>
          <cell r="D469">
            <v>0</v>
          </cell>
          <cell r="E469">
            <v>0</v>
          </cell>
          <cell r="F469">
            <v>0</v>
          </cell>
          <cell r="G469">
            <v>0</v>
          </cell>
        </row>
        <row r="470">
          <cell r="C470">
            <v>0</v>
          </cell>
          <cell r="D470">
            <v>0</v>
          </cell>
          <cell r="E470">
            <v>0</v>
          </cell>
          <cell r="F470">
            <v>0</v>
          </cell>
          <cell r="G470">
            <v>0</v>
          </cell>
        </row>
        <row r="471">
          <cell r="C471">
            <v>0</v>
          </cell>
          <cell r="D471">
            <v>0</v>
          </cell>
          <cell r="E471">
            <v>0</v>
          </cell>
          <cell r="F471">
            <v>0</v>
          </cell>
          <cell r="G471">
            <v>0</v>
          </cell>
        </row>
        <row r="472">
          <cell r="C472">
            <v>0</v>
          </cell>
          <cell r="D472">
            <v>0</v>
          </cell>
          <cell r="E472">
            <v>0</v>
          </cell>
          <cell r="F472">
            <v>0</v>
          </cell>
          <cell r="G472">
            <v>0</v>
          </cell>
        </row>
        <row r="473">
          <cell r="C473">
            <v>0</v>
          </cell>
          <cell r="D473">
            <v>0</v>
          </cell>
          <cell r="E473">
            <v>0</v>
          </cell>
          <cell r="F473">
            <v>0</v>
          </cell>
          <cell r="G473">
            <v>0</v>
          </cell>
        </row>
        <row r="474">
          <cell r="C474">
            <v>0</v>
          </cell>
          <cell r="D474">
            <v>0</v>
          </cell>
          <cell r="E474">
            <v>0</v>
          </cell>
          <cell r="F474">
            <v>0</v>
          </cell>
          <cell r="G474">
            <v>0</v>
          </cell>
        </row>
        <row r="475">
          <cell r="C475">
            <v>0</v>
          </cell>
          <cell r="D475">
            <v>0</v>
          </cell>
          <cell r="E475">
            <v>0</v>
          </cell>
          <cell r="F475">
            <v>0</v>
          </cell>
          <cell r="G475">
            <v>0</v>
          </cell>
        </row>
        <row r="476">
          <cell r="C476">
            <v>0</v>
          </cell>
          <cell r="D476">
            <v>0</v>
          </cell>
          <cell r="E476">
            <v>0</v>
          </cell>
          <cell r="F476">
            <v>0</v>
          </cell>
          <cell r="G476">
            <v>0</v>
          </cell>
        </row>
        <row r="477">
          <cell r="C477">
            <v>0</v>
          </cell>
          <cell r="D477">
            <v>0</v>
          </cell>
          <cell r="E477">
            <v>0</v>
          </cell>
          <cell r="F477">
            <v>0</v>
          </cell>
          <cell r="G477">
            <v>0</v>
          </cell>
        </row>
        <row r="478">
          <cell r="C478">
            <v>0</v>
          </cell>
          <cell r="D478">
            <v>0</v>
          </cell>
          <cell r="E478">
            <v>0</v>
          </cell>
          <cell r="F478">
            <v>0</v>
          </cell>
          <cell r="G478">
            <v>0</v>
          </cell>
        </row>
        <row r="479">
          <cell r="C479" t="str">
            <v>TOTAL GENERAL REQUIREMENTS</v>
          </cell>
          <cell r="D479">
            <v>0</v>
          </cell>
          <cell r="E479">
            <v>0</v>
          </cell>
          <cell r="F479">
            <v>0</v>
          </cell>
          <cell r="G479">
            <v>412500000</v>
          </cell>
        </row>
      </sheetData>
      <sheetData sheetId="21"/>
      <sheetData sheetId="22"/>
      <sheetData sheetId="23"/>
      <sheetData sheetId="24"/>
      <sheetData sheetId="25"/>
      <sheetData sheetId="26"/>
      <sheetData sheetId="2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HEDULE"/>
      <sheetName val="Shape Codes"/>
      <sheetName val="Database"/>
      <sheetName val="Help"/>
      <sheetName val="Setup"/>
      <sheetName val="page"/>
      <sheetName val="Info"/>
      <sheetName val="check"/>
      <sheetName val="Shape_Codes"/>
    </sheetNames>
    <sheetDataSet>
      <sheetData sheetId="0"/>
      <sheetData sheetId="1"/>
      <sheetData sheetId="2"/>
      <sheetData sheetId="3"/>
      <sheetData sheetId="4"/>
      <sheetData sheetId="5"/>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alc"/>
      <sheetName val="bridge 24.0"/>
      <sheetName val="Pier"/>
      <sheetName val="Abut"/>
      <sheetName val="help"/>
      <sheetName val="ref"/>
    </sheetNames>
    <sheetDataSet>
      <sheetData sheetId="0">
        <row r="3">
          <cell r="H3" t="str">
            <v>YABANI BRIDGE</v>
          </cell>
        </row>
      </sheetData>
      <sheetData sheetId="1"/>
      <sheetData sheetId="2"/>
      <sheetData sheetId="3" refreshError="1"/>
      <sheetData sheetId="4" refreshError="1"/>
      <sheetData sheetId="5">
        <row r="4">
          <cell r="A4" t="str">
            <v>A</v>
          </cell>
          <cell r="B4" t="str">
            <v>inner</v>
          </cell>
          <cell r="C4">
            <v>520</v>
          </cell>
          <cell r="D4">
            <v>600</v>
          </cell>
          <cell r="E4">
            <v>1200</v>
          </cell>
          <cell r="F4">
            <v>0.4</v>
          </cell>
          <cell r="G4">
            <v>3.4910000000000001</v>
          </cell>
          <cell r="H4">
            <v>0.4</v>
          </cell>
          <cell r="I4">
            <v>3.4910000000000001</v>
          </cell>
          <cell r="J4">
            <v>9.6000000000000014</v>
          </cell>
          <cell r="K4">
            <v>84.584000000000003</v>
          </cell>
          <cell r="L4">
            <v>1.75</v>
          </cell>
          <cell r="M4">
            <v>1.23</v>
          </cell>
        </row>
        <row r="5">
          <cell r="A5" t="str">
            <v>B</v>
          </cell>
          <cell r="B5" t="str">
            <v>inner</v>
          </cell>
        </row>
        <row r="6">
          <cell r="A6" t="str">
            <v>C</v>
          </cell>
          <cell r="B6" t="str">
            <v>inner</v>
          </cell>
        </row>
      </sheetData>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Annexes"/>
      <sheetName val="Calculation 4a"/>
      <sheetName val="Table of bridge"/>
      <sheetName val="OB closed abt-5.5"/>
      <sheetName val="OB closed abt-7.5"/>
      <sheetName val="OB open abt-W=5.5"/>
      <sheetName val="OB pier-W=5.5"/>
      <sheetName val="OB pier-W=7.5"/>
      <sheetName val="OB deck-main"/>
      <sheetName val="OB deck-w=5.5-12m"/>
      <sheetName val="OB deck-w=5.5-18m"/>
      <sheetName val="OB deck-w=5.5-22m"/>
      <sheetName val="OB deck-w=7.5-12m"/>
      <sheetName val="OB deck-w=7.5-20m"/>
      <sheetName val="OB deck BEAM 12m (A)"/>
      <sheetName val="OB deck BEAM 18m (B)"/>
      <sheetName val="OB deck BEAM 20m (C)"/>
      <sheetName val="OB deck BEAM 22m (D)"/>
      <sheetName val="help"/>
      <sheetName val="ref"/>
    </sheetNames>
    <sheetDataSet>
      <sheetData sheetId="0"/>
      <sheetData sheetId="1"/>
      <sheetData sheetId="2"/>
      <sheetData sheetId="3">
        <row r="5">
          <cell r="A5">
            <v>1</v>
          </cell>
          <cell r="B5">
            <v>37125</v>
          </cell>
          <cell r="C5" t="str">
            <v>12+18+12</v>
          </cell>
          <cell r="D5">
            <v>2</v>
          </cell>
          <cell r="E5">
            <v>1</v>
          </cell>
          <cell r="F5">
            <v>0</v>
          </cell>
          <cell r="G5">
            <v>0</v>
          </cell>
          <cell r="H5">
            <v>42</v>
          </cell>
          <cell r="I5" t="str">
            <v>12</v>
          </cell>
          <cell r="J5" t="str">
            <v>18</v>
          </cell>
          <cell r="K5" t="str">
            <v>12</v>
          </cell>
          <cell r="L5">
            <v>0</v>
          </cell>
          <cell r="M5">
            <v>0</v>
          </cell>
          <cell r="N5">
            <v>0</v>
          </cell>
          <cell r="O5">
            <v>0</v>
          </cell>
          <cell r="P5">
            <v>1</v>
          </cell>
          <cell r="Q5">
            <v>1</v>
          </cell>
          <cell r="R5">
            <v>1</v>
          </cell>
          <cell r="S5">
            <v>0</v>
          </cell>
          <cell r="T5">
            <v>0</v>
          </cell>
          <cell r="U5">
            <v>0</v>
          </cell>
          <cell r="V5">
            <v>0</v>
          </cell>
          <cell r="W5" t="str">
            <v>+</v>
          </cell>
          <cell r="X5">
            <v>0</v>
          </cell>
          <cell r="Y5">
            <v>3</v>
          </cell>
          <cell r="Z5" t="str">
            <v>+</v>
          </cell>
          <cell r="AA5">
            <v>0</v>
          </cell>
          <cell r="AB5">
            <v>3</v>
          </cell>
          <cell r="AC5" t="str">
            <v>+</v>
          </cell>
          <cell r="AD5">
            <v>0</v>
          </cell>
          <cell r="AE5">
            <v>6</v>
          </cell>
          <cell r="AF5" t="str">
            <v/>
          </cell>
          <cell r="AG5">
            <v>0</v>
          </cell>
          <cell r="AH5">
            <v>0</v>
          </cell>
          <cell r="AI5" t="str">
            <v/>
          </cell>
          <cell r="AJ5">
            <v>0</v>
          </cell>
          <cell r="AK5">
            <v>0</v>
          </cell>
          <cell r="AL5" t="str">
            <v/>
          </cell>
          <cell r="AM5">
            <v>0</v>
          </cell>
          <cell r="AN5">
            <v>0</v>
          </cell>
          <cell r="AO5" t="str">
            <v/>
          </cell>
          <cell r="AP5">
            <v>0</v>
          </cell>
          <cell r="AQ5">
            <v>0</v>
          </cell>
          <cell r="AR5" t="str">
            <v>+</v>
          </cell>
          <cell r="AS5" t="str">
            <v>+</v>
          </cell>
          <cell r="AT5" t="str">
            <v>+</v>
          </cell>
          <cell r="AU5" t="str">
            <v/>
          </cell>
          <cell r="AV5" t="str">
            <v/>
          </cell>
          <cell r="AW5" t="str">
            <v/>
          </cell>
          <cell r="AX5" t="str">
            <v/>
          </cell>
          <cell r="AY5">
            <v>5.5</v>
          </cell>
          <cell r="BA5">
            <v>10.1</v>
          </cell>
          <cell r="BB5">
            <v>2</v>
          </cell>
          <cell r="BE5">
            <v>10.1</v>
          </cell>
          <cell r="BF5">
            <v>2</v>
          </cell>
        </row>
        <row r="6">
          <cell r="A6">
            <v>2</v>
          </cell>
          <cell r="B6">
            <v>41146</v>
          </cell>
          <cell r="C6">
            <v>22</v>
          </cell>
          <cell r="D6">
            <v>0</v>
          </cell>
          <cell r="E6">
            <v>0</v>
          </cell>
          <cell r="F6">
            <v>0</v>
          </cell>
          <cell r="G6">
            <v>1</v>
          </cell>
          <cell r="H6">
            <v>22</v>
          </cell>
          <cell r="I6" t="str">
            <v>22</v>
          </cell>
          <cell r="J6">
            <v>0</v>
          </cell>
          <cell r="K6">
            <v>0</v>
          </cell>
          <cell r="L6">
            <v>0</v>
          </cell>
          <cell r="M6">
            <v>0</v>
          </cell>
          <cell r="N6">
            <v>0</v>
          </cell>
          <cell r="O6">
            <v>0</v>
          </cell>
          <cell r="P6">
            <v>1</v>
          </cell>
          <cell r="Q6">
            <v>0</v>
          </cell>
          <cell r="R6">
            <v>0</v>
          </cell>
          <cell r="S6">
            <v>0</v>
          </cell>
          <cell r="T6">
            <v>0</v>
          </cell>
          <cell r="U6">
            <v>0</v>
          </cell>
          <cell r="V6">
            <v>0</v>
          </cell>
          <cell r="W6" t="str">
            <v>x</v>
          </cell>
          <cell r="X6">
            <v>0</v>
          </cell>
          <cell r="Y6">
            <v>0</v>
          </cell>
          <cell r="Z6" t="str">
            <v/>
          </cell>
          <cell r="AA6">
            <v>0</v>
          </cell>
          <cell r="AB6">
            <v>0</v>
          </cell>
          <cell r="AC6" t="str">
            <v/>
          </cell>
          <cell r="AD6">
            <v>0</v>
          </cell>
          <cell r="AE6">
            <v>0</v>
          </cell>
          <cell r="AF6" t="str">
            <v/>
          </cell>
          <cell r="AG6">
            <v>0</v>
          </cell>
          <cell r="AH6">
            <v>0</v>
          </cell>
          <cell r="AI6" t="str">
            <v/>
          </cell>
          <cell r="AJ6">
            <v>0</v>
          </cell>
          <cell r="AK6">
            <v>0</v>
          </cell>
          <cell r="AL6" t="str">
            <v/>
          </cell>
          <cell r="AM6">
            <v>0</v>
          </cell>
          <cell r="AN6">
            <v>0</v>
          </cell>
          <cell r="AO6" t="str">
            <v/>
          </cell>
          <cell r="AP6">
            <v>0</v>
          </cell>
          <cell r="AQ6">
            <v>0</v>
          </cell>
          <cell r="AR6" t="str">
            <v>x</v>
          </cell>
          <cell r="AS6" t="str">
            <v/>
          </cell>
          <cell r="AT6" t="str">
            <v/>
          </cell>
          <cell r="AU6" t="str">
            <v/>
          </cell>
          <cell r="AV6" t="str">
            <v/>
          </cell>
          <cell r="AW6" t="str">
            <v/>
          </cell>
          <cell r="AX6" t="str">
            <v/>
          </cell>
          <cell r="AY6">
            <v>5.5</v>
          </cell>
          <cell r="BA6">
            <v>7</v>
          </cell>
          <cell r="BB6">
            <v>2</v>
          </cell>
          <cell r="BF6">
            <v>0</v>
          </cell>
        </row>
        <row r="7">
          <cell r="A7">
            <v>3</v>
          </cell>
          <cell r="B7">
            <v>47910</v>
          </cell>
          <cell r="C7">
            <v>22</v>
          </cell>
          <cell r="D7">
            <v>0</v>
          </cell>
          <cell r="E7">
            <v>0</v>
          </cell>
          <cell r="F7">
            <v>0</v>
          </cell>
          <cell r="G7">
            <v>1</v>
          </cell>
          <cell r="H7">
            <v>22</v>
          </cell>
          <cell r="I7" t="str">
            <v>22</v>
          </cell>
          <cell r="J7">
            <v>0</v>
          </cell>
          <cell r="K7">
            <v>0</v>
          </cell>
          <cell r="L7">
            <v>0</v>
          </cell>
          <cell r="M7">
            <v>0</v>
          </cell>
          <cell r="N7">
            <v>0</v>
          </cell>
          <cell r="O7">
            <v>0</v>
          </cell>
          <cell r="P7">
            <v>1</v>
          </cell>
          <cell r="Q7">
            <v>0</v>
          </cell>
          <cell r="R7">
            <v>0</v>
          </cell>
          <cell r="S7">
            <v>0</v>
          </cell>
          <cell r="T7">
            <v>0</v>
          </cell>
          <cell r="U7">
            <v>0</v>
          </cell>
          <cell r="V7">
            <v>0</v>
          </cell>
          <cell r="W7" t="str">
            <v>x</v>
          </cell>
          <cell r="X7">
            <v>0</v>
          </cell>
          <cell r="Y7">
            <v>0</v>
          </cell>
          <cell r="Z7" t="str">
            <v/>
          </cell>
          <cell r="AA7">
            <v>0</v>
          </cell>
          <cell r="AB7">
            <v>0</v>
          </cell>
          <cell r="AC7" t="str">
            <v/>
          </cell>
          <cell r="AD7">
            <v>0</v>
          </cell>
          <cell r="AE7">
            <v>0</v>
          </cell>
          <cell r="AF7" t="str">
            <v/>
          </cell>
          <cell r="AG7">
            <v>0</v>
          </cell>
          <cell r="AH7">
            <v>0</v>
          </cell>
          <cell r="AI7" t="str">
            <v/>
          </cell>
          <cell r="AJ7">
            <v>0</v>
          </cell>
          <cell r="AK7">
            <v>0</v>
          </cell>
          <cell r="AL7" t="str">
            <v/>
          </cell>
          <cell r="AM7">
            <v>0</v>
          </cell>
          <cell r="AN7">
            <v>0</v>
          </cell>
          <cell r="AO7" t="str">
            <v/>
          </cell>
          <cell r="AP7">
            <v>0</v>
          </cell>
          <cell r="AQ7">
            <v>0</v>
          </cell>
          <cell r="AR7" t="str">
            <v>x</v>
          </cell>
          <cell r="AS7" t="str">
            <v/>
          </cell>
          <cell r="AT7" t="str">
            <v/>
          </cell>
          <cell r="AU7" t="str">
            <v/>
          </cell>
          <cell r="AV7" t="str">
            <v/>
          </cell>
          <cell r="AW7" t="str">
            <v/>
          </cell>
          <cell r="AX7" t="str">
            <v/>
          </cell>
          <cell r="AY7">
            <v>5.5</v>
          </cell>
          <cell r="BA7">
            <v>8.4</v>
          </cell>
          <cell r="BB7">
            <v>2</v>
          </cell>
          <cell r="BF7">
            <v>0</v>
          </cell>
        </row>
        <row r="8">
          <cell r="A8">
            <v>4</v>
          </cell>
          <cell r="B8">
            <v>52950</v>
          </cell>
          <cell r="C8" t="str">
            <v>12+18+12</v>
          </cell>
          <cell r="D8">
            <v>2</v>
          </cell>
          <cell r="E8">
            <v>1</v>
          </cell>
          <cell r="F8">
            <v>0</v>
          </cell>
          <cell r="G8">
            <v>0</v>
          </cell>
          <cell r="H8">
            <v>42</v>
          </cell>
          <cell r="I8" t="str">
            <v>12</v>
          </cell>
          <cell r="J8" t="str">
            <v>18</v>
          </cell>
          <cell r="K8" t="str">
            <v>12</v>
          </cell>
          <cell r="L8">
            <v>0</v>
          </cell>
          <cell r="M8">
            <v>0</v>
          </cell>
          <cell r="N8">
            <v>0</v>
          </cell>
          <cell r="O8">
            <v>0</v>
          </cell>
          <cell r="P8">
            <v>1</v>
          </cell>
          <cell r="Q8">
            <v>1</v>
          </cell>
          <cell r="R8">
            <v>1</v>
          </cell>
          <cell r="S8">
            <v>0</v>
          </cell>
          <cell r="T8">
            <v>0</v>
          </cell>
          <cell r="U8">
            <v>0</v>
          </cell>
          <cell r="V8">
            <v>0</v>
          </cell>
          <cell r="W8" t="str">
            <v>+</v>
          </cell>
          <cell r="X8">
            <v>0</v>
          </cell>
          <cell r="Y8">
            <v>3</v>
          </cell>
          <cell r="Z8" t="str">
            <v>+</v>
          </cell>
          <cell r="AA8">
            <v>0</v>
          </cell>
          <cell r="AB8">
            <v>3</v>
          </cell>
          <cell r="AC8" t="str">
            <v>+</v>
          </cell>
          <cell r="AD8">
            <v>0</v>
          </cell>
          <cell r="AE8">
            <v>6</v>
          </cell>
          <cell r="AF8" t="str">
            <v/>
          </cell>
          <cell r="AG8">
            <v>0</v>
          </cell>
          <cell r="AH8">
            <v>0</v>
          </cell>
          <cell r="AI8" t="str">
            <v/>
          </cell>
          <cell r="AJ8">
            <v>0</v>
          </cell>
          <cell r="AK8">
            <v>0</v>
          </cell>
          <cell r="AL8" t="str">
            <v/>
          </cell>
          <cell r="AM8">
            <v>0</v>
          </cell>
          <cell r="AN8">
            <v>0</v>
          </cell>
          <cell r="AO8" t="str">
            <v/>
          </cell>
          <cell r="AP8">
            <v>0</v>
          </cell>
          <cell r="AQ8">
            <v>0</v>
          </cell>
          <cell r="AR8" t="str">
            <v>+</v>
          </cell>
          <cell r="AS8" t="str">
            <v>+</v>
          </cell>
          <cell r="AT8" t="str">
            <v>+</v>
          </cell>
          <cell r="AU8" t="str">
            <v/>
          </cell>
          <cell r="AV8" t="str">
            <v/>
          </cell>
          <cell r="AW8" t="str">
            <v/>
          </cell>
          <cell r="AX8" t="str">
            <v/>
          </cell>
          <cell r="AY8">
            <v>5.5</v>
          </cell>
          <cell r="BC8">
            <v>7.5</v>
          </cell>
          <cell r="BD8">
            <v>2</v>
          </cell>
          <cell r="BE8">
            <v>7.5</v>
          </cell>
          <cell r="BF8">
            <v>2</v>
          </cell>
        </row>
        <row r="9">
          <cell r="A9">
            <v>5</v>
          </cell>
          <cell r="B9">
            <v>60725</v>
          </cell>
          <cell r="C9" t="str">
            <v>12+20+12</v>
          </cell>
          <cell r="D9">
            <v>2</v>
          </cell>
          <cell r="E9">
            <v>0</v>
          </cell>
          <cell r="F9">
            <v>1</v>
          </cell>
          <cell r="G9">
            <v>0</v>
          </cell>
          <cell r="H9">
            <v>24</v>
          </cell>
          <cell r="I9" t="str">
            <v>12</v>
          </cell>
          <cell r="J9" t="str">
            <v>20</v>
          </cell>
          <cell r="K9" t="str">
            <v>12</v>
          </cell>
          <cell r="L9">
            <v>0</v>
          </cell>
          <cell r="M9">
            <v>0</v>
          </cell>
          <cell r="N9">
            <v>0</v>
          </cell>
          <cell r="O9">
            <v>0</v>
          </cell>
          <cell r="P9">
            <v>1</v>
          </cell>
          <cell r="Q9">
            <v>1</v>
          </cell>
          <cell r="R9">
            <v>1</v>
          </cell>
          <cell r="S9">
            <v>0</v>
          </cell>
          <cell r="T9">
            <v>0</v>
          </cell>
          <cell r="U9">
            <v>0</v>
          </cell>
          <cell r="V9">
            <v>0</v>
          </cell>
          <cell r="W9" t="str">
            <v>+</v>
          </cell>
          <cell r="X9">
            <v>0</v>
          </cell>
          <cell r="Y9">
            <v>3</v>
          </cell>
          <cell r="Z9" t="str">
            <v>+</v>
          </cell>
          <cell r="AA9">
            <v>0</v>
          </cell>
          <cell r="AB9">
            <v>3</v>
          </cell>
          <cell r="AC9" t="str">
            <v>+</v>
          </cell>
          <cell r="AD9">
            <v>0</v>
          </cell>
          <cell r="AE9">
            <v>6</v>
          </cell>
          <cell r="AF9" t="str">
            <v/>
          </cell>
          <cell r="AG9">
            <v>0</v>
          </cell>
          <cell r="AH9">
            <v>0</v>
          </cell>
          <cell r="AI9" t="str">
            <v/>
          </cell>
          <cell r="AJ9">
            <v>0</v>
          </cell>
          <cell r="AK9">
            <v>0</v>
          </cell>
          <cell r="AL9" t="str">
            <v/>
          </cell>
          <cell r="AM9">
            <v>0</v>
          </cell>
          <cell r="AN9">
            <v>0</v>
          </cell>
          <cell r="AO9" t="str">
            <v/>
          </cell>
          <cell r="AP9">
            <v>0</v>
          </cell>
          <cell r="AQ9">
            <v>0</v>
          </cell>
          <cell r="AR9" t="str">
            <v>+</v>
          </cell>
          <cell r="AS9" t="str">
            <v>+</v>
          </cell>
          <cell r="AT9" t="str">
            <v>+</v>
          </cell>
          <cell r="AU9" t="str">
            <v/>
          </cell>
          <cell r="AV9" t="str">
            <v/>
          </cell>
          <cell r="AW9" t="str">
            <v/>
          </cell>
          <cell r="AX9" t="str">
            <v/>
          </cell>
          <cell r="AY9">
            <v>7.5</v>
          </cell>
          <cell r="BA9">
            <v>9.6999999999999993</v>
          </cell>
          <cell r="BB9">
            <v>2</v>
          </cell>
          <cell r="BE9">
            <v>9.6999999999999993</v>
          </cell>
          <cell r="BF9">
            <v>2</v>
          </cell>
        </row>
        <row r="10">
          <cell r="A10">
            <v>6</v>
          </cell>
          <cell r="D10" t="str">
            <v/>
          </cell>
          <cell r="E10" t="str">
            <v/>
          </cell>
          <cell r="F10" t="str">
            <v/>
          </cell>
          <cell r="G10" t="str">
            <v/>
          </cell>
          <cell r="H10" t="str">
            <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t="str">
            <v>x</v>
          </cell>
          <cell r="X10">
            <v>0</v>
          </cell>
          <cell r="Y10">
            <v>0</v>
          </cell>
          <cell r="Z10" t="str">
            <v/>
          </cell>
          <cell r="AA10">
            <v>0</v>
          </cell>
          <cell r="AB10">
            <v>0</v>
          </cell>
          <cell r="AC10" t="str">
            <v/>
          </cell>
          <cell r="AD10">
            <v>0</v>
          </cell>
          <cell r="AE10">
            <v>0</v>
          </cell>
          <cell r="AF10" t="str">
            <v/>
          </cell>
          <cell r="AG10">
            <v>0</v>
          </cell>
          <cell r="AH10">
            <v>0</v>
          </cell>
          <cell r="AI10" t="str">
            <v/>
          </cell>
          <cell r="AJ10">
            <v>0</v>
          </cell>
          <cell r="AK10">
            <v>0</v>
          </cell>
          <cell r="AL10" t="str">
            <v/>
          </cell>
          <cell r="AM10">
            <v>0</v>
          </cell>
          <cell r="AN10">
            <v>0</v>
          </cell>
          <cell r="AO10" t="str">
            <v/>
          </cell>
          <cell r="AP10">
            <v>0</v>
          </cell>
          <cell r="AQ10">
            <v>0</v>
          </cell>
          <cell r="AR10" t="str">
            <v>x</v>
          </cell>
          <cell r="AS10" t="str">
            <v/>
          </cell>
          <cell r="AT10" t="str">
            <v/>
          </cell>
          <cell r="AU10" t="str">
            <v/>
          </cell>
          <cell r="AV10" t="str">
            <v/>
          </cell>
          <cell r="AW10" t="str">
            <v/>
          </cell>
          <cell r="AX10" t="str">
            <v/>
          </cell>
          <cell r="BB10" t="str">
            <v/>
          </cell>
          <cell r="BF10" t="str">
            <v/>
          </cell>
        </row>
        <row r="11">
          <cell r="A11">
            <v>7</v>
          </cell>
          <cell r="D11" t="str">
            <v/>
          </cell>
          <cell r="E11" t="str">
            <v/>
          </cell>
          <cell r="F11" t="str">
            <v/>
          </cell>
          <cell r="G11" t="str">
            <v/>
          </cell>
          <cell r="H11" t="str">
            <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t="str">
            <v>x</v>
          </cell>
          <cell r="X11">
            <v>0</v>
          </cell>
          <cell r="Y11">
            <v>0</v>
          </cell>
          <cell r="Z11" t="str">
            <v/>
          </cell>
          <cell r="AA11">
            <v>0</v>
          </cell>
          <cell r="AB11">
            <v>0</v>
          </cell>
          <cell r="AC11" t="str">
            <v/>
          </cell>
          <cell r="AD11">
            <v>0</v>
          </cell>
          <cell r="AE11">
            <v>0</v>
          </cell>
          <cell r="AF11" t="str">
            <v/>
          </cell>
          <cell r="AG11">
            <v>0</v>
          </cell>
          <cell r="AH11">
            <v>0</v>
          </cell>
          <cell r="AI11" t="str">
            <v/>
          </cell>
          <cell r="AJ11">
            <v>0</v>
          </cell>
          <cell r="AK11">
            <v>0</v>
          </cell>
          <cell r="AL11" t="str">
            <v/>
          </cell>
          <cell r="AM11">
            <v>0</v>
          </cell>
          <cell r="AN11">
            <v>0</v>
          </cell>
          <cell r="AO11" t="str">
            <v/>
          </cell>
          <cell r="AP11">
            <v>0</v>
          </cell>
          <cell r="AQ11">
            <v>0</v>
          </cell>
          <cell r="AR11" t="str">
            <v>x</v>
          </cell>
          <cell r="AS11" t="str">
            <v/>
          </cell>
          <cell r="AT11" t="str">
            <v/>
          </cell>
          <cell r="AU11" t="str">
            <v/>
          </cell>
          <cell r="AV11" t="str">
            <v/>
          </cell>
          <cell r="AW11" t="str">
            <v/>
          </cell>
          <cell r="AX11" t="str">
            <v/>
          </cell>
          <cell r="BB11" t="str">
            <v/>
          </cell>
          <cell r="BF11" t="str">
            <v/>
          </cell>
        </row>
        <row r="12">
          <cell r="A12">
            <v>8</v>
          </cell>
          <cell r="D12" t="str">
            <v/>
          </cell>
          <cell r="E12" t="str">
            <v/>
          </cell>
          <cell r="F12" t="str">
            <v/>
          </cell>
          <cell r="G12" t="str">
            <v/>
          </cell>
          <cell r="H12" t="str">
            <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t="str">
            <v>x</v>
          </cell>
          <cell r="X12">
            <v>0</v>
          </cell>
          <cell r="Y12">
            <v>0</v>
          </cell>
          <cell r="Z12" t="str">
            <v/>
          </cell>
          <cell r="AA12">
            <v>0</v>
          </cell>
          <cell r="AB12">
            <v>0</v>
          </cell>
          <cell r="AC12" t="str">
            <v/>
          </cell>
          <cell r="AD12">
            <v>0</v>
          </cell>
          <cell r="AE12">
            <v>0</v>
          </cell>
          <cell r="AF12" t="str">
            <v/>
          </cell>
          <cell r="AG12">
            <v>0</v>
          </cell>
          <cell r="AH12">
            <v>0</v>
          </cell>
          <cell r="AI12" t="str">
            <v/>
          </cell>
          <cell r="AJ12">
            <v>0</v>
          </cell>
          <cell r="AK12">
            <v>0</v>
          </cell>
          <cell r="AL12" t="str">
            <v/>
          </cell>
          <cell r="AM12">
            <v>0</v>
          </cell>
          <cell r="AN12">
            <v>0</v>
          </cell>
          <cell r="AO12" t="str">
            <v/>
          </cell>
          <cell r="AP12">
            <v>0</v>
          </cell>
          <cell r="AQ12">
            <v>0</v>
          </cell>
          <cell r="AR12" t="str">
            <v>x</v>
          </cell>
          <cell r="AS12" t="str">
            <v/>
          </cell>
          <cell r="AT12" t="str">
            <v/>
          </cell>
          <cell r="AU12" t="str">
            <v/>
          </cell>
          <cell r="AV12" t="str">
            <v/>
          </cell>
          <cell r="AW12" t="str">
            <v/>
          </cell>
          <cell r="AX12" t="str">
            <v/>
          </cell>
          <cell r="BB12" t="str">
            <v/>
          </cell>
          <cell r="BF12" t="str">
            <v/>
          </cell>
        </row>
        <row r="13">
          <cell r="A13">
            <v>9</v>
          </cell>
          <cell r="D13" t="str">
            <v/>
          </cell>
          <cell r="E13" t="str">
            <v/>
          </cell>
          <cell r="F13" t="str">
            <v/>
          </cell>
          <cell r="G13" t="str">
            <v/>
          </cell>
          <cell r="H13" t="str">
            <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t="str">
            <v>x</v>
          </cell>
          <cell r="X13">
            <v>0</v>
          </cell>
          <cell r="Y13">
            <v>0</v>
          </cell>
          <cell r="Z13" t="str">
            <v/>
          </cell>
          <cell r="AA13">
            <v>0</v>
          </cell>
          <cell r="AB13">
            <v>0</v>
          </cell>
          <cell r="AC13" t="str">
            <v/>
          </cell>
          <cell r="AD13">
            <v>0</v>
          </cell>
          <cell r="AE13">
            <v>0</v>
          </cell>
          <cell r="AF13" t="str">
            <v/>
          </cell>
          <cell r="AG13">
            <v>0</v>
          </cell>
          <cell r="AH13">
            <v>0</v>
          </cell>
          <cell r="AI13" t="str">
            <v/>
          </cell>
          <cell r="AJ13">
            <v>0</v>
          </cell>
          <cell r="AK13">
            <v>0</v>
          </cell>
          <cell r="AL13" t="str">
            <v/>
          </cell>
          <cell r="AM13">
            <v>0</v>
          </cell>
          <cell r="AN13">
            <v>0</v>
          </cell>
          <cell r="AO13" t="str">
            <v/>
          </cell>
          <cell r="AP13">
            <v>0</v>
          </cell>
          <cell r="AQ13">
            <v>0</v>
          </cell>
          <cell r="AR13" t="str">
            <v>x</v>
          </cell>
          <cell r="AS13" t="str">
            <v/>
          </cell>
          <cell r="AT13" t="str">
            <v/>
          </cell>
          <cell r="AU13" t="str">
            <v/>
          </cell>
          <cell r="AV13" t="str">
            <v/>
          </cell>
          <cell r="AW13" t="str">
            <v/>
          </cell>
          <cell r="AX13" t="str">
            <v/>
          </cell>
          <cell r="BB13" t="str">
            <v/>
          </cell>
          <cell r="BF13" t="str">
            <v/>
          </cell>
        </row>
        <row r="14">
          <cell r="A14">
            <v>10</v>
          </cell>
          <cell r="D14" t="str">
            <v/>
          </cell>
          <cell r="E14" t="str">
            <v/>
          </cell>
          <cell r="F14" t="str">
            <v/>
          </cell>
          <cell r="G14" t="str">
            <v/>
          </cell>
          <cell r="H14" t="str">
            <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t="str">
            <v>x</v>
          </cell>
          <cell r="X14">
            <v>0</v>
          </cell>
          <cell r="Y14">
            <v>0</v>
          </cell>
          <cell r="Z14" t="str">
            <v/>
          </cell>
          <cell r="AA14">
            <v>0</v>
          </cell>
          <cell r="AB14">
            <v>0</v>
          </cell>
          <cell r="AC14" t="str">
            <v/>
          </cell>
          <cell r="AD14">
            <v>0</v>
          </cell>
          <cell r="AE14">
            <v>0</v>
          </cell>
          <cell r="AF14" t="str">
            <v/>
          </cell>
          <cell r="AG14">
            <v>0</v>
          </cell>
          <cell r="AH14">
            <v>0</v>
          </cell>
          <cell r="AI14" t="str">
            <v/>
          </cell>
          <cell r="AJ14">
            <v>0</v>
          </cell>
          <cell r="AK14">
            <v>0</v>
          </cell>
          <cell r="AL14" t="str">
            <v/>
          </cell>
          <cell r="AM14">
            <v>0</v>
          </cell>
          <cell r="AN14">
            <v>0</v>
          </cell>
          <cell r="AO14" t="str">
            <v/>
          </cell>
          <cell r="AP14">
            <v>0</v>
          </cell>
          <cell r="AQ14">
            <v>0</v>
          </cell>
          <cell r="AR14" t="str">
            <v>x</v>
          </cell>
          <cell r="AS14" t="str">
            <v/>
          </cell>
          <cell r="AT14" t="str">
            <v/>
          </cell>
          <cell r="AU14" t="str">
            <v/>
          </cell>
          <cell r="AV14" t="str">
            <v/>
          </cell>
          <cell r="AW14" t="str">
            <v/>
          </cell>
          <cell r="AX14" t="str">
            <v/>
          </cell>
          <cell r="BB14" t="str">
            <v/>
          </cell>
          <cell r="BF14" t="str">
            <v/>
          </cell>
        </row>
        <row r="15">
          <cell r="A15">
            <v>11</v>
          </cell>
          <cell r="D15" t="str">
            <v/>
          </cell>
          <cell r="E15" t="str">
            <v/>
          </cell>
          <cell r="F15" t="str">
            <v/>
          </cell>
          <cell r="G15" t="str">
            <v/>
          </cell>
          <cell r="H15" t="str">
            <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t="str">
            <v>x</v>
          </cell>
          <cell r="X15">
            <v>0</v>
          </cell>
          <cell r="Y15">
            <v>0</v>
          </cell>
          <cell r="Z15" t="str">
            <v/>
          </cell>
          <cell r="AA15">
            <v>0</v>
          </cell>
          <cell r="AB15">
            <v>0</v>
          </cell>
          <cell r="AC15" t="str">
            <v/>
          </cell>
          <cell r="AD15">
            <v>0</v>
          </cell>
          <cell r="AE15">
            <v>0</v>
          </cell>
          <cell r="AF15" t="str">
            <v/>
          </cell>
          <cell r="AG15">
            <v>0</v>
          </cell>
          <cell r="AH15">
            <v>0</v>
          </cell>
          <cell r="AI15" t="str">
            <v/>
          </cell>
          <cell r="AJ15">
            <v>0</v>
          </cell>
          <cell r="AK15">
            <v>0</v>
          </cell>
          <cell r="AL15" t="str">
            <v/>
          </cell>
          <cell r="AM15">
            <v>0</v>
          </cell>
          <cell r="AN15">
            <v>0</v>
          </cell>
          <cell r="AO15" t="str">
            <v/>
          </cell>
          <cell r="AP15">
            <v>0</v>
          </cell>
          <cell r="AQ15">
            <v>0</v>
          </cell>
          <cell r="AR15" t="str">
            <v>x</v>
          </cell>
          <cell r="AS15" t="str">
            <v/>
          </cell>
          <cell r="AT15" t="str">
            <v/>
          </cell>
          <cell r="AU15" t="str">
            <v/>
          </cell>
          <cell r="AV15" t="str">
            <v/>
          </cell>
          <cell r="AW15" t="str">
            <v/>
          </cell>
          <cell r="AX15" t="str">
            <v/>
          </cell>
          <cell r="BB15" t="str">
            <v/>
          </cell>
          <cell r="BF15" t="str">
            <v/>
          </cell>
        </row>
        <row r="16">
          <cell r="A16">
            <v>12</v>
          </cell>
          <cell r="D16" t="str">
            <v/>
          </cell>
          <cell r="E16" t="str">
            <v/>
          </cell>
          <cell r="F16" t="str">
            <v/>
          </cell>
          <cell r="G16" t="str">
            <v/>
          </cell>
          <cell r="H16" t="str">
            <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t="str">
            <v>x</v>
          </cell>
          <cell r="X16">
            <v>0</v>
          </cell>
          <cell r="Y16">
            <v>0</v>
          </cell>
          <cell r="Z16" t="str">
            <v/>
          </cell>
          <cell r="AA16">
            <v>0</v>
          </cell>
          <cell r="AB16">
            <v>0</v>
          </cell>
          <cell r="AC16" t="str">
            <v/>
          </cell>
          <cell r="AD16">
            <v>0</v>
          </cell>
          <cell r="AE16">
            <v>0</v>
          </cell>
          <cell r="AF16" t="str">
            <v/>
          </cell>
          <cell r="AG16">
            <v>0</v>
          </cell>
          <cell r="AH16">
            <v>0</v>
          </cell>
          <cell r="AI16" t="str">
            <v/>
          </cell>
          <cell r="AJ16">
            <v>0</v>
          </cell>
          <cell r="AK16">
            <v>0</v>
          </cell>
          <cell r="AL16" t="str">
            <v/>
          </cell>
          <cell r="AM16">
            <v>0</v>
          </cell>
          <cell r="AN16">
            <v>0</v>
          </cell>
          <cell r="AO16" t="str">
            <v/>
          </cell>
          <cell r="AP16">
            <v>0</v>
          </cell>
          <cell r="AQ16">
            <v>0</v>
          </cell>
          <cell r="AR16" t="str">
            <v>x</v>
          </cell>
          <cell r="AS16" t="str">
            <v/>
          </cell>
          <cell r="AT16" t="str">
            <v/>
          </cell>
          <cell r="AU16" t="str">
            <v/>
          </cell>
          <cell r="AV16" t="str">
            <v/>
          </cell>
          <cell r="AW16" t="str">
            <v/>
          </cell>
          <cell r="AX16" t="str">
            <v/>
          </cell>
          <cell r="BB16" t="str">
            <v/>
          </cell>
          <cell r="BF16" t="str">
            <v/>
          </cell>
        </row>
        <row r="17">
          <cell r="A17">
            <v>13</v>
          </cell>
          <cell r="D17" t="str">
            <v/>
          </cell>
          <cell r="E17" t="str">
            <v/>
          </cell>
          <cell r="F17" t="str">
            <v/>
          </cell>
          <cell r="G17" t="str">
            <v/>
          </cell>
          <cell r="H17" t="str">
            <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t="str">
            <v>x</v>
          </cell>
          <cell r="X17">
            <v>0</v>
          </cell>
          <cell r="Y17">
            <v>0</v>
          </cell>
          <cell r="Z17" t="str">
            <v/>
          </cell>
          <cell r="AA17">
            <v>0</v>
          </cell>
          <cell r="AB17">
            <v>0</v>
          </cell>
          <cell r="AC17" t="str">
            <v/>
          </cell>
          <cell r="AD17">
            <v>0</v>
          </cell>
          <cell r="AE17">
            <v>0</v>
          </cell>
          <cell r="AF17" t="str">
            <v/>
          </cell>
          <cell r="AG17">
            <v>0</v>
          </cell>
          <cell r="AH17">
            <v>0</v>
          </cell>
          <cell r="AI17" t="str">
            <v/>
          </cell>
          <cell r="AJ17">
            <v>0</v>
          </cell>
          <cell r="AK17">
            <v>0</v>
          </cell>
          <cell r="AL17" t="str">
            <v/>
          </cell>
          <cell r="AM17">
            <v>0</v>
          </cell>
          <cell r="AN17">
            <v>0</v>
          </cell>
          <cell r="AO17" t="str">
            <v/>
          </cell>
          <cell r="AP17">
            <v>0</v>
          </cell>
          <cell r="AQ17">
            <v>0</v>
          </cell>
          <cell r="AR17" t="str">
            <v>x</v>
          </cell>
          <cell r="AS17" t="str">
            <v/>
          </cell>
          <cell r="AT17" t="str">
            <v/>
          </cell>
          <cell r="AU17" t="str">
            <v/>
          </cell>
          <cell r="AV17" t="str">
            <v/>
          </cell>
          <cell r="AW17" t="str">
            <v/>
          </cell>
          <cell r="AX17" t="str">
            <v/>
          </cell>
          <cell r="BB17" t="str">
            <v/>
          </cell>
          <cell r="BF17" t="str">
            <v/>
          </cell>
        </row>
        <row r="18">
          <cell r="A18">
            <v>14</v>
          </cell>
          <cell r="D18" t="str">
            <v/>
          </cell>
          <cell r="E18" t="str">
            <v/>
          </cell>
          <cell r="F18" t="str">
            <v/>
          </cell>
          <cell r="G18" t="str">
            <v/>
          </cell>
          <cell r="H18" t="str">
            <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t="str">
            <v>x</v>
          </cell>
          <cell r="X18">
            <v>0</v>
          </cell>
          <cell r="Y18">
            <v>0</v>
          </cell>
          <cell r="Z18" t="str">
            <v/>
          </cell>
          <cell r="AA18">
            <v>0</v>
          </cell>
          <cell r="AB18">
            <v>0</v>
          </cell>
          <cell r="AC18" t="str">
            <v/>
          </cell>
          <cell r="AD18">
            <v>0</v>
          </cell>
          <cell r="AE18">
            <v>0</v>
          </cell>
          <cell r="AF18" t="str">
            <v/>
          </cell>
          <cell r="AG18">
            <v>0</v>
          </cell>
          <cell r="AH18">
            <v>0</v>
          </cell>
          <cell r="AI18" t="str">
            <v/>
          </cell>
          <cell r="AJ18">
            <v>0</v>
          </cell>
          <cell r="AK18">
            <v>0</v>
          </cell>
          <cell r="AL18" t="str">
            <v/>
          </cell>
          <cell r="AM18">
            <v>0</v>
          </cell>
          <cell r="AN18">
            <v>0</v>
          </cell>
          <cell r="AO18" t="str">
            <v/>
          </cell>
          <cell r="AP18">
            <v>0</v>
          </cell>
          <cell r="AQ18">
            <v>0</v>
          </cell>
          <cell r="AR18" t="str">
            <v>x</v>
          </cell>
          <cell r="AS18" t="str">
            <v/>
          </cell>
          <cell r="AT18" t="str">
            <v/>
          </cell>
          <cell r="AU18" t="str">
            <v/>
          </cell>
          <cell r="AV18" t="str">
            <v/>
          </cell>
          <cell r="AW18" t="str">
            <v/>
          </cell>
          <cell r="AX18" t="str">
            <v/>
          </cell>
          <cell r="BB18" t="str">
            <v/>
          </cell>
          <cell r="BF18" t="str">
            <v/>
          </cell>
        </row>
        <row r="19">
          <cell r="A19">
            <v>15</v>
          </cell>
          <cell r="D19" t="str">
            <v/>
          </cell>
          <cell r="E19" t="str">
            <v/>
          </cell>
          <cell r="F19" t="str">
            <v/>
          </cell>
          <cell r="G19" t="str">
            <v/>
          </cell>
          <cell r="H19" t="str">
            <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t="str">
            <v>x</v>
          </cell>
          <cell r="X19">
            <v>0</v>
          </cell>
          <cell r="Y19">
            <v>0</v>
          </cell>
          <cell r="Z19" t="str">
            <v/>
          </cell>
          <cell r="AA19">
            <v>0</v>
          </cell>
          <cell r="AB19">
            <v>0</v>
          </cell>
          <cell r="AC19" t="str">
            <v/>
          </cell>
          <cell r="AD19">
            <v>0</v>
          </cell>
          <cell r="AE19">
            <v>0</v>
          </cell>
          <cell r="AF19" t="str">
            <v/>
          </cell>
          <cell r="AG19">
            <v>0</v>
          </cell>
          <cell r="AH19">
            <v>0</v>
          </cell>
          <cell r="AI19" t="str">
            <v/>
          </cell>
          <cell r="AJ19">
            <v>0</v>
          </cell>
          <cell r="AK19">
            <v>0</v>
          </cell>
          <cell r="AL19" t="str">
            <v/>
          </cell>
          <cell r="AM19">
            <v>0</v>
          </cell>
          <cell r="AN19">
            <v>0</v>
          </cell>
          <cell r="AO19" t="str">
            <v/>
          </cell>
          <cell r="AP19">
            <v>0</v>
          </cell>
          <cell r="AQ19">
            <v>0</v>
          </cell>
          <cell r="AR19" t="str">
            <v>x</v>
          </cell>
          <cell r="AS19" t="str">
            <v/>
          </cell>
          <cell r="AT19" t="str">
            <v/>
          </cell>
          <cell r="AU19" t="str">
            <v/>
          </cell>
          <cell r="AV19" t="str">
            <v/>
          </cell>
          <cell r="AW19" t="str">
            <v/>
          </cell>
          <cell r="AX19" t="str">
            <v/>
          </cell>
          <cell r="BB19" t="str">
            <v/>
          </cell>
          <cell r="BF19" t="str">
            <v/>
          </cell>
        </row>
        <row r="20">
          <cell r="A20">
            <v>16</v>
          </cell>
          <cell r="D20" t="str">
            <v/>
          </cell>
          <cell r="E20" t="str">
            <v/>
          </cell>
          <cell r="F20" t="str">
            <v/>
          </cell>
          <cell r="G20" t="str">
            <v/>
          </cell>
          <cell r="H20" t="str">
            <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t="str">
            <v>x</v>
          </cell>
          <cell r="X20">
            <v>0</v>
          </cell>
          <cell r="Y20">
            <v>0</v>
          </cell>
          <cell r="Z20" t="str">
            <v/>
          </cell>
          <cell r="AA20">
            <v>0</v>
          </cell>
          <cell r="AB20">
            <v>0</v>
          </cell>
          <cell r="AC20" t="str">
            <v/>
          </cell>
          <cell r="AD20">
            <v>0</v>
          </cell>
          <cell r="AE20">
            <v>0</v>
          </cell>
          <cell r="AF20" t="str">
            <v/>
          </cell>
          <cell r="AG20">
            <v>0</v>
          </cell>
          <cell r="AH20">
            <v>0</v>
          </cell>
          <cell r="AI20" t="str">
            <v/>
          </cell>
          <cell r="AJ20">
            <v>0</v>
          </cell>
          <cell r="AK20">
            <v>0</v>
          </cell>
          <cell r="AL20" t="str">
            <v/>
          </cell>
          <cell r="AM20">
            <v>0</v>
          </cell>
          <cell r="AN20">
            <v>0</v>
          </cell>
          <cell r="AO20" t="str">
            <v/>
          </cell>
          <cell r="AP20">
            <v>0</v>
          </cell>
          <cell r="AQ20">
            <v>0</v>
          </cell>
          <cell r="AR20" t="str">
            <v>x</v>
          </cell>
          <cell r="AS20" t="str">
            <v/>
          </cell>
          <cell r="AT20" t="str">
            <v/>
          </cell>
          <cell r="AU20" t="str">
            <v/>
          </cell>
          <cell r="AV20" t="str">
            <v/>
          </cell>
          <cell r="AW20" t="str">
            <v/>
          </cell>
          <cell r="AX20" t="str">
            <v/>
          </cell>
          <cell r="BB20" t="str">
            <v/>
          </cell>
          <cell r="BF20" t="str">
            <v/>
          </cell>
        </row>
        <row r="21">
          <cell r="A21">
            <v>17</v>
          </cell>
          <cell r="D21" t="str">
            <v/>
          </cell>
          <cell r="E21" t="str">
            <v/>
          </cell>
          <cell r="F21" t="str">
            <v/>
          </cell>
          <cell r="G21" t="str">
            <v/>
          </cell>
          <cell r="H21" t="str">
            <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t="str">
            <v>x</v>
          </cell>
          <cell r="X21">
            <v>0</v>
          </cell>
          <cell r="Y21">
            <v>0</v>
          </cell>
          <cell r="Z21" t="str">
            <v/>
          </cell>
          <cell r="AA21">
            <v>0</v>
          </cell>
          <cell r="AB21">
            <v>0</v>
          </cell>
          <cell r="AC21" t="str">
            <v/>
          </cell>
          <cell r="AD21">
            <v>0</v>
          </cell>
          <cell r="AE21">
            <v>0</v>
          </cell>
          <cell r="AF21" t="str">
            <v/>
          </cell>
          <cell r="AG21">
            <v>0</v>
          </cell>
          <cell r="AH21">
            <v>0</v>
          </cell>
          <cell r="AI21" t="str">
            <v/>
          </cell>
          <cell r="AJ21">
            <v>0</v>
          </cell>
          <cell r="AK21">
            <v>0</v>
          </cell>
          <cell r="AL21" t="str">
            <v/>
          </cell>
          <cell r="AM21">
            <v>0</v>
          </cell>
          <cell r="AN21">
            <v>0</v>
          </cell>
          <cell r="AO21" t="str">
            <v/>
          </cell>
          <cell r="AP21">
            <v>0</v>
          </cell>
          <cell r="AQ21">
            <v>0</v>
          </cell>
          <cell r="AR21" t="str">
            <v>x</v>
          </cell>
          <cell r="AS21" t="str">
            <v/>
          </cell>
          <cell r="AT21" t="str">
            <v/>
          </cell>
          <cell r="AU21" t="str">
            <v/>
          </cell>
          <cell r="AV21" t="str">
            <v/>
          </cell>
          <cell r="AW21" t="str">
            <v/>
          </cell>
          <cell r="AX21" t="str">
            <v/>
          </cell>
          <cell r="BB21" t="str">
            <v/>
          </cell>
          <cell r="BF21" t="str">
            <v/>
          </cell>
        </row>
        <row r="22">
          <cell r="A22">
            <v>18</v>
          </cell>
          <cell r="D22" t="str">
            <v/>
          </cell>
          <cell r="E22" t="str">
            <v/>
          </cell>
          <cell r="F22" t="str">
            <v/>
          </cell>
          <cell r="G22" t="str">
            <v/>
          </cell>
          <cell r="H22" t="str">
            <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t="str">
            <v>x</v>
          </cell>
          <cell r="X22">
            <v>0</v>
          </cell>
          <cell r="Y22">
            <v>0</v>
          </cell>
          <cell r="Z22" t="str">
            <v/>
          </cell>
          <cell r="AA22">
            <v>0</v>
          </cell>
          <cell r="AB22">
            <v>0</v>
          </cell>
          <cell r="AC22" t="str">
            <v/>
          </cell>
          <cell r="AD22">
            <v>0</v>
          </cell>
          <cell r="AE22">
            <v>0</v>
          </cell>
          <cell r="AF22" t="str">
            <v/>
          </cell>
          <cell r="AG22">
            <v>0</v>
          </cell>
          <cell r="AH22">
            <v>0</v>
          </cell>
          <cell r="AI22" t="str">
            <v/>
          </cell>
          <cell r="AJ22">
            <v>0</v>
          </cell>
          <cell r="AK22">
            <v>0</v>
          </cell>
          <cell r="AL22" t="str">
            <v/>
          </cell>
          <cell r="AM22">
            <v>0</v>
          </cell>
          <cell r="AN22">
            <v>0</v>
          </cell>
          <cell r="AO22" t="str">
            <v/>
          </cell>
          <cell r="AP22">
            <v>0</v>
          </cell>
          <cell r="AQ22">
            <v>0</v>
          </cell>
          <cell r="AR22" t="str">
            <v>x</v>
          </cell>
          <cell r="AS22" t="str">
            <v/>
          </cell>
          <cell r="AT22" t="str">
            <v/>
          </cell>
          <cell r="AU22" t="str">
            <v/>
          </cell>
          <cell r="AV22" t="str">
            <v/>
          </cell>
          <cell r="AW22" t="str">
            <v/>
          </cell>
          <cell r="AX22" t="str">
            <v/>
          </cell>
          <cell r="BB22" t="str">
            <v/>
          </cell>
          <cell r="BF22" t="str">
            <v/>
          </cell>
        </row>
        <row r="23">
          <cell r="A23">
            <v>19</v>
          </cell>
          <cell r="D23" t="str">
            <v/>
          </cell>
          <cell r="E23" t="str">
            <v/>
          </cell>
          <cell r="F23" t="str">
            <v/>
          </cell>
          <cell r="G23" t="str">
            <v/>
          </cell>
          <cell r="H23" t="str">
            <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t="str">
            <v>x</v>
          </cell>
          <cell r="X23">
            <v>0</v>
          </cell>
          <cell r="Y23">
            <v>0</v>
          </cell>
          <cell r="Z23" t="str">
            <v/>
          </cell>
          <cell r="AA23">
            <v>0</v>
          </cell>
          <cell r="AB23">
            <v>0</v>
          </cell>
          <cell r="AC23" t="str">
            <v/>
          </cell>
          <cell r="AD23">
            <v>0</v>
          </cell>
          <cell r="AE23">
            <v>0</v>
          </cell>
          <cell r="AF23" t="str">
            <v/>
          </cell>
          <cell r="AG23">
            <v>0</v>
          </cell>
          <cell r="AH23">
            <v>0</v>
          </cell>
          <cell r="AI23" t="str">
            <v/>
          </cell>
          <cell r="AJ23">
            <v>0</v>
          </cell>
          <cell r="AK23">
            <v>0</v>
          </cell>
          <cell r="AL23" t="str">
            <v/>
          </cell>
          <cell r="AM23">
            <v>0</v>
          </cell>
          <cell r="AN23">
            <v>0</v>
          </cell>
          <cell r="AO23" t="str">
            <v/>
          </cell>
          <cell r="AP23">
            <v>0</v>
          </cell>
          <cell r="AQ23">
            <v>0</v>
          </cell>
          <cell r="AR23" t="str">
            <v>x</v>
          </cell>
          <cell r="AS23" t="str">
            <v/>
          </cell>
          <cell r="AT23" t="str">
            <v/>
          </cell>
          <cell r="AU23" t="str">
            <v/>
          </cell>
          <cell r="AV23" t="str">
            <v/>
          </cell>
          <cell r="AW23" t="str">
            <v/>
          </cell>
          <cell r="AX23" t="str">
            <v/>
          </cell>
          <cell r="BB23" t="str">
            <v/>
          </cell>
          <cell r="BF23" t="str">
            <v/>
          </cell>
        </row>
        <row r="24">
          <cell r="A24">
            <v>20</v>
          </cell>
          <cell r="D24" t="str">
            <v/>
          </cell>
          <cell r="E24" t="str">
            <v/>
          </cell>
          <cell r="F24" t="str">
            <v/>
          </cell>
          <cell r="G24" t="str">
            <v/>
          </cell>
          <cell r="H24" t="str">
            <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t="str">
            <v>x</v>
          </cell>
          <cell r="X24">
            <v>0</v>
          </cell>
          <cell r="Y24">
            <v>0</v>
          </cell>
          <cell r="Z24" t="str">
            <v/>
          </cell>
          <cell r="AA24">
            <v>0</v>
          </cell>
          <cell r="AB24">
            <v>0</v>
          </cell>
          <cell r="AC24" t="str">
            <v/>
          </cell>
          <cell r="AD24">
            <v>0</v>
          </cell>
          <cell r="AE24">
            <v>0</v>
          </cell>
          <cell r="AF24" t="str">
            <v/>
          </cell>
          <cell r="AG24">
            <v>0</v>
          </cell>
          <cell r="AH24">
            <v>0</v>
          </cell>
          <cell r="AI24" t="str">
            <v/>
          </cell>
          <cell r="AJ24">
            <v>0</v>
          </cell>
          <cell r="AK24">
            <v>0</v>
          </cell>
          <cell r="AL24" t="str">
            <v/>
          </cell>
          <cell r="AM24">
            <v>0</v>
          </cell>
          <cell r="AN24">
            <v>0</v>
          </cell>
          <cell r="AO24" t="str">
            <v/>
          </cell>
          <cell r="AP24">
            <v>0</v>
          </cell>
          <cell r="AQ24">
            <v>0</v>
          </cell>
          <cell r="AR24" t="str">
            <v>x</v>
          </cell>
          <cell r="AS24" t="str">
            <v/>
          </cell>
          <cell r="AT24" t="str">
            <v/>
          </cell>
          <cell r="AU24" t="str">
            <v/>
          </cell>
          <cell r="AV24" t="str">
            <v/>
          </cell>
          <cell r="AW24" t="str">
            <v/>
          </cell>
          <cell r="AX24" t="str">
            <v/>
          </cell>
          <cell r="BB24" t="str">
            <v/>
          </cell>
          <cell r="BF24" t="str">
            <v/>
          </cell>
        </row>
        <row r="25">
          <cell r="A25">
            <v>21</v>
          </cell>
          <cell r="D25" t="str">
            <v/>
          </cell>
          <cell r="E25" t="str">
            <v/>
          </cell>
          <cell r="F25" t="str">
            <v/>
          </cell>
          <cell r="G25" t="str">
            <v/>
          </cell>
          <cell r="H25" t="str">
            <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t="str">
            <v>x</v>
          </cell>
          <cell r="X25">
            <v>0</v>
          </cell>
          <cell r="Y25">
            <v>0</v>
          </cell>
          <cell r="Z25" t="str">
            <v/>
          </cell>
          <cell r="AA25">
            <v>0</v>
          </cell>
          <cell r="AB25">
            <v>0</v>
          </cell>
          <cell r="AC25" t="str">
            <v/>
          </cell>
          <cell r="AD25">
            <v>0</v>
          </cell>
          <cell r="AE25">
            <v>0</v>
          </cell>
          <cell r="AF25" t="str">
            <v/>
          </cell>
          <cell r="AG25">
            <v>0</v>
          </cell>
          <cell r="AH25">
            <v>0</v>
          </cell>
          <cell r="AI25" t="str">
            <v/>
          </cell>
          <cell r="AJ25">
            <v>0</v>
          </cell>
          <cell r="AK25">
            <v>0</v>
          </cell>
          <cell r="AL25" t="str">
            <v/>
          </cell>
          <cell r="AM25">
            <v>0</v>
          </cell>
          <cell r="AN25">
            <v>0</v>
          </cell>
          <cell r="AO25" t="str">
            <v/>
          </cell>
          <cell r="AP25">
            <v>0</v>
          </cell>
          <cell r="AQ25">
            <v>0</v>
          </cell>
          <cell r="AR25" t="str">
            <v>x</v>
          </cell>
          <cell r="AS25" t="str">
            <v/>
          </cell>
          <cell r="AT25" t="str">
            <v/>
          </cell>
          <cell r="AU25" t="str">
            <v/>
          </cell>
          <cell r="AV25" t="str">
            <v/>
          </cell>
          <cell r="AW25" t="str">
            <v/>
          </cell>
          <cell r="AX25" t="str">
            <v/>
          </cell>
          <cell r="BB25" t="str">
            <v/>
          </cell>
          <cell r="BF25" t="str">
            <v/>
          </cell>
        </row>
        <row r="26">
          <cell r="A26">
            <v>22</v>
          </cell>
          <cell r="D26" t="str">
            <v/>
          </cell>
          <cell r="E26" t="str">
            <v/>
          </cell>
          <cell r="F26" t="str">
            <v/>
          </cell>
          <cell r="G26" t="str">
            <v/>
          </cell>
          <cell r="H26" t="str">
            <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t="str">
            <v>x</v>
          </cell>
          <cell r="X26">
            <v>0</v>
          </cell>
          <cell r="Y26">
            <v>0</v>
          </cell>
          <cell r="Z26" t="str">
            <v/>
          </cell>
          <cell r="AA26">
            <v>0</v>
          </cell>
          <cell r="AB26">
            <v>0</v>
          </cell>
          <cell r="AC26" t="str">
            <v/>
          </cell>
          <cell r="AD26">
            <v>0</v>
          </cell>
          <cell r="AE26">
            <v>0</v>
          </cell>
          <cell r="AF26" t="str">
            <v/>
          </cell>
          <cell r="AG26">
            <v>0</v>
          </cell>
          <cell r="AH26">
            <v>0</v>
          </cell>
          <cell r="AI26" t="str">
            <v/>
          </cell>
          <cell r="AJ26">
            <v>0</v>
          </cell>
          <cell r="AK26">
            <v>0</v>
          </cell>
          <cell r="AL26" t="str">
            <v/>
          </cell>
          <cell r="AM26">
            <v>0</v>
          </cell>
          <cell r="AN26">
            <v>0</v>
          </cell>
          <cell r="AO26" t="str">
            <v/>
          </cell>
          <cell r="AP26">
            <v>0</v>
          </cell>
          <cell r="AQ26">
            <v>0</v>
          </cell>
          <cell r="AR26" t="str">
            <v>x</v>
          </cell>
          <cell r="AS26" t="str">
            <v/>
          </cell>
          <cell r="AT26" t="str">
            <v/>
          </cell>
          <cell r="AU26" t="str">
            <v/>
          </cell>
          <cell r="AV26" t="str">
            <v/>
          </cell>
          <cell r="AW26" t="str">
            <v/>
          </cell>
          <cell r="AX26" t="str">
            <v/>
          </cell>
          <cell r="BB26" t="str">
            <v/>
          </cell>
          <cell r="BF26" t="str">
            <v/>
          </cell>
        </row>
        <row r="27">
          <cell r="A27">
            <v>23</v>
          </cell>
          <cell r="D27" t="str">
            <v/>
          </cell>
          <cell r="E27" t="str">
            <v/>
          </cell>
          <cell r="G27" t="str">
            <v/>
          </cell>
          <cell r="H27" t="str">
            <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t="str">
            <v>x</v>
          </cell>
          <cell r="X27">
            <v>0</v>
          </cell>
          <cell r="Y27">
            <v>0</v>
          </cell>
          <cell r="Z27" t="str">
            <v/>
          </cell>
          <cell r="AA27">
            <v>0</v>
          </cell>
          <cell r="AB27">
            <v>0</v>
          </cell>
          <cell r="AC27" t="str">
            <v/>
          </cell>
          <cell r="AD27">
            <v>0</v>
          </cell>
          <cell r="AE27">
            <v>0</v>
          </cell>
          <cell r="AF27" t="str">
            <v/>
          </cell>
          <cell r="AG27">
            <v>0</v>
          </cell>
          <cell r="AH27">
            <v>0</v>
          </cell>
          <cell r="AI27" t="str">
            <v/>
          </cell>
          <cell r="AJ27">
            <v>0</v>
          </cell>
          <cell r="AK27">
            <v>0</v>
          </cell>
          <cell r="AL27" t="str">
            <v/>
          </cell>
          <cell r="AM27">
            <v>0</v>
          </cell>
          <cell r="AN27">
            <v>0</v>
          </cell>
          <cell r="AO27" t="str">
            <v/>
          </cell>
          <cell r="AP27">
            <v>0</v>
          </cell>
          <cell r="AQ27">
            <v>0</v>
          </cell>
          <cell r="AR27" t="str">
            <v>x</v>
          </cell>
          <cell r="AS27" t="str">
            <v/>
          </cell>
          <cell r="AT27" t="str">
            <v/>
          </cell>
          <cell r="AU27" t="str">
            <v/>
          </cell>
          <cell r="AV27" t="str">
            <v/>
          </cell>
          <cell r="AW27" t="str">
            <v/>
          </cell>
          <cell r="AX27" t="str">
            <v/>
          </cell>
          <cell r="BB27" t="str">
            <v/>
          </cell>
          <cell r="BD27" t="str">
            <v/>
          </cell>
          <cell r="BF27" t="str">
            <v/>
          </cell>
        </row>
        <row r="28">
          <cell r="A28">
            <v>24</v>
          </cell>
          <cell r="D28" t="str">
            <v/>
          </cell>
          <cell r="E28" t="str">
            <v/>
          </cell>
          <cell r="G28" t="str">
            <v/>
          </cell>
          <cell r="H28" t="str">
            <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t="str">
            <v>x</v>
          </cell>
          <cell r="X28">
            <v>0</v>
          </cell>
          <cell r="Y28">
            <v>0</v>
          </cell>
          <cell r="Z28" t="str">
            <v/>
          </cell>
          <cell r="AA28">
            <v>0</v>
          </cell>
          <cell r="AB28">
            <v>0</v>
          </cell>
          <cell r="AC28" t="str">
            <v/>
          </cell>
          <cell r="AD28">
            <v>0</v>
          </cell>
          <cell r="AE28">
            <v>0</v>
          </cell>
          <cell r="AF28" t="str">
            <v/>
          </cell>
          <cell r="AG28">
            <v>0</v>
          </cell>
          <cell r="AH28">
            <v>0</v>
          </cell>
          <cell r="AI28" t="str">
            <v/>
          </cell>
          <cell r="AJ28">
            <v>0</v>
          </cell>
          <cell r="AK28">
            <v>0</v>
          </cell>
          <cell r="AL28" t="str">
            <v/>
          </cell>
          <cell r="AM28">
            <v>0</v>
          </cell>
          <cell r="AN28">
            <v>0</v>
          </cell>
          <cell r="AO28" t="str">
            <v/>
          </cell>
          <cell r="AP28">
            <v>0</v>
          </cell>
          <cell r="AQ28">
            <v>0</v>
          </cell>
          <cell r="AR28" t="str">
            <v>x</v>
          </cell>
          <cell r="AS28" t="str">
            <v/>
          </cell>
          <cell r="AT28" t="str">
            <v/>
          </cell>
          <cell r="AU28" t="str">
            <v/>
          </cell>
          <cell r="AV28" t="str">
            <v/>
          </cell>
          <cell r="AW28" t="str">
            <v/>
          </cell>
          <cell r="AX28" t="str">
            <v/>
          </cell>
          <cell r="BB28" t="str">
            <v/>
          </cell>
          <cell r="BD28" t="str">
            <v/>
          </cell>
          <cell r="BF28" t="str">
            <v/>
          </cell>
        </row>
        <row r="29">
          <cell r="A29">
            <v>25</v>
          </cell>
          <cell r="D29" t="str">
            <v/>
          </cell>
          <cell r="E29" t="str">
            <v/>
          </cell>
          <cell r="G29" t="str">
            <v/>
          </cell>
          <cell r="H29" t="str">
            <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t="str">
            <v>x</v>
          </cell>
          <cell r="X29">
            <v>0</v>
          </cell>
          <cell r="Y29">
            <v>0</v>
          </cell>
          <cell r="Z29" t="str">
            <v/>
          </cell>
          <cell r="AA29">
            <v>0</v>
          </cell>
          <cell r="AB29">
            <v>0</v>
          </cell>
          <cell r="AC29" t="str">
            <v/>
          </cell>
          <cell r="AD29">
            <v>0</v>
          </cell>
          <cell r="AE29">
            <v>0</v>
          </cell>
          <cell r="AF29" t="str">
            <v/>
          </cell>
          <cell r="AG29">
            <v>0</v>
          </cell>
          <cell r="AH29">
            <v>0</v>
          </cell>
          <cell r="AI29" t="str">
            <v/>
          </cell>
          <cell r="AJ29">
            <v>0</v>
          </cell>
          <cell r="AK29">
            <v>0</v>
          </cell>
          <cell r="AL29" t="str">
            <v/>
          </cell>
          <cell r="AM29">
            <v>0</v>
          </cell>
          <cell r="AN29">
            <v>0</v>
          </cell>
          <cell r="AO29" t="str">
            <v/>
          </cell>
          <cell r="AP29">
            <v>0</v>
          </cell>
          <cell r="AQ29">
            <v>0</v>
          </cell>
          <cell r="AR29" t="str">
            <v>x</v>
          </cell>
          <cell r="AS29" t="str">
            <v/>
          </cell>
          <cell r="AT29" t="str">
            <v/>
          </cell>
          <cell r="AU29" t="str">
            <v/>
          </cell>
          <cell r="AV29" t="str">
            <v/>
          </cell>
          <cell r="AW29" t="str">
            <v/>
          </cell>
          <cell r="AX29" t="str">
            <v/>
          </cell>
          <cell r="BB29" t="str">
            <v/>
          </cell>
          <cell r="BD29" t="str">
            <v/>
          </cell>
          <cell r="BF29" t="str">
            <v/>
          </cell>
        </row>
        <row r="30">
          <cell r="A30">
            <v>26</v>
          </cell>
          <cell r="D30" t="str">
            <v/>
          </cell>
          <cell r="E30" t="str">
            <v/>
          </cell>
          <cell r="G30" t="str">
            <v/>
          </cell>
          <cell r="H30" t="str">
            <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t="str">
            <v>x</v>
          </cell>
          <cell r="X30">
            <v>0</v>
          </cell>
          <cell r="Y30">
            <v>0</v>
          </cell>
          <cell r="Z30" t="str">
            <v/>
          </cell>
          <cell r="AA30">
            <v>0</v>
          </cell>
          <cell r="AB30">
            <v>0</v>
          </cell>
          <cell r="AC30" t="str">
            <v/>
          </cell>
          <cell r="AD30">
            <v>0</v>
          </cell>
          <cell r="AE30">
            <v>0</v>
          </cell>
          <cell r="AF30" t="str">
            <v/>
          </cell>
          <cell r="AG30">
            <v>0</v>
          </cell>
          <cell r="AH30">
            <v>0</v>
          </cell>
          <cell r="AI30" t="str">
            <v/>
          </cell>
          <cell r="AJ30">
            <v>0</v>
          </cell>
          <cell r="AK30">
            <v>0</v>
          </cell>
          <cell r="AL30" t="str">
            <v/>
          </cell>
          <cell r="AM30">
            <v>0</v>
          </cell>
          <cell r="AN30">
            <v>0</v>
          </cell>
          <cell r="AO30" t="str">
            <v/>
          </cell>
          <cell r="AP30">
            <v>0</v>
          </cell>
          <cell r="AQ30">
            <v>0</v>
          </cell>
          <cell r="AR30" t="str">
            <v>x</v>
          </cell>
          <cell r="AS30" t="str">
            <v/>
          </cell>
          <cell r="AT30" t="str">
            <v/>
          </cell>
          <cell r="AU30" t="str">
            <v/>
          </cell>
          <cell r="AV30" t="str">
            <v/>
          </cell>
          <cell r="AW30" t="str">
            <v/>
          </cell>
          <cell r="AX30" t="str">
            <v/>
          </cell>
          <cell r="BB30" t="str">
            <v/>
          </cell>
          <cell r="BD30" t="str">
            <v/>
          </cell>
          <cell r="BF30" t="str">
            <v/>
          </cell>
        </row>
        <row r="31">
          <cell r="A31">
            <v>27</v>
          </cell>
          <cell r="D31" t="str">
            <v/>
          </cell>
          <cell r="E31" t="str">
            <v/>
          </cell>
          <cell r="G31" t="str">
            <v/>
          </cell>
          <cell r="H31" t="str">
            <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t="str">
            <v>x</v>
          </cell>
          <cell r="X31">
            <v>0</v>
          </cell>
          <cell r="Y31">
            <v>0</v>
          </cell>
          <cell r="Z31" t="str">
            <v/>
          </cell>
          <cell r="AA31">
            <v>0</v>
          </cell>
          <cell r="AB31">
            <v>0</v>
          </cell>
          <cell r="AC31" t="str">
            <v/>
          </cell>
          <cell r="AD31">
            <v>0</v>
          </cell>
          <cell r="AE31">
            <v>0</v>
          </cell>
          <cell r="AF31" t="str">
            <v/>
          </cell>
          <cell r="AG31">
            <v>0</v>
          </cell>
          <cell r="AH31">
            <v>0</v>
          </cell>
          <cell r="AI31" t="str">
            <v/>
          </cell>
          <cell r="AJ31">
            <v>0</v>
          </cell>
          <cell r="AK31">
            <v>0</v>
          </cell>
          <cell r="AL31" t="str">
            <v/>
          </cell>
          <cell r="AM31">
            <v>0</v>
          </cell>
          <cell r="AN31">
            <v>0</v>
          </cell>
          <cell r="AO31" t="str">
            <v/>
          </cell>
          <cell r="AP31">
            <v>0</v>
          </cell>
          <cell r="AQ31">
            <v>0</v>
          </cell>
          <cell r="AR31" t="str">
            <v>x</v>
          </cell>
          <cell r="AS31" t="str">
            <v/>
          </cell>
          <cell r="AT31" t="str">
            <v/>
          </cell>
          <cell r="AU31" t="str">
            <v/>
          </cell>
          <cell r="AV31" t="str">
            <v/>
          </cell>
          <cell r="AW31" t="str">
            <v/>
          </cell>
          <cell r="AX31" t="str">
            <v/>
          </cell>
          <cell r="BB31" t="str">
            <v/>
          </cell>
          <cell r="BD31" t="str">
            <v/>
          </cell>
          <cell r="BF31" t="str">
            <v/>
          </cell>
        </row>
        <row r="32">
          <cell r="A32">
            <v>28</v>
          </cell>
          <cell r="D32" t="str">
            <v/>
          </cell>
          <cell r="E32" t="str">
            <v/>
          </cell>
          <cell r="G32" t="str">
            <v/>
          </cell>
          <cell r="H32" t="str">
            <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t="str">
            <v>x</v>
          </cell>
          <cell r="X32">
            <v>0</v>
          </cell>
          <cell r="Y32">
            <v>0</v>
          </cell>
          <cell r="Z32" t="str">
            <v/>
          </cell>
          <cell r="AA32">
            <v>0</v>
          </cell>
          <cell r="AB32">
            <v>0</v>
          </cell>
          <cell r="AC32" t="str">
            <v/>
          </cell>
          <cell r="AD32">
            <v>0</v>
          </cell>
          <cell r="AE32">
            <v>0</v>
          </cell>
          <cell r="AF32" t="str">
            <v/>
          </cell>
          <cell r="AG32">
            <v>0</v>
          </cell>
          <cell r="AH32">
            <v>0</v>
          </cell>
          <cell r="AI32" t="str">
            <v/>
          </cell>
          <cell r="AJ32">
            <v>0</v>
          </cell>
          <cell r="AK32">
            <v>0</v>
          </cell>
          <cell r="AL32" t="str">
            <v/>
          </cell>
          <cell r="AM32">
            <v>0</v>
          </cell>
          <cell r="AN32">
            <v>0</v>
          </cell>
          <cell r="AO32" t="str">
            <v/>
          </cell>
          <cell r="AP32">
            <v>0</v>
          </cell>
          <cell r="AQ32">
            <v>0</v>
          </cell>
          <cell r="AR32" t="str">
            <v>x</v>
          </cell>
          <cell r="AS32" t="str">
            <v/>
          </cell>
          <cell r="AT32" t="str">
            <v/>
          </cell>
          <cell r="AU32" t="str">
            <v/>
          </cell>
          <cell r="AV32" t="str">
            <v/>
          </cell>
          <cell r="AW32" t="str">
            <v/>
          </cell>
          <cell r="AX32" t="str">
            <v/>
          </cell>
          <cell r="BB32" t="str">
            <v/>
          </cell>
          <cell r="BD32" t="str">
            <v/>
          </cell>
          <cell r="BF32" t="str">
            <v/>
          </cell>
        </row>
        <row r="33">
          <cell r="A33">
            <v>29</v>
          </cell>
          <cell r="D33" t="str">
            <v/>
          </cell>
          <cell r="E33" t="str">
            <v/>
          </cell>
          <cell r="G33" t="str">
            <v/>
          </cell>
          <cell r="H33" t="str">
            <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t="str">
            <v>x</v>
          </cell>
          <cell r="X33">
            <v>0</v>
          </cell>
          <cell r="Y33">
            <v>0</v>
          </cell>
          <cell r="Z33" t="str">
            <v/>
          </cell>
          <cell r="AA33">
            <v>0</v>
          </cell>
          <cell r="AB33">
            <v>0</v>
          </cell>
          <cell r="AC33" t="str">
            <v/>
          </cell>
          <cell r="AD33">
            <v>0</v>
          </cell>
          <cell r="AE33">
            <v>0</v>
          </cell>
          <cell r="AF33" t="str">
            <v/>
          </cell>
          <cell r="AG33">
            <v>0</v>
          </cell>
          <cell r="AH33">
            <v>0</v>
          </cell>
          <cell r="AI33" t="str">
            <v/>
          </cell>
          <cell r="AJ33">
            <v>0</v>
          </cell>
          <cell r="AK33">
            <v>0</v>
          </cell>
          <cell r="AL33" t="str">
            <v/>
          </cell>
          <cell r="AM33">
            <v>0</v>
          </cell>
          <cell r="AN33">
            <v>0</v>
          </cell>
          <cell r="AO33" t="str">
            <v/>
          </cell>
          <cell r="AP33">
            <v>0</v>
          </cell>
          <cell r="AQ33">
            <v>0</v>
          </cell>
          <cell r="AR33" t="str">
            <v>x</v>
          </cell>
          <cell r="AS33" t="str">
            <v/>
          </cell>
          <cell r="AT33" t="str">
            <v/>
          </cell>
          <cell r="AU33" t="str">
            <v/>
          </cell>
          <cell r="AV33" t="str">
            <v/>
          </cell>
          <cell r="AW33" t="str">
            <v/>
          </cell>
          <cell r="AX33" t="str">
            <v/>
          </cell>
          <cell r="BB33" t="str">
            <v/>
          </cell>
          <cell r="BD33" t="str">
            <v/>
          </cell>
          <cell r="BF33" t="str">
            <v/>
          </cell>
        </row>
        <row r="34">
          <cell r="A34">
            <v>30</v>
          </cell>
          <cell r="D34" t="str">
            <v/>
          </cell>
          <cell r="E34" t="str">
            <v/>
          </cell>
          <cell r="G34" t="str">
            <v/>
          </cell>
          <cell r="H34" t="str">
            <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t="str">
            <v>x</v>
          </cell>
          <cell r="X34">
            <v>0</v>
          </cell>
          <cell r="Y34">
            <v>0</v>
          </cell>
          <cell r="Z34" t="str">
            <v/>
          </cell>
          <cell r="AA34">
            <v>0</v>
          </cell>
          <cell r="AB34">
            <v>0</v>
          </cell>
          <cell r="AC34" t="str">
            <v/>
          </cell>
          <cell r="AD34">
            <v>0</v>
          </cell>
          <cell r="AE34">
            <v>0</v>
          </cell>
          <cell r="AF34" t="str">
            <v/>
          </cell>
          <cell r="AG34">
            <v>0</v>
          </cell>
          <cell r="AH34">
            <v>0</v>
          </cell>
          <cell r="AI34" t="str">
            <v/>
          </cell>
          <cell r="AJ34">
            <v>0</v>
          </cell>
          <cell r="AK34">
            <v>0</v>
          </cell>
          <cell r="AL34" t="str">
            <v/>
          </cell>
          <cell r="AM34">
            <v>0</v>
          </cell>
          <cell r="AN34">
            <v>0</v>
          </cell>
          <cell r="AO34" t="str">
            <v/>
          </cell>
          <cell r="AP34">
            <v>0</v>
          </cell>
          <cell r="AQ34">
            <v>0</v>
          </cell>
          <cell r="AR34" t="str">
            <v>x</v>
          </cell>
          <cell r="AS34" t="str">
            <v/>
          </cell>
          <cell r="AT34" t="str">
            <v/>
          </cell>
          <cell r="AU34" t="str">
            <v/>
          </cell>
          <cell r="AV34" t="str">
            <v/>
          </cell>
          <cell r="AW34" t="str">
            <v/>
          </cell>
          <cell r="AX34" t="str">
            <v/>
          </cell>
          <cell r="BB34" t="str">
            <v/>
          </cell>
          <cell r="BD34" t="str">
            <v/>
          </cell>
          <cell r="BF34" t="str">
            <v/>
          </cell>
        </row>
        <row r="35">
          <cell r="A35">
            <v>31</v>
          </cell>
          <cell r="D35" t="str">
            <v/>
          </cell>
          <cell r="E35" t="str">
            <v/>
          </cell>
          <cell r="G35" t="str">
            <v/>
          </cell>
          <cell r="H35" t="str">
            <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t="str">
            <v>x</v>
          </cell>
          <cell r="X35">
            <v>0</v>
          </cell>
          <cell r="Y35">
            <v>0</v>
          </cell>
          <cell r="Z35" t="str">
            <v/>
          </cell>
          <cell r="AA35">
            <v>0</v>
          </cell>
          <cell r="AB35">
            <v>0</v>
          </cell>
          <cell r="AC35" t="str">
            <v/>
          </cell>
          <cell r="AD35">
            <v>0</v>
          </cell>
          <cell r="AE35">
            <v>0</v>
          </cell>
          <cell r="AF35" t="str">
            <v/>
          </cell>
          <cell r="AG35">
            <v>0</v>
          </cell>
          <cell r="AH35">
            <v>0</v>
          </cell>
          <cell r="AI35" t="str">
            <v/>
          </cell>
          <cell r="AJ35">
            <v>0</v>
          </cell>
          <cell r="AK35">
            <v>0</v>
          </cell>
          <cell r="AL35" t="str">
            <v/>
          </cell>
          <cell r="AM35">
            <v>0</v>
          </cell>
          <cell r="AN35">
            <v>0</v>
          </cell>
          <cell r="AO35" t="str">
            <v/>
          </cell>
          <cell r="AP35">
            <v>0</v>
          </cell>
          <cell r="AQ35">
            <v>0</v>
          </cell>
          <cell r="AR35" t="str">
            <v>x</v>
          </cell>
          <cell r="AS35" t="str">
            <v/>
          </cell>
          <cell r="AT35" t="str">
            <v/>
          </cell>
          <cell r="AU35" t="str">
            <v/>
          </cell>
          <cell r="AV35" t="str">
            <v/>
          </cell>
          <cell r="AW35" t="str">
            <v/>
          </cell>
          <cell r="AX35" t="str">
            <v/>
          </cell>
          <cell r="BB35" t="str">
            <v/>
          </cell>
          <cell r="BD35" t="str">
            <v/>
          </cell>
          <cell r="BF35" t="str">
            <v/>
          </cell>
        </row>
        <row r="36">
          <cell r="A36">
            <v>32</v>
          </cell>
          <cell r="D36" t="str">
            <v/>
          </cell>
          <cell r="E36" t="str">
            <v/>
          </cell>
          <cell r="G36" t="str">
            <v/>
          </cell>
          <cell r="H36" t="str">
            <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t="str">
            <v>x</v>
          </cell>
          <cell r="X36">
            <v>0</v>
          </cell>
          <cell r="Y36">
            <v>0</v>
          </cell>
          <cell r="Z36" t="str">
            <v/>
          </cell>
          <cell r="AA36">
            <v>0</v>
          </cell>
          <cell r="AB36">
            <v>0</v>
          </cell>
          <cell r="AC36" t="str">
            <v/>
          </cell>
          <cell r="AD36">
            <v>0</v>
          </cell>
          <cell r="AE36">
            <v>0</v>
          </cell>
          <cell r="AF36" t="str">
            <v/>
          </cell>
          <cell r="AG36">
            <v>0</v>
          </cell>
          <cell r="AH36">
            <v>0</v>
          </cell>
          <cell r="AI36" t="str">
            <v/>
          </cell>
          <cell r="AJ36">
            <v>0</v>
          </cell>
          <cell r="AK36">
            <v>0</v>
          </cell>
          <cell r="AL36" t="str">
            <v/>
          </cell>
          <cell r="AM36">
            <v>0</v>
          </cell>
          <cell r="AN36">
            <v>0</v>
          </cell>
          <cell r="AO36" t="str">
            <v/>
          </cell>
          <cell r="AP36">
            <v>0</v>
          </cell>
          <cell r="AQ36">
            <v>0</v>
          </cell>
          <cell r="AR36" t="str">
            <v>x</v>
          </cell>
          <cell r="AS36" t="str">
            <v/>
          </cell>
          <cell r="AT36" t="str">
            <v/>
          </cell>
          <cell r="AU36" t="str">
            <v/>
          </cell>
          <cell r="AV36" t="str">
            <v/>
          </cell>
          <cell r="AW36" t="str">
            <v/>
          </cell>
          <cell r="AX36" t="str">
            <v/>
          </cell>
          <cell r="BB36" t="str">
            <v/>
          </cell>
          <cell r="BD36" t="str">
            <v/>
          </cell>
          <cell r="BF36" t="str">
            <v/>
          </cell>
        </row>
        <row r="37">
          <cell r="A37">
            <v>33</v>
          </cell>
          <cell r="D37" t="str">
            <v/>
          </cell>
          <cell r="E37" t="str">
            <v/>
          </cell>
          <cell r="G37" t="str">
            <v/>
          </cell>
          <cell r="H37" t="str">
            <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t="str">
            <v>x</v>
          </cell>
          <cell r="X37">
            <v>0</v>
          </cell>
          <cell r="Y37">
            <v>0</v>
          </cell>
          <cell r="Z37" t="str">
            <v/>
          </cell>
          <cell r="AA37">
            <v>0</v>
          </cell>
          <cell r="AB37">
            <v>0</v>
          </cell>
          <cell r="AC37" t="str">
            <v/>
          </cell>
          <cell r="AD37">
            <v>0</v>
          </cell>
          <cell r="AE37">
            <v>0</v>
          </cell>
          <cell r="AF37" t="str">
            <v/>
          </cell>
          <cell r="AG37">
            <v>0</v>
          </cell>
          <cell r="AH37">
            <v>0</v>
          </cell>
          <cell r="AI37" t="str">
            <v/>
          </cell>
          <cell r="AJ37">
            <v>0</v>
          </cell>
          <cell r="AK37">
            <v>0</v>
          </cell>
          <cell r="AL37" t="str">
            <v/>
          </cell>
          <cell r="AM37">
            <v>0</v>
          </cell>
          <cell r="AN37">
            <v>0</v>
          </cell>
          <cell r="AO37" t="str">
            <v/>
          </cell>
          <cell r="AP37">
            <v>0</v>
          </cell>
          <cell r="AQ37">
            <v>0</v>
          </cell>
          <cell r="AR37" t="str">
            <v>x</v>
          </cell>
          <cell r="AS37" t="str">
            <v/>
          </cell>
          <cell r="AT37" t="str">
            <v/>
          </cell>
          <cell r="AU37" t="str">
            <v/>
          </cell>
          <cell r="AV37" t="str">
            <v/>
          </cell>
          <cell r="AW37" t="str">
            <v/>
          </cell>
          <cell r="AX37" t="str">
            <v/>
          </cell>
          <cell r="BB37" t="str">
            <v/>
          </cell>
          <cell r="BD37" t="str">
            <v/>
          </cell>
          <cell r="BF37" t="str">
            <v/>
          </cell>
        </row>
        <row r="38">
          <cell r="A38">
            <v>34</v>
          </cell>
          <cell r="D38" t="str">
            <v/>
          </cell>
          <cell r="E38" t="str">
            <v/>
          </cell>
          <cell r="G38" t="str">
            <v/>
          </cell>
          <cell r="H38" t="str">
            <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t="str">
            <v>x</v>
          </cell>
          <cell r="X38">
            <v>0</v>
          </cell>
          <cell r="Y38">
            <v>0</v>
          </cell>
          <cell r="Z38" t="str">
            <v/>
          </cell>
          <cell r="AA38">
            <v>0</v>
          </cell>
          <cell r="AB38">
            <v>0</v>
          </cell>
          <cell r="AC38" t="str">
            <v/>
          </cell>
          <cell r="AD38">
            <v>0</v>
          </cell>
          <cell r="AE38">
            <v>0</v>
          </cell>
          <cell r="AF38" t="str">
            <v/>
          </cell>
          <cell r="AG38">
            <v>0</v>
          </cell>
          <cell r="AH38">
            <v>0</v>
          </cell>
          <cell r="AI38" t="str">
            <v/>
          </cell>
          <cell r="AJ38">
            <v>0</v>
          </cell>
          <cell r="AK38">
            <v>0</v>
          </cell>
          <cell r="AL38" t="str">
            <v/>
          </cell>
          <cell r="AM38">
            <v>0</v>
          </cell>
          <cell r="AN38">
            <v>0</v>
          </cell>
          <cell r="AO38" t="str">
            <v/>
          </cell>
          <cell r="AP38">
            <v>0</v>
          </cell>
          <cell r="AQ38">
            <v>0</v>
          </cell>
          <cell r="AR38" t="str">
            <v>x</v>
          </cell>
          <cell r="AS38" t="str">
            <v/>
          </cell>
          <cell r="AT38" t="str">
            <v/>
          </cell>
          <cell r="AU38" t="str">
            <v/>
          </cell>
          <cell r="AV38" t="str">
            <v/>
          </cell>
          <cell r="AW38" t="str">
            <v/>
          </cell>
          <cell r="AX38" t="str">
            <v/>
          </cell>
          <cell r="BB38" t="str">
            <v/>
          </cell>
          <cell r="BD38" t="str">
            <v/>
          </cell>
          <cell r="BF38" t="str">
            <v/>
          </cell>
        </row>
        <row r="39">
          <cell r="A39">
            <v>35</v>
          </cell>
          <cell r="D39" t="str">
            <v/>
          </cell>
          <cell r="E39" t="str">
            <v/>
          </cell>
          <cell r="G39" t="str">
            <v/>
          </cell>
          <cell r="H39" t="str">
            <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t="str">
            <v>x</v>
          </cell>
          <cell r="X39">
            <v>0</v>
          </cell>
          <cell r="Y39">
            <v>0</v>
          </cell>
          <cell r="Z39" t="str">
            <v/>
          </cell>
          <cell r="AA39">
            <v>0</v>
          </cell>
          <cell r="AB39">
            <v>0</v>
          </cell>
          <cell r="AC39" t="str">
            <v/>
          </cell>
          <cell r="AD39">
            <v>0</v>
          </cell>
          <cell r="AE39">
            <v>0</v>
          </cell>
          <cell r="AF39" t="str">
            <v/>
          </cell>
          <cell r="AG39">
            <v>0</v>
          </cell>
          <cell r="AH39">
            <v>0</v>
          </cell>
          <cell r="AI39" t="str">
            <v/>
          </cell>
          <cell r="AJ39">
            <v>0</v>
          </cell>
          <cell r="AK39">
            <v>0</v>
          </cell>
          <cell r="AL39" t="str">
            <v/>
          </cell>
          <cell r="AM39">
            <v>0</v>
          </cell>
          <cell r="AN39">
            <v>0</v>
          </cell>
          <cell r="AO39" t="str">
            <v/>
          </cell>
          <cell r="AP39">
            <v>0</v>
          </cell>
          <cell r="AQ39">
            <v>0</v>
          </cell>
          <cell r="AR39" t="str">
            <v>x</v>
          </cell>
          <cell r="AS39" t="str">
            <v/>
          </cell>
          <cell r="AT39" t="str">
            <v/>
          </cell>
          <cell r="AU39" t="str">
            <v/>
          </cell>
          <cell r="AV39" t="str">
            <v/>
          </cell>
          <cell r="AW39" t="str">
            <v/>
          </cell>
          <cell r="AX39" t="str">
            <v/>
          </cell>
          <cell r="BB39" t="str">
            <v/>
          </cell>
          <cell r="BD39" t="str">
            <v/>
          </cell>
          <cell r="BF39" t="str">
            <v/>
          </cell>
        </row>
        <row r="40">
          <cell r="A40">
            <v>36</v>
          </cell>
          <cell r="D40" t="str">
            <v/>
          </cell>
          <cell r="E40" t="str">
            <v/>
          </cell>
          <cell r="G40" t="str">
            <v/>
          </cell>
          <cell r="H40" t="str">
            <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t="str">
            <v>x</v>
          </cell>
          <cell r="X40">
            <v>0</v>
          </cell>
          <cell r="Y40">
            <v>0</v>
          </cell>
          <cell r="Z40" t="str">
            <v/>
          </cell>
          <cell r="AA40">
            <v>0</v>
          </cell>
          <cell r="AB40">
            <v>0</v>
          </cell>
          <cell r="AC40" t="str">
            <v/>
          </cell>
          <cell r="AD40">
            <v>0</v>
          </cell>
          <cell r="AE40">
            <v>0</v>
          </cell>
          <cell r="AF40" t="str">
            <v/>
          </cell>
          <cell r="AG40">
            <v>0</v>
          </cell>
          <cell r="AH40">
            <v>0</v>
          </cell>
          <cell r="AI40" t="str">
            <v/>
          </cell>
          <cell r="AJ40">
            <v>0</v>
          </cell>
          <cell r="AK40">
            <v>0</v>
          </cell>
          <cell r="AL40" t="str">
            <v/>
          </cell>
          <cell r="AM40">
            <v>0</v>
          </cell>
          <cell r="AN40">
            <v>0</v>
          </cell>
          <cell r="AO40" t="str">
            <v/>
          </cell>
          <cell r="AP40">
            <v>0</v>
          </cell>
          <cell r="AQ40">
            <v>0</v>
          </cell>
          <cell r="AR40" t="str">
            <v>x</v>
          </cell>
          <cell r="AS40" t="str">
            <v/>
          </cell>
          <cell r="AT40" t="str">
            <v/>
          </cell>
          <cell r="AU40" t="str">
            <v/>
          </cell>
          <cell r="AV40" t="str">
            <v/>
          </cell>
          <cell r="AW40" t="str">
            <v/>
          </cell>
          <cell r="AX40" t="str">
            <v/>
          </cell>
          <cell r="BB40" t="str">
            <v/>
          </cell>
          <cell r="BD40" t="str">
            <v/>
          </cell>
          <cell r="BF40" t="str">
            <v/>
          </cell>
        </row>
        <row r="41">
          <cell r="A41">
            <v>37</v>
          </cell>
          <cell r="D41" t="str">
            <v/>
          </cell>
          <cell r="E41" t="str">
            <v/>
          </cell>
          <cell r="G41" t="str">
            <v/>
          </cell>
          <cell r="H41" t="str">
            <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t="str">
            <v>x</v>
          </cell>
          <cell r="X41">
            <v>0</v>
          </cell>
          <cell r="Y41">
            <v>0</v>
          </cell>
          <cell r="Z41" t="str">
            <v/>
          </cell>
          <cell r="AA41">
            <v>0</v>
          </cell>
          <cell r="AB41">
            <v>0</v>
          </cell>
          <cell r="AC41" t="str">
            <v/>
          </cell>
          <cell r="AD41">
            <v>0</v>
          </cell>
          <cell r="AE41">
            <v>0</v>
          </cell>
          <cell r="AF41" t="str">
            <v/>
          </cell>
          <cell r="AG41">
            <v>0</v>
          </cell>
          <cell r="AH41">
            <v>0</v>
          </cell>
          <cell r="AI41" t="str">
            <v/>
          </cell>
          <cell r="AJ41">
            <v>0</v>
          </cell>
          <cell r="AK41">
            <v>0</v>
          </cell>
          <cell r="AL41" t="str">
            <v/>
          </cell>
          <cell r="AM41">
            <v>0</v>
          </cell>
          <cell r="AN41">
            <v>0</v>
          </cell>
          <cell r="AO41" t="str">
            <v/>
          </cell>
          <cell r="AP41">
            <v>0</v>
          </cell>
          <cell r="AQ41">
            <v>0</v>
          </cell>
          <cell r="AR41" t="str">
            <v>x</v>
          </cell>
          <cell r="AS41" t="str">
            <v/>
          </cell>
          <cell r="AT41" t="str">
            <v/>
          </cell>
          <cell r="AU41" t="str">
            <v/>
          </cell>
          <cell r="AV41" t="str">
            <v/>
          </cell>
          <cell r="AW41" t="str">
            <v/>
          </cell>
          <cell r="AX41" t="str">
            <v/>
          </cell>
          <cell r="BB41" t="str">
            <v/>
          </cell>
          <cell r="BD41" t="str">
            <v/>
          </cell>
          <cell r="BF41" t="str">
            <v/>
          </cell>
        </row>
        <row r="42">
          <cell r="A42">
            <v>38</v>
          </cell>
          <cell r="D42" t="str">
            <v/>
          </cell>
          <cell r="E42" t="str">
            <v/>
          </cell>
          <cell r="G42" t="str">
            <v/>
          </cell>
          <cell r="H42" t="str">
            <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t="str">
            <v>x</v>
          </cell>
          <cell r="X42">
            <v>0</v>
          </cell>
          <cell r="Y42">
            <v>0</v>
          </cell>
          <cell r="Z42" t="str">
            <v/>
          </cell>
          <cell r="AA42">
            <v>0</v>
          </cell>
          <cell r="AB42">
            <v>0</v>
          </cell>
          <cell r="AC42" t="str">
            <v/>
          </cell>
          <cell r="AD42">
            <v>0</v>
          </cell>
          <cell r="AE42">
            <v>0</v>
          </cell>
          <cell r="AF42" t="str">
            <v/>
          </cell>
          <cell r="AG42">
            <v>0</v>
          </cell>
          <cell r="AH42">
            <v>0</v>
          </cell>
          <cell r="AI42" t="str">
            <v/>
          </cell>
          <cell r="AJ42">
            <v>0</v>
          </cell>
          <cell r="AK42">
            <v>0</v>
          </cell>
          <cell r="AL42" t="str">
            <v/>
          </cell>
          <cell r="AM42">
            <v>0</v>
          </cell>
          <cell r="AN42">
            <v>0</v>
          </cell>
          <cell r="AO42" t="str">
            <v/>
          </cell>
          <cell r="AP42">
            <v>0</v>
          </cell>
          <cell r="AQ42">
            <v>0</v>
          </cell>
          <cell r="AR42" t="str">
            <v>x</v>
          </cell>
          <cell r="AS42" t="str">
            <v/>
          </cell>
          <cell r="AT42" t="str">
            <v/>
          </cell>
          <cell r="AU42" t="str">
            <v/>
          </cell>
          <cell r="AV42" t="str">
            <v/>
          </cell>
          <cell r="AW42" t="str">
            <v/>
          </cell>
          <cell r="AX42" t="str">
            <v/>
          </cell>
          <cell r="BB42" t="str">
            <v/>
          </cell>
          <cell r="BD42" t="str">
            <v/>
          </cell>
          <cell r="BF42" t="str">
            <v/>
          </cell>
        </row>
        <row r="43">
          <cell r="A43">
            <v>39</v>
          </cell>
          <cell r="D43" t="str">
            <v/>
          </cell>
          <cell r="E43" t="str">
            <v/>
          </cell>
          <cell r="G43" t="str">
            <v/>
          </cell>
          <cell r="H43" t="str">
            <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t="str">
            <v>x</v>
          </cell>
          <cell r="X43">
            <v>0</v>
          </cell>
          <cell r="Y43">
            <v>0</v>
          </cell>
          <cell r="Z43" t="str">
            <v/>
          </cell>
          <cell r="AA43">
            <v>0</v>
          </cell>
          <cell r="AB43">
            <v>0</v>
          </cell>
          <cell r="AC43" t="str">
            <v/>
          </cell>
          <cell r="AD43">
            <v>0</v>
          </cell>
          <cell r="AE43">
            <v>0</v>
          </cell>
          <cell r="AF43" t="str">
            <v/>
          </cell>
          <cell r="AG43">
            <v>0</v>
          </cell>
          <cell r="AH43">
            <v>0</v>
          </cell>
          <cell r="AI43" t="str">
            <v/>
          </cell>
          <cell r="AJ43">
            <v>0</v>
          </cell>
          <cell r="AK43">
            <v>0</v>
          </cell>
          <cell r="AL43" t="str">
            <v/>
          </cell>
          <cell r="AM43">
            <v>0</v>
          </cell>
          <cell r="AN43">
            <v>0</v>
          </cell>
          <cell r="AO43" t="str">
            <v/>
          </cell>
          <cell r="AP43">
            <v>0</v>
          </cell>
          <cell r="AQ43">
            <v>0</v>
          </cell>
          <cell r="AR43" t="str">
            <v>x</v>
          </cell>
          <cell r="AS43" t="str">
            <v/>
          </cell>
          <cell r="AT43" t="str">
            <v/>
          </cell>
          <cell r="AU43" t="str">
            <v/>
          </cell>
          <cell r="AV43" t="str">
            <v/>
          </cell>
          <cell r="AW43" t="str">
            <v/>
          </cell>
          <cell r="AX43" t="str">
            <v/>
          </cell>
          <cell r="BB43" t="str">
            <v/>
          </cell>
          <cell r="BD43" t="str">
            <v/>
          </cell>
          <cell r="BF43" t="str">
            <v/>
          </cell>
        </row>
        <row r="44">
          <cell r="A44">
            <v>40</v>
          </cell>
          <cell r="D44" t="str">
            <v/>
          </cell>
          <cell r="E44" t="str">
            <v/>
          </cell>
          <cell r="G44" t="str">
            <v/>
          </cell>
          <cell r="H44" t="str">
            <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t="str">
            <v>x</v>
          </cell>
          <cell r="X44">
            <v>0</v>
          </cell>
          <cell r="Y44">
            <v>0</v>
          </cell>
          <cell r="Z44" t="str">
            <v/>
          </cell>
          <cell r="AA44">
            <v>0</v>
          </cell>
          <cell r="AB44">
            <v>0</v>
          </cell>
          <cell r="AC44" t="str">
            <v/>
          </cell>
          <cell r="AD44">
            <v>0</v>
          </cell>
          <cell r="AE44">
            <v>0</v>
          </cell>
          <cell r="AF44" t="str">
            <v/>
          </cell>
          <cell r="AG44">
            <v>0</v>
          </cell>
          <cell r="AH44">
            <v>0</v>
          </cell>
          <cell r="AI44" t="str">
            <v/>
          </cell>
          <cell r="AJ44">
            <v>0</v>
          </cell>
          <cell r="AK44">
            <v>0</v>
          </cell>
          <cell r="AL44" t="str">
            <v/>
          </cell>
          <cell r="AM44">
            <v>0</v>
          </cell>
          <cell r="AN44">
            <v>0</v>
          </cell>
          <cell r="AO44" t="str">
            <v/>
          </cell>
          <cell r="AP44">
            <v>0</v>
          </cell>
          <cell r="AQ44">
            <v>0</v>
          </cell>
          <cell r="AR44" t="str">
            <v>x</v>
          </cell>
          <cell r="AS44" t="str">
            <v/>
          </cell>
          <cell r="AT44" t="str">
            <v/>
          </cell>
          <cell r="AU44" t="str">
            <v/>
          </cell>
          <cell r="AV44" t="str">
            <v/>
          </cell>
          <cell r="AW44" t="str">
            <v/>
          </cell>
          <cell r="AX44" t="str">
            <v/>
          </cell>
          <cell r="BB44" t="str">
            <v/>
          </cell>
          <cell r="BD44" t="str">
            <v/>
          </cell>
          <cell r="BF44" t="str">
            <v/>
          </cell>
        </row>
        <row r="45">
          <cell r="A45">
            <v>41</v>
          </cell>
          <cell r="D45" t="str">
            <v/>
          </cell>
          <cell r="E45" t="str">
            <v/>
          </cell>
          <cell r="G45" t="str">
            <v/>
          </cell>
          <cell r="H45" t="str">
            <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t="str">
            <v>x</v>
          </cell>
          <cell r="X45">
            <v>0</v>
          </cell>
          <cell r="Y45">
            <v>0</v>
          </cell>
          <cell r="Z45" t="str">
            <v/>
          </cell>
          <cell r="AA45">
            <v>0</v>
          </cell>
          <cell r="AB45">
            <v>0</v>
          </cell>
          <cell r="AC45" t="str">
            <v/>
          </cell>
          <cell r="AD45">
            <v>0</v>
          </cell>
          <cell r="AE45">
            <v>0</v>
          </cell>
          <cell r="AF45" t="str">
            <v/>
          </cell>
          <cell r="AG45">
            <v>0</v>
          </cell>
          <cell r="AH45">
            <v>0</v>
          </cell>
          <cell r="AI45" t="str">
            <v/>
          </cell>
          <cell r="AJ45">
            <v>0</v>
          </cell>
          <cell r="AK45">
            <v>0</v>
          </cell>
          <cell r="AL45" t="str">
            <v/>
          </cell>
          <cell r="AM45">
            <v>0</v>
          </cell>
          <cell r="AN45">
            <v>0</v>
          </cell>
          <cell r="AO45" t="str">
            <v/>
          </cell>
          <cell r="AP45">
            <v>0</v>
          </cell>
          <cell r="AQ45">
            <v>0</v>
          </cell>
          <cell r="AR45" t="str">
            <v>x</v>
          </cell>
          <cell r="AS45" t="str">
            <v/>
          </cell>
          <cell r="AT45" t="str">
            <v/>
          </cell>
          <cell r="AU45" t="str">
            <v/>
          </cell>
          <cell r="AV45" t="str">
            <v/>
          </cell>
          <cell r="AW45" t="str">
            <v/>
          </cell>
          <cell r="AX45" t="str">
            <v/>
          </cell>
          <cell r="BB45" t="str">
            <v/>
          </cell>
          <cell r="BD45" t="str">
            <v/>
          </cell>
          <cell r="BF45" t="str">
            <v/>
          </cell>
        </row>
        <row r="46">
          <cell r="A46">
            <v>42</v>
          </cell>
          <cell r="D46" t="str">
            <v/>
          </cell>
          <cell r="E46" t="str">
            <v/>
          </cell>
          <cell r="G46" t="str">
            <v/>
          </cell>
          <cell r="H46" t="str">
            <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t="str">
            <v>x</v>
          </cell>
          <cell r="X46">
            <v>0</v>
          </cell>
          <cell r="Y46">
            <v>0</v>
          </cell>
          <cell r="Z46" t="str">
            <v/>
          </cell>
          <cell r="AA46">
            <v>0</v>
          </cell>
          <cell r="AB46">
            <v>0</v>
          </cell>
          <cell r="AC46" t="str">
            <v/>
          </cell>
          <cell r="AD46">
            <v>0</v>
          </cell>
          <cell r="AE46">
            <v>0</v>
          </cell>
          <cell r="AF46" t="str">
            <v/>
          </cell>
          <cell r="AG46">
            <v>0</v>
          </cell>
          <cell r="AH46">
            <v>0</v>
          </cell>
          <cell r="AI46" t="str">
            <v/>
          </cell>
          <cell r="AJ46">
            <v>0</v>
          </cell>
          <cell r="AK46">
            <v>0</v>
          </cell>
          <cell r="AL46" t="str">
            <v/>
          </cell>
          <cell r="AM46">
            <v>0</v>
          </cell>
          <cell r="AN46">
            <v>0</v>
          </cell>
          <cell r="AO46" t="str">
            <v/>
          </cell>
          <cell r="AP46">
            <v>0</v>
          </cell>
          <cell r="AQ46">
            <v>0</v>
          </cell>
          <cell r="AR46" t="str">
            <v>x</v>
          </cell>
          <cell r="AS46" t="str">
            <v/>
          </cell>
          <cell r="AT46" t="str">
            <v/>
          </cell>
          <cell r="AU46" t="str">
            <v/>
          </cell>
          <cell r="AV46" t="str">
            <v/>
          </cell>
          <cell r="AW46" t="str">
            <v/>
          </cell>
          <cell r="AX46" t="str">
            <v/>
          </cell>
          <cell r="BB46" t="str">
            <v/>
          </cell>
          <cell r="BD46" t="str">
            <v/>
          </cell>
          <cell r="BF46" t="str">
            <v/>
          </cell>
        </row>
        <row r="47">
          <cell r="A47">
            <v>43</v>
          </cell>
          <cell r="D47" t="str">
            <v/>
          </cell>
          <cell r="E47" t="str">
            <v/>
          </cell>
          <cell r="G47" t="str">
            <v/>
          </cell>
          <cell r="H47" t="str">
            <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t="str">
            <v>x</v>
          </cell>
          <cell r="X47">
            <v>0</v>
          </cell>
          <cell r="Y47">
            <v>0</v>
          </cell>
          <cell r="Z47" t="str">
            <v/>
          </cell>
          <cell r="AA47">
            <v>0</v>
          </cell>
          <cell r="AB47">
            <v>0</v>
          </cell>
          <cell r="AC47" t="str">
            <v/>
          </cell>
          <cell r="AD47">
            <v>0</v>
          </cell>
          <cell r="AE47">
            <v>0</v>
          </cell>
          <cell r="AF47" t="str">
            <v/>
          </cell>
          <cell r="AG47">
            <v>0</v>
          </cell>
          <cell r="AH47">
            <v>0</v>
          </cell>
          <cell r="AI47" t="str">
            <v/>
          </cell>
          <cell r="AJ47">
            <v>0</v>
          </cell>
          <cell r="AK47">
            <v>0</v>
          </cell>
          <cell r="AL47" t="str">
            <v/>
          </cell>
          <cell r="AM47">
            <v>0</v>
          </cell>
          <cell r="AN47">
            <v>0</v>
          </cell>
          <cell r="AO47" t="str">
            <v/>
          </cell>
          <cell r="AP47">
            <v>0</v>
          </cell>
          <cell r="AQ47">
            <v>0</v>
          </cell>
          <cell r="AR47" t="str">
            <v>x</v>
          </cell>
          <cell r="AS47" t="str">
            <v/>
          </cell>
          <cell r="AT47" t="str">
            <v/>
          </cell>
          <cell r="AU47" t="str">
            <v/>
          </cell>
          <cell r="AV47" t="str">
            <v/>
          </cell>
          <cell r="AW47" t="str">
            <v/>
          </cell>
          <cell r="AX47" t="str">
            <v/>
          </cell>
          <cell r="BB47" t="str">
            <v/>
          </cell>
          <cell r="BD47" t="str">
            <v/>
          </cell>
          <cell r="BF47" t="str">
            <v/>
          </cell>
        </row>
        <row r="48">
          <cell r="A48">
            <v>44</v>
          </cell>
          <cell r="D48" t="str">
            <v/>
          </cell>
          <cell r="E48" t="str">
            <v/>
          </cell>
          <cell r="G48" t="str">
            <v/>
          </cell>
          <cell r="H48" t="str">
            <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t="str">
            <v>x</v>
          </cell>
          <cell r="X48">
            <v>0</v>
          </cell>
          <cell r="Y48">
            <v>0</v>
          </cell>
          <cell r="Z48" t="str">
            <v/>
          </cell>
          <cell r="AA48">
            <v>0</v>
          </cell>
          <cell r="AB48">
            <v>0</v>
          </cell>
          <cell r="AC48" t="str">
            <v/>
          </cell>
          <cell r="AD48">
            <v>0</v>
          </cell>
          <cell r="AE48">
            <v>0</v>
          </cell>
          <cell r="AF48" t="str">
            <v/>
          </cell>
          <cell r="AG48">
            <v>0</v>
          </cell>
          <cell r="AH48">
            <v>0</v>
          </cell>
          <cell r="AI48" t="str">
            <v/>
          </cell>
          <cell r="AJ48">
            <v>0</v>
          </cell>
          <cell r="AK48">
            <v>0</v>
          </cell>
          <cell r="AL48" t="str">
            <v/>
          </cell>
          <cell r="AM48">
            <v>0</v>
          </cell>
          <cell r="AN48">
            <v>0</v>
          </cell>
          <cell r="AO48" t="str">
            <v/>
          </cell>
          <cell r="AP48">
            <v>0</v>
          </cell>
          <cell r="AQ48">
            <v>0</v>
          </cell>
          <cell r="AR48" t="str">
            <v>x</v>
          </cell>
          <cell r="AS48" t="str">
            <v/>
          </cell>
          <cell r="AT48" t="str">
            <v/>
          </cell>
          <cell r="AU48" t="str">
            <v/>
          </cell>
          <cell r="AV48" t="str">
            <v/>
          </cell>
          <cell r="AW48" t="str">
            <v/>
          </cell>
          <cell r="AX48" t="str">
            <v/>
          </cell>
          <cell r="BB48" t="str">
            <v/>
          </cell>
          <cell r="BD48" t="str">
            <v/>
          </cell>
          <cell r="BF48" t="str">
            <v/>
          </cell>
        </row>
        <row r="49">
          <cell r="A49">
            <v>45</v>
          </cell>
          <cell r="D49" t="str">
            <v/>
          </cell>
          <cell r="E49" t="str">
            <v/>
          </cell>
          <cell r="G49" t="str">
            <v/>
          </cell>
          <cell r="H49" t="str">
            <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t="str">
            <v>x</v>
          </cell>
          <cell r="X49">
            <v>0</v>
          </cell>
          <cell r="Y49">
            <v>0</v>
          </cell>
          <cell r="Z49" t="str">
            <v/>
          </cell>
          <cell r="AA49">
            <v>0</v>
          </cell>
          <cell r="AB49">
            <v>0</v>
          </cell>
          <cell r="AC49" t="str">
            <v/>
          </cell>
          <cell r="AD49">
            <v>0</v>
          </cell>
          <cell r="AE49">
            <v>0</v>
          </cell>
          <cell r="AF49" t="str">
            <v/>
          </cell>
          <cell r="AG49">
            <v>0</v>
          </cell>
          <cell r="AH49">
            <v>0</v>
          </cell>
          <cell r="AI49" t="str">
            <v/>
          </cell>
          <cell r="AJ49">
            <v>0</v>
          </cell>
          <cell r="AK49">
            <v>0</v>
          </cell>
          <cell r="AL49" t="str">
            <v/>
          </cell>
          <cell r="AM49">
            <v>0</v>
          </cell>
          <cell r="AN49">
            <v>0</v>
          </cell>
          <cell r="AO49" t="str">
            <v/>
          </cell>
          <cell r="AP49">
            <v>0</v>
          </cell>
          <cell r="AQ49">
            <v>0</v>
          </cell>
          <cell r="AR49" t="str">
            <v>x</v>
          </cell>
          <cell r="AS49" t="str">
            <v/>
          </cell>
          <cell r="AT49" t="str">
            <v/>
          </cell>
          <cell r="AU49" t="str">
            <v/>
          </cell>
          <cell r="AV49" t="str">
            <v/>
          </cell>
          <cell r="AW49" t="str">
            <v/>
          </cell>
          <cell r="AX49" t="str">
            <v/>
          </cell>
          <cell r="BB49" t="str">
            <v/>
          </cell>
          <cell r="BD49" t="str">
            <v/>
          </cell>
          <cell r="BF49" t="str">
            <v/>
          </cell>
        </row>
        <row r="50">
          <cell r="A50">
            <v>46</v>
          </cell>
          <cell r="D50" t="str">
            <v/>
          </cell>
          <cell r="E50" t="str">
            <v/>
          </cell>
          <cell r="G50" t="str">
            <v/>
          </cell>
          <cell r="H50" t="str">
            <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t="str">
            <v>x</v>
          </cell>
          <cell r="X50">
            <v>0</v>
          </cell>
          <cell r="Y50">
            <v>0</v>
          </cell>
          <cell r="Z50" t="str">
            <v/>
          </cell>
          <cell r="AA50">
            <v>0</v>
          </cell>
          <cell r="AB50">
            <v>0</v>
          </cell>
          <cell r="AC50" t="str">
            <v/>
          </cell>
          <cell r="AD50">
            <v>0</v>
          </cell>
          <cell r="AE50">
            <v>0</v>
          </cell>
          <cell r="AF50" t="str">
            <v/>
          </cell>
          <cell r="AG50">
            <v>0</v>
          </cell>
          <cell r="AH50">
            <v>0</v>
          </cell>
          <cell r="AI50" t="str">
            <v/>
          </cell>
          <cell r="AJ50">
            <v>0</v>
          </cell>
          <cell r="AK50">
            <v>0</v>
          </cell>
          <cell r="AL50" t="str">
            <v/>
          </cell>
          <cell r="AM50">
            <v>0</v>
          </cell>
          <cell r="AN50">
            <v>0</v>
          </cell>
          <cell r="AO50" t="str">
            <v/>
          </cell>
          <cell r="AP50">
            <v>0</v>
          </cell>
          <cell r="AQ50">
            <v>0</v>
          </cell>
          <cell r="AR50" t="str">
            <v>x</v>
          </cell>
          <cell r="AS50" t="str">
            <v/>
          </cell>
          <cell r="AT50" t="str">
            <v/>
          </cell>
          <cell r="AU50" t="str">
            <v/>
          </cell>
          <cell r="AV50" t="str">
            <v/>
          </cell>
          <cell r="AW50" t="str">
            <v/>
          </cell>
          <cell r="AX50" t="str">
            <v/>
          </cell>
          <cell r="BB50" t="str">
            <v/>
          </cell>
          <cell r="BD50" t="str">
            <v/>
          </cell>
          <cell r="BF50" t="str">
            <v/>
          </cell>
        </row>
        <row r="51">
          <cell r="A51">
            <v>47</v>
          </cell>
          <cell r="D51" t="str">
            <v/>
          </cell>
          <cell r="E51" t="str">
            <v/>
          </cell>
          <cell r="G51" t="str">
            <v/>
          </cell>
          <cell r="H51" t="str">
            <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t="str">
            <v>x</v>
          </cell>
          <cell r="X51">
            <v>0</v>
          </cell>
          <cell r="Y51">
            <v>0</v>
          </cell>
          <cell r="Z51" t="str">
            <v/>
          </cell>
          <cell r="AA51">
            <v>0</v>
          </cell>
          <cell r="AB51">
            <v>0</v>
          </cell>
          <cell r="AC51" t="str">
            <v/>
          </cell>
          <cell r="AD51">
            <v>0</v>
          </cell>
          <cell r="AE51">
            <v>0</v>
          </cell>
          <cell r="AF51" t="str">
            <v/>
          </cell>
          <cell r="AG51">
            <v>0</v>
          </cell>
          <cell r="AH51">
            <v>0</v>
          </cell>
          <cell r="AI51" t="str">
            <v/>
          </cell>
          <cell r="AJ51">
            <v>0</v>
          </cell>
          <cell r="AK51">
            <v>0</v>
          </cell>
          <cell r="AL51" t="str">
            <v/>
          </cell>
          <cell r="AM51">
            <v>0</v>
          </cell>
          <cell r="AN51">
            <v>0</v>
          </cell>
          <cell r="AO51" t="str">
            <v/>
          </cell>
          <cell r="AP51">
            <v>0</v>
          </cell>
          <cell r="AQ51">
            <v>0</v>
          </cell>
          <cell r="AR51" t="str">
            <v>x</v>
          </cell>
          <cell r="AS51" t="str">
            <v/>
          </cell>
          <cell r="AT51" t="str">
            <v/>
          </cell>
          <cell r="AU51" t="str">
            <v/>
          </cell>
          <cell r="AV51" t="str">
            <v/>
          </cell>
          <cell r="AW51" t="str">
            <v/>
          </cell>
          <cell r="AX51" t="str">
            <v/>
          </cell>
          <cell r="BB51" t="str">
            <v/>
          </cell>
          <cell r="BD51" t="str">
            <v/>
          </cell>
          <cell r="BF51" t="str">
            <v/>
          </cell>
        </row>
        <row r="52">
          <cell r="A52">
            <v>48</v>
          </cell>
          <cell r="D52" t="str">
            <v/>
          </cell>
          <cell r="E52" t="str">
            <v/>
          </cell>
          <cell r="G52" t="str">
            <v/>
          </cell>
          <cell r="H52" t="str">
            <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t="str">
            <v>x</v>
          </cell>
          <cell r="X52">
            <v>0</v>
          </cell>
          <cell r="Y52">
            <v>0</v>
          </cell>
          <cell r="Z52" t="str">
            <v/>
          </cell>
          <cell r="AA52">
            <v>0</v>
          </cell>
          <cell r="AB52">
            <v>0</v>
          </cell>
          <cell r="AC52" t="str">
            <v/>
          </cell>
          <cell r="AD52">
            <v>0</v>
          </cell>
          <cell r="AE52">
            <v>0</v>
          </cell>
          <cell r="AF52" t="str">
            <v/>
          </cell>
          <cell r="AG52">
            <v>0</v>
          </cell>
          <cell r="AH52">
            <v>0</v>
          </cell>
          <cell r="AI52" t="str">
            <v/>
          </cell>
          <cell r="AJ52">
            <v>0</v>
          </cell>
          <cell r="AK52">
            <v>0</v>
          </cell>
          <cell r="AL52" t="str">
            <v/>
          </cell>
          <cell r="AM52">
            <v>0</v>
          </cell>
          <cell r="AN52">
            <v>0</v>
          </cell>
          <cell r="AO52" t="str">
            <v/>
          </cell>
          <cell r="AP52">
            <v>0</v>
          </cell>
          <cell r="AQ52">
            <v>0</v>
          </cell>
          <cell r="AR52" t="str">
            <v>x</v>
          </cell>
          <cell r="AS52" t="str">
            <v/>
          </cell>
          <cell r="AT52" t="str">
            <v/>
          </cell>
          <cell r="AU52" t="str">
            <v/>
          </cell>
          <cell r="AV52" t="str">
            <v/>
          </cell>
          <cell r="AW52" t="str">
            <v/>
          </cell>
          <cell r="AX52" t="str">
            <v/>
          </cell>
          <cell r="BB52" t="str">
            <v/>
          </cell>
          <cell r="BD52" t="str">
            <v/>
          </cell>
          <cell r="BF52" t="str">
            <v/>
          </cell>
        </row>
        <row r="53">
          <cell r="A53">
            <v>49</v>
          </cell>
          <cell r="D53" t="str">
            <v/>
          </cell>
          <cell r="E53" t="str">
            <v/>
          </cell>
          <cell r="G53" t="str">
            <v/>
          </cell>
          <cell r="H53" t="str">
            <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t="str">
            <v>x</v>
          </cell>
          <cell r="X53">
            <v>0</v>
          </cell>
          <cell r="Y53">
            <v>0</v>
          </cell>
          <cell r="Z53" t="str">
            <v/>
          </cell>
          <cell r="AA53">
            <v>0</v>
          </cell>
          <cell r="AB53">
            <v>0</v>
          </cell>
          <cell r="AC53" t="str">
            <v/>
          </cell>
          <cell r="AD53">
            <v>0</v>
          </cell>
          <cell r="AE53">
            <v>0</v>
          </cell>
          <cell r="AF53" t="str">
            <v/>
          </cell>
          <cell r="AG53">
            <v>0</v>
          </cell>
          <cell r="AH53">
            <v>0</v>
          </cell>
          <cell r="AI53" t="str">
            <v/>
          </cell>
          <cell r="AJ53">
            <v>0</v>
          </cell>
          <cell r="AK53">
            <v>0</v>
          </cell>
          <cell r="AL53" t="str">
            <v/>
          </cell>
          <cell r="AM53">
            <v>0</v>
          </cell>
          <cell r="AN53">
            <v>0</v>
          </cell>
          <cell r="AO53" t="str">
            <v/>
          </cell>
          <cell r="AP53">
            <v>0</v>
          </cell>
          <cell r="AQ53">
            <v>0</v>
          </cell>
          <cell r="AR53" t="str">
            <v>x</v>
          </cell>
          <cell r="AS53" t="str">
            <v/>
          </cell>
          <cell r="AT53" t="str">
            <v/>
          </cell>
          <cell r="AU53" t="str">
            <v/>
          </cell>
          <cell r="AV53" t="str">
            <v/>
          </cell>
          <cell r="AW53" t="str">
            <v/>
          </cell>
          <cell r="AX53" t="str">
            <v/>
          </cell>
          <cell r="BB53" t="str">
            <v/>
          </cell>
          <cell r="BD53" t="str">
            <v/>
          </cell>
          <cell r="BF53" t="str">
            <v/>
          </cell>
        </row>
        <row r="54">
          <cell r="A54">
            <v>50</v>
          </cell>
          <cell r="D54" t="str">
            <v/>
          </cell>
          <cell r="E54" t="str">
            <v/>
          </cell>
          <cell r="G54" t="str">
            <v/>
          </cell>
          <cell r="H54" t="str">
            <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t="str">
            <v>x</v>
          </cell>
          <cell r="X54">
            <v>0</v>
          </cell>
          <cell r="Y54">
            <v>0</v>
          </cell>
          <cell r="Z54" t="str">
            <v/>
          </cell>
          <cell r="AA54">
            <v>0</v>
          </cell>
          <cell r="AB54">
            <v>0</v>
          </cell>
          <cell r="AC54" t="str">
            <v/>
          </cell>
          <cell r="AD54">
            <v>0</v>
          </cell>
          <cell r="AE54">
            <v>0</v>
          </cell>
          <cell r="AF54" t="str">
            <v/>
          </cell>
          <cell r="AG54">
            <v>0</v>
          </cell>
          <cell r="AH54">
            <v>0</v>
          </cell>
          <cell r="AI54" t="str">
            <v/>
          </cell>
          <cell r="AJ54">
            <v>0</v>
          </cell>
          <cell r="AK54">
            <v>0</v>
          </cell>
          <cell r="AL54" t="str">
            <v/>
          </cell>
          <cell r="AM54">
            <v>0</v>
          </cell>
          <cell r="AN54">
            <v>0</v>
          </cell>
          <cell r="AO54" t="str">
            <v/>
          </cell>
          <cell r="AP54">
            <v>0</v>
          </cell>
          <cell r="AQ54">
            <v>0</v>
          </cell>
          <cell r="AR54" t="str">
            <v>x</v>
          </cell>
          <cell r="AS54" t="str">
            <v/>
          </cell>
          <cell r="AT54" t="str">
            <v/>
          </cell>
          <cell r="AU54" t="str">
            <v/>
          </cell>
          <cell r="AV54" t="str">
            <v/>
          </cell>
          <cell r="AW54" t="str">
            <v/>
          </cell>
          <cell r="AX54" t="str">
            <v/>
          </cell>
          <cell r="BB54" t="str">
            <v/>
          </cell>
          <cell r="BD54" t="str">
            <v/>
          </cell>
          <cell r="BF54" t="str">
            <v/>
          </cell>
        </row>
        <row r="55">
          <cell r="A55">
            <v>51</v>
          </cell>
          <cell r="D55" t="str">
            <v/>
          </cell>
          <cell r="E55" t="str">
            <v/>
          </cell>
          <cell r="G55" t="str">
            <v/>
          </cell>
          <cell r="H55" t="str">
            <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t="str">
            <v>x</v>
          </cell>
          <cell r="X55">
            <v>0</v>
          </cell>
          <cell r="Y55">
            <v>0</v>
          </cell>
          <cell r="Z55" t="str">
            <v/>
          </cell>
          <cell r="AA55">
            <v>0</v>
          </cell>
          <cell r="AB55">
            <v>0</v>
          </cell>
          <cell r="AC55" t="str">
            <v/>
          </cell>
          <cell r="AD55">
            <v>0</v>
          </cell>
          <cell r="AE55">
            <v>0</v>
          </cell>
          <cell r="AF55" t="str">
            <v/>
          </cell>
          <cell r="AG55">
            <v>0</v>
          </cell>
          <cell r="AH55">
            <v>0</v>
          </cell>
          <cell r="AI55" t="str">
            <v/>
          </cell>
          <cell r="AJ55">
            <v>0</v>
          </cell>
          <cell r="AK55">
            <v>0</v>
          </cell>
          <cell r="AL55" t="str">
            <v/>
          </cell>
          <cell r="AM55">
            <v>0</v>
          </cell>
          <cell r="AN55">
            <v>0</v>
          </cell>
          <cell r="AO55" t="str">
            <v/>
          </cell>
          <cell r="AP55">
            <v>0</v>
          </cell>
          <cell r="AQ55">
            <v>0</v>
          </cell>
          <cell r="AR55" t="str">
            <v>x</v>
          </cell>
          <cell r="AS55" t="str">
            <v/>
          </cell>
          <cell r="AT55" t="str">
            <v/>
          </cell>
          <cell r="AU55" t="str">
            <v/>
          </cell>
          <cell r="AV55" t="str">
            <v/>
          </cell>
          <cell r="AW55" t="str">
            <v/>
          </cell>
          <cell r="AX55" t="str">
            <v/>
          </cell>
          <cell r="BB55" t="str">
            <v/>
          </cell>
          <cell r="BD55" t="str">
            <v/>
          </cell>
          <cell r="BF55" t="str">
            <v/>
          </cell>
        </row>
        <row r="56">
          <cell r="A56">
            <v>52</v>
          </cell>
          <cell r="D56" t="str">
            <v/>
          </cell>
          <cell r="E56" t="str">
            <v/>
          </cell>
          <cell r="G56" t="str">
            <v/>
          </cell>
          <cell r="H56" t="str">
            <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t="str">
            <v>x</v>
          </cell>
          <cell r="X56">
            <v>0</v>
          </cell>
          <cell r="Y56">
            <v>0</v>
          </cell>
          <cell r="Z56" t="str">
            <v/>
          </cell>
          <cell r="AA56">
            <v>0</v>
          </cell>
          <cell r="AB56">
            <v>0</v>
          </cell>
          <cell r="AC56" t="str">
            <v/>
          </cell>
          <cell r="AD56">
            <v>0</v>
          </cell>
          <cell r="AE56">
            <v>0</v>
          </cell>
          <cell r="AF56" t="str">
            <v/>
          </cell>
          <cell r="AG56">
            <v>0</v>
          </cell>
          <cell r="AH56">
            <v>0</v>
          </cell>
          <cell r="AI56" t="str">
            <v/>
          </cell>
          <cell r="AJ56">
            <v>0</v>
          </cell>
          <cell r="AK56">
            <v>0</v>
          </cell>
          <cell r="AL56" t="str">
            <v/>
          </cell>
          <cell r="AM56">
            <v>0</v>
          </cell>
          <cell r="AN56">
            <v>0</v>
          </cell>
          <cell r="AO56" t="str">
            <v/>
          </cell>
          <cell r="AP56">
            <v>0</v>
          </cell>
          <cell r="AQ56">
            <v>0</v>
          </cell>
          <cell r="AR56" t="str">
            <v>x</v>
          </cell>
          <cell r="AS56" t="str">
            <v/>
          </cell>
          <cell r="AT56" t="str">
            <v/>
          </cell>
          <cell r="AU56" t="str">
            <v/>
          </cell>
          <cell r="AV56" t="str">
            <v/>
          </cell>
          <cell r="AW56" t="str">
            <v/>
          </cell>
          <cell r="AX56" t="str">
            <v/>
          </cell>
          <cell r="BB56" t="str">
            <v/>
          </cell>
          <cell r="BD56" t="str">
            <v/>
          </cell>
          <cell r="BF56" t="str">
            <v/>
          </cell>
        </row>
        <row r="57">
          <cell r="A57">
            <v>53</v>
          </cell>
          <cell r="D57" t="str">
            <v/>
          </cell>
          <cell r="E57" t="str">
            <v/>
          </cell>
          <cell r="G57" t="str">
            <v/>
          </cell>
          <cell r="H57" t="str">
            <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t="str">
            <v>x</v>
          </cell>
          <cell r="X57">
            <v>0</v>
          </cell>
          <cell r="Y57">
            <v>0</v>
          </cell>
          <cell r="Z57" t="str">
            <v/>
          </cell>
          <cell r="AA57">
            <v>0</v>
          </cell>
          <cell r="AB57">
            <v>0</v>
          </cell>
          <cell r="AC57" t="str">
            <v/>
          </cell>
          <cell r="AD57">
            <v>0</v>
          </cell>
          <cell r="AE57">
            <v>0</v>
          </cell>
          <cell r="AF57" t="str">
            <v/>
          </cell>
          <cell r="AG57">
            <v>0</v>
          </cell>
          <cell r="AH57">
            <v>0</v>
          </cell>
          <cell r="AI57" t="str">
            <v/>
          </cell>
          <cell r="AJ57">
            <v>0</v>
          </cell>
          <cell r="AK57">
            <v>0</v>
          </cell>
          <cell r="AL57" t="str">
            <v/>
          </cell>
          <cell r="AM57">
            <v>0</v>
          </cell>
          <cell r="AN57">
            <v>0</v>
          </cell>
          <cell r="AO57" t="str">
            <v/>
          </cell>
          <cell r="AP57">
            <v>0</v>
          </cell>
          <cell r="AQ57">
            <v>0</v>
          </cell>
          <cell r="AR57" t="str">
            <v>x</v>
          </cell>
          <cell r="AS57" t="str">
            <v/>
          </cell>
          <cell r="AT57" t="str">
            <v/>
          </cell>
          <cell r="AU57" t="str">
            <v/>
          </cell>
          <cell r="AV57" t="str">
            <v/>
          </cell>
          <cell r="AW57" t="str">
            <v/>
          </cell>
          <cell r="AX57" t="str">
            <v/>
          </cell>
          <cell r="BB57" t="str">
            <v/>
          </cell>
          <cell r="BD57" t="str">
            <v/>
          </cell>
          <cell r="BF57" t="str">
            <v/>
          </cell>
        </row>
        <row r="58">
          <cell r="A58">
            <v>54</v>
          </cell>
          <cell r="D58" t="str">
            <v/>
          </cell>
          <cell r="E58" t="str">
            <v/>
          </cell>
          <cell r="G58" t="str">
            <v/>
          </cell>
          <cell r="H58" t="str">
            <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t="str">
            <v>x</v>
          </cell>
          <cell r="X58">
            <v>0</v>
          </cell>
          <cell r="Y58">
            <v>0</v>
          </cell>
          <cell r="Z58" t="str">
            <v/>
          </cell>
          <cell r="AA58">
            <v>0</v>
          </cell>
          <cell r="AB58">
            <v>0</v>
          </cell>
          <cell r="AC58" t="str">
            <v/>
          </cell>
          <cell r="AD58">
            <v>0</v>
          </cell>
          <cell r="AE58">
            <v>0</v>
          </cell>
          <cell r="AF58" t="str">
            <v/>
          </cell>
          <cell r="AG58">
            <v>0</v>
          </cell>
          <cell r="AH58">
            <v>0</v>
          </cell>
          <cell r="AI58" t="str">
            <v/>
          </cell>
          <cell r="AJ58">
            <v>0</v>
          </cell>
          <cell r="AK58">
            <v>0</v>
          </cell>
          <cell r="AL58" t="str">
            <v/>
          </cell>
          <cell r="AM58">
            <v>0</v>
          </cell>
          <cell r="AN58">
            <v>0</v>
          </cell>
          <cell r="AO58" t="str">
            <v/>
          </cell>
          <cell r="AP58">
            <v>0</v>
          </cell>
          <cell r="AQ58">
            <v>0</v>
          </cell>
          <cell r="AR58" t="str">
            <v>x</v>
          </cell>
          <cell r="AS58" t="str">
            <v/>
          </cell>
          <cell r="AT58" t="str">
            <v/>
          </cell>
          <cell r="AU58" t="str">
            <v/>
          </cell>
          <cell r="AV58" t="str">
            <v/>
          </cell>
          <cell r="AW58" t="str">
            <v/>
          </cell>
          <cell r="AX58" t="str">
            <v/>
          </cell>
          <cell r="BB58" t="str">
            <v/>
          </cell>
          <cell r="BD58" t="str">
            <v/>
          </cell>
          <cell r="BF58" t="str">
            <v/>
          </cell>
        </row>
        <row r="59">
          <cell r="A59">
            <v>55</v>
          </cell>
          <cell r="D59" t="str">
            <v/>
          </cell>
          <cell r="E59" t="str">
            <v/>
          </cell>
          <cell r="G59" t="str">
            <v/>
          </cell>
          <cell r="H59" t="str">
            <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t="str">
            <v>x</v>
          </cell>
          <cell r="X59">
            <v>0</v>
          </cell>
          <cell r="Y59">
            <v>0</v>
          </cell>
          <cell r="Z59" t="str">
            <v/>
          </cell>
          <cell r="AA59">
            <v>0</v>
          </cell>
          <cell r="AB59">
            <v>0</v>
          </cell>
          <cell r="AC59" t="str">
            <v/>
          </cell>
          <cell r="AD59">
            <v>0</v>
          </cell>
          <cell r="AE59">
            <v>0</v>
          </cell>
          <cell r="AF59" t="str">
            <v/>
          </cell>
          <cell r="AG59">
            <v>0</v>
          </cell>
          <cell r="AH59">
            <v>0</v>
          </cell>
          <cell r="AI59" t="str">
            <v/>
          </cell>
          <cell r="AJ59">
            <v>0</v>
          </cell>
          <cell r="AK59">
            <v>0</v>
          </cell>
          <cell r="AL59" t="str">
            <v/>
          </cell>
          <cell r="AM59">
            <v>0</v>
          </cell>
          <cell r="AN59">
            <v>0</v>
          </cell>
          <cell r="AO59" t="str">
            <v/>
          </cell>
          <cell r="AP59">
            <v>0</v>
          </cell>
          <cell r="AQ59">
            <v>0</v>
          </cell>
          <cell r="AR59" t="str">
            <v>x</v>
          </cell>
          <cell r="AS59" t="str">
            <v/>
          </cell>
          <cell r="AT59" t="str">
            <v/>
          </cell>
          <cell r="AU59" t="str">
            <v/>
          </cell>
          <cell r="AV59" t="str">
            <v/>
          </cell>
          <cell r="AW59" t="str">
            <v/>
          </cell>
          <cell r="AX59" t="str">
            <v/>
          </cell>
          <cell r="BB59" t="str">
            <v/>
          </cell>
          <cell r="BD59" t="str">
            <v/>
          </cell>
          <cell r="BF59" t="str">
            <v/>
          </cell>
        </row>
        <row r="60">
          <cell r="A60">
            <v>56</v>
          </cell>
          <cell r="D60" t="str">
            <v/>
          </cell>
          <cell r="E60" t="str">
            <v/>
          </cell>
          <cell r="G60" t="str">
            <v/>
          </cell>
          <cell r="H60" t="str">
            <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t="str">
            <v>x</v>
          </cell>
          <cell r="X60">
            <v>0</v>
          </cell>
          <cell r="Y60">
            <v>0</v>
          </cell>
          <cell r="Z60" t="str">
            <v/>
          </cell>
          <cell r="AA60">
            <v>0</v>
          </cell>
          <cell r="AB60">
            <v>0</v>
          </cell>
          <cell r="AC60" t="str">
            <v/>
          </cell>
          <cell r="AD60">
            <v>0</v>
          </cell>
          <cell r="AE60">
            <v>0</v>
          </cell>
          <cell r="AF60" t="str">
            <v/>
          </cell>
          <cell r="AG60">
            <v>0</v>
          </cell>
          <cell r="AH60">
            <v>0</v>
          </cell>
          <cell r="AI60" t="str">
            <v/>
          </cell>
          <cell r="AJ60">
            <v>0</v>
          </cell>
          <cell r="AK60">
            <v>0</v>
          </cell>
          <cell r="AL60" t="str">
            <v/>
          </cell>
          <cell r="AM60">
            <v>0</v>
          </cell>
          <cell r="AN60">
            <v>0</v>
          </cell>
          <cell r="AO60" t="str">
            <v/>
          </cell>
          <cell r="AP60">
            <v>0</v>
          </cell>
          <cell r="AQ60">
            <v>0</v>
          </cell>
          <cell r="AR60" t="str">
            <v>x</v>
          </cell>
          <cell r="AS60" t="str">
            <v/>
          </cell>
          <cell r="AT60" t="str">
            <v/>
          </cell>
          <cell r="AU60" t="str">
            <v/>
          </cell>
          <cell r="AV60" t="str">
            <v/>
          </cell>
          <cell r="AW60" t="str">
            <v/>
          </cell>
          <cell r="AX60" t="str">
            <v/>
          </cell>
          <cell r="BB60" t="str">
            <v/>
          </cell>
          <cell r="BD60" t="str">
            <v/>
          </cell>
          <cell r="BF60" t="str">
            <v/>
          </cell>
        </row>
        <row r="61">
          <cell r="A61">
            <v>57</v>
          </cell>
          <cell r="D61" t="str">
            <v/>
          </cell>
          <cell r="E61" t="str">
            <v/>
          </cell>
          <cell r="G61" t="str">
            <v/>
          </cell>
          <cell r="H61" t="str">
            <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t="str">
            <v>x</v>
          </cell>
          <cell r="X61">
            <v>0</v>
          </cell>
          <cell r="Y61">
            <v>0</v>
          </cell>
          <cell r="Z61" t="str">
            <v/>
          </cell>
          <cell r="AA61">
            <v>0</v>
          </cell>
          <cell r="AB61">
            <v>0</v>
          </cell>
          <cell r="AC61" t="str">
            <v/>
          </cell>
          <cell r="AD61">
            <v>0</v>
          </cell>
          <cell r="AE61">
            <v>0</v>
          </cell>
          <cell r="AF61" t="str">
            <v/>
          </cell>
          <cell r="AG61">
            <v>0</v>
          </cell>
          <cell r="AH61">
            <v>0</v>
          </cell>
          <cell r="AI61" t="str">
            <v/>
          </cell>
          <cell r="AJ61">
            <v>0</v>
          </cell>
          <cell r="AK61">
            <v>0</v>
          </cell>
          <cell r="AL61" t="str">
            <v/>
          </cell>
          <cell r="AM61">
            <v>0</v>
          </cell>
          <cell r="AN61">
            <v>0</v>
          </cell>
          <cell r="AO61" t="str">
            <v/>
          </cell>
          <cell r="AP61">
            <v>0</v>
          </cell>
          <cell r="AQ61">
            <v>0</v>
          </cell>
          <cell r="AR61" t="str">
            <v>x</v>
          </cell>
          <cell r="AS61" t="str">
            <v/>
          </cell>
          <cell r="AT61" t="str">
            <v/>
          </cell>
          <cell r="AU61" t="str">
            <v/>
          </cell>
          <cell r="AV61" t="str">
            <v/>
          </cell>
          <cell r="AW61" t="str">
            <v/>
          </cell>
          <cell r="AX61" t="str">
            <v/>
          </cell>
          <cell r="BB61" t="str">
            <v/>
          </cell>
          <cell r="BD61" t="str">
            <v/>
          </cell>
          <cell r="BF61" t="str">
            <v/>
          </cell>
        </row>
        <row r="62">
          <cell r="A62">
            <v>58</v>
          </cell>
          <cell r="D62" t="str">
            <v/>
          </cell>
          <cell r="E62" t="str">
            <v/>
          </cell>
          <cell r="G62" t="str">
            <v/>
          </cell>
          <cell r="H62" t="str">
            <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t="str">
            <v>x</v>
          </cell>
          <cell r="X62">
            <v>0</v>
          </cell>
          <cell r="Y62">
            <v>0</v>
          </cell>
          <cell r="Z62" t="str">
            <v/>
          </cell>
          <cell r="AA62">
            <v>0</v>
          </cell>
          <cell r="AB62">
            <v>0</v>
          </cell>
          <cell r="AC62" t="str">
            <v/>
          </cell>
          <cell r="AD62">
            <v>0</v>
          </cell>
          <cell r="AE62">
            <v>0</v>
          </cell>
          <cell r="AF62" t="str">
            <v/>
          </cell>
          <cell r="AG62">
            <v>0</v>
          </cell>
          <cell r="AH62">
            <v>0</v>
          </cell>
          <cell r="AI62" t="str">
            <v/>
          </cell>
          <cell r="AJ62">
            <v>0</v>
          </cell>
          <cell r="AK62">
            <v>0</v>
          </cell>
          <cell r="AL62" t="str">
            <v/>
          </cell>
          <cell r="AM62">
            <v>0</v>
          </cell>
          <cell r="AN62">
            <v>0</v>
          </cell>
          <cell r="AO62" t="str">
            <v/>
          </cell>
          <cell r="AP62">
            <v>0</v>
          </cell>
          <cell r="AQ62">
            <v>0</v>
          </cell>
          <cell r="AR62" t="str">
            <v>x</v>
          </cell>
          <cell r="AS62" t="str">
            <v/>
          </cell>
          <cell r="AT62" t="str">
            <v/>
          </cell>
          <cell r="AU62" t="str">
            <v/>
          </cell>
          <cell r="AV62" t="str">
            <v/>
          </cell>
          <cell r="AW62" t="str">
            <v/>
          </cell>
          <cell r="AX62" t="str">
            <v/>
          </cell>
          <cell r="BB62" t="str">
            <v/>
          </cell>
          <cell r="BD62" t="str">
            <v/>
          </cell>
          <cell r="BF62" t="str">
            <v/>
          </cell>
        </row>
        <row r="63">
          <cell r="A63">
            <v>59</v>
          </cell>
          <cell r="D63" t="str">
            <v/>
          </cell>
          <cell r="E63" t="str">
            <v/>
          </cell>
          <cell r="G63" t="str">
            <v/>
          </cell>
          <cell r="H63" t="str">
            <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t="str">
            <v>x</v>
          </cell>
          <cell r="X63">
            <v>0</v>
          </cell>
          <cell r="Y63">
            <v>0</v>
          </cell>
          <cell r="Z63" t="str">
            <v/>
          </cell>
          <cell r="AA63">
            <v>0</v>
          </cell>
          <cell r="AB63">
            <v>0</v>
          </cell>
          <cell r="AC63" t="str">
            <v/>
          </cell>
          <cell r="AD63">
            <v>0</v>
          </cell>
          <cell r="AE63">
            <v>0</v>
          </cell>
          <cell r="AF63" t="str">
            <v/>
          </cell>
          <cell r="AG63">
            <v>0</v>
          </cell>
          <cell r="AH63">
            <v>0</v>
          </cell>
          <cell r="AI63" t="str">
            <v/>
          </cell>
          <cell r="AJ63">
            <v>0</v>
          </cell>
          <cell r="AK63">
            <v>0</v>
          </cell>
          <cell r="AL63" t="str">
            <v/>
          </cell>
          <cell r="AM63">
            <v>0</v>
          </cell>
          <cell r="AN63">
            <v>0</v>
          </cell>
          <cell r="AO63" t="str">
            <v/>
          </cell>
          <cell r="AP63">
            <v>0</v>
          </cell>
          <cell r="AQ63">
            <v>0</v>
          </cell>
          <cell r="AR63" t="str">
            <v>x</v>
          </cell>
          <cell r="AS63" t="str">
            <v/>
          </cell>
          <cell r="AT63" t="str">
            <v/>
          </cell>
          <cell r="AU63" t="str">
            <v/>
          </cell>
          <cell r="AV63" t="str">
            <v/>
          </cell>
          <cell r="AW63" t="str">
            <v/>
          </cell>
          <cell r="AX63" t="str">
            <v/>
          </cell>
          <cell r="BB63" t="str">
            <v/>
          </cell>
          <cell r="BD63" t="str">
            <v/>
          </cell>
          <cell r="BF63" t="str">
            <v/>
          </cell>
        </row>
        <row r="64">
          <cell r="A64">
            <v>60</v>
          </cell>
          <cell r="D64" t="str">
            <v/>
          </cell>
          <cell r="E64" t="str">
            <v/>
          </cell>
          <cell r="G64" t="str">
            <v/>
          </cell>
          <cell r="H64" t="str">
            <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t="str">
            <v>x</v>
          </cell>
          <cell r="X64">
            <v>0</v>
          </cell>
          <cell r="Y64">
            <v>0</v>
          </cell>
          <cell r="Z64" t="str">
            <v/>
          </cell>
          <cell r="AA64">
            <v>0</v>
          </cell>
          <cell r="AB64">
            <v>0</v>
          </cell>
          <cell r="AC64" t="str">
            <v/>
          </cell>
          <cell r="AD64">
            <v>0</v>
          </cell>
          <cell r="AE64">
            <v>0</v>
          </cell>
          <cell r="AF64" t="str">
            <v/>
          </cell>
          <cell r="AG64">
            <v>0</v>
          </cell>
          <cell r="AH64">
            <v>0</v>
          </cell>
          <cell r="AI64" t="str">
            <v/>
          </cell>
          <cell r="AJ64">
            <v>0</v>
          </cell>
          <cell r="AK64">
            <v>0</v>
          </cell>
          <cell r="AL64" t="str">
            <v/>
          </cell>
          <cell r="AM64">
            <v>0</v>
          </cell>
          <cell r="AN64">
            <v>0</v>
          </cell>
          <cell r="AO64" t="str">
            <v/>
          </cell>
          <cell r="AP64">
            <v>0</v>
          </cell>
          <cell r="AQ64">
            <v>0</v>
          </cell>
          <cell r="AR64" t="str">
            <v>x</v>
          </cell>
          <cell r="AS64" t="str">
            <v/>
          </cell>
          <cell r="AT64" t="str">
            <v/>
          </cell>
          <cell r="AU64" t="str">
            <v/>
          </cell>
          <cell r="AV64" t="str">
            <v/>
          </cell>
          <cell r="AW64" t="str">
            <v/>
          </cell>
          <cell r="AX64" t="str">
            <v/>
          </cell>
          <cell r="BB64" t="str">
            <v/>
          </cell>
          <cell r="BD64" t="str">
            <v/>
          </cell>
          <cell r="BF64" t="str">
            <v/>
          </cell>
        </row>
      </sheetData>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oOpen Stub Data"/>
      <sheetName val="Customize Your Purchase Order"/>
      <sheetName val="CCTV-Branch"/>
      <sheetName val="CCTV-MD"/>
      <sheetName val="Intruder-Branch"/>
      <sheetName val="FM-200"/>
      <sheetName val="Fire-32000"/>
      <sheetName val="Sprinkler"/>
      <sheetName val="Fire-Conventional"/>
      <sheetName val="Access.Control"/>
      <sheetName val="Summary"/>
      <sheetName val="Macros"/>
      <sheetName val="ATW"/>
      <sheetName val="Lock"/>
      <sheetName val="Intl Data Table"/>
      <sheetName val="TemplateInformation"/>
    </sheetNames>
    <sheetDataSet>
      <sheetData sheetId="0" refreshError="1"/>
      <sheetData sheetId="1" refreshError="1">
        <row r="23">
          <cell r="F23" t="str">
            <v>VAT</v>
          </cell>
        </row>
        <row r="24">
          <cell r="F24">
            <v>0.05</v>
          </cell>
        </row>
        <row r="25">
          <cell r="E25" t="b">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tf"/>
      <sheetName val="fmw"/>
      <sheetName val="fmw (2)"/>
    </sheetNames>
    <sheetDataSet>
      <sheetData sheetId="0"/>
      <sheetData sheetId="1" refreshError="1"/>
      <sheetData sheetId="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k-up"/>
      <sheetName val="Summary"/>
      <sheetName val="E"/>
      <sheetName val="L"/>
      <sheetName val="Labor Cost"/>
      <sheetName val="M"/>
      <sheetName val="S"/>
      <sheetName val="Basic"/>
      <sheetName val="Hauling"/>
      <sheetName val="BOQ"/>
      <sheetName val="BQ"/>
      <sheetName val="Equipment"/>
      <sheetName val="Material"/>
      <sheetName val="Concrete"/>
      <sheetName val="Asphalt"/>
    </sheetNames>
    <sheetDataSet>
      <sheetData sheetId="0"/>
      <sheetData sheetId="1">
        <row r="17">
          <cell r="H17">
            <v>111576724</v>
          </cell>
        </row>
      </sheetData>
      <sheetData sheetId="2">
        <row r="4">
          <cell r="B4" t="str">
            <v>Air Compressor 875 CFM</v>
          </cell>
          <cell r="C4">
            <v>744</v>
          </cell>
          <cell r="D4">
            <v>22.667000000000002</v>
          </cell>
          <cell r="E4">
            <v>6.8</v>
          </cell>
          <cell r="F4">
            <v>29.466999999999999</v>
          </cell>
          <cell r="G4">
            <v>406</v>
          </cell>
          <cell r="H4">
            <v>0</v>
          </cell>
        </row>
        <row r="5">
          <cell r="B5" t="str">
            <v>Asphalt Distributor 5000 Li.</v>
          </cell>
          <cell r="C5">
            <v>675</v>
          </cell>
          <cell r="D5">
            <v>28.667000000000002</v>
          </cell>
          <cell r="E5">
            <v>8.6</v>
          </cell>
          <cell r="F5">
            <v>37.267000000000003</v>
          </cell>
          <cell r="G5">
            <v>179</v>
          </cell>
          <cell r="H5">
            <v>0</v>
          </cell>
        </row>
        <row r="6">
          <cell r="B6" t="str">
            <v>Asphalt Finisher 10 M</v>
          </cell>
          <cell r="C6">
            <v>2049</v>
          </cell>
          <cell r="D6">
            <v>84.667000000000002</v>
          </cell>
          <cell r="E6">
            <v>25.4</v>
          </cell>
          <cell r="F6">
            <v>110.06699999999999</v>
          </cell>
          <cell r="G6">
            <v>139</v>
          </cell>
          <cell r="H6">
            <v>0</v>
          </cell>
        </row>
        <row r="7">
          <cell r="B7" t="str">
            <v>Asphalt Mixing Plant 240 Ton/hr</v>
          </cell>
          <cell r="C7">
            <v>515</v>
          </cell>
          <cell r="D7">
            <v>308.27699999999999</v>
          </cell>
          <cell r="E7">
            <v>92.483000000000004</v>
          </cell>
          <cell r="F7">
            <v>400.76</v>
          </cell>
          <cell r="G7">
            <v>16800</v>
          </cell>
          <cell r="H7">
            <v>0</v>
          </cell>
        </row>
        <row r="8">
          <cell r="B8" t="str">
            <v>Bar Bender Machine</v>
          </cell>
          <cell r="C8">
            <v>4676</v>
          </cell>
          <cell r="D8">
            <v>0.81299999999999994</v>
          </cell>
          <cell r="E8">
            <v>0.24399999999999999</v>
          </cell>
          <cell r="F8">
            <v>1.0569999999999999</v>
          </cell>
          <cell r="G8">
            <v>0</v>
          </cell>
          <cell r="H8">
            <v>0</v>
          </cell>
        </row>
        <row r="9">
          <cell r="B9" t="str">
            <v>Bar Cutter Machine</v>
          </cell>
          <cell r="C9">
            <v>4676</v>
          </cell>
          <cell r="D9">
            <v>0.81299999999999994</v>
          </cell>
          <cell r="E9">
            <v>0.24399999999999999</v>
          </cell>
          <cell r="F9">
            <v>1.0569999999999999</v>
          </cell>
          <cell r="G9">
            <v>0</v>
          </cell>
          <cell r="H9">
            <v>0</v>
          </cell>
        </row>
        <row r="10">
          <cell r="B10" t="str">
            <v>Bull Dozer 19 Ton</v>
          </cell>
          <cell r="C10">
            <v>10755</v>
          </cell>
          <cell r="D10">
            <v>80</v>
          </cell>
          <cell r="E10">
            <v>24</v>
          </cell>
          <cell r="F10">
            <v>104</v>
          </cell>
          <cell r="G10">
            <v>290</v>
          </cell>
          <cell r="H10">
            <v>0</v>
          </cell>
        </row>
        <row r="11">
          <cell r="B11" t="str">
            <v>Bull Dozer 32 Ton</v>
          </cell>
          <cell r="C11">
            <v>0</v>
          </cell>
          <cell r="D11">
            <v>130</v>
          </cell>
          <cell r="E11">
            <v>39</v>
          </cell>
          <cell r="F11">
            <v>169</v>
          </cell>
          <cell r="G11">
            <v>483</v>
          </cell>
          <cell r="H11">
            <v>0</v>
          </cell>
        </row>
        <row r="12">
          <cell r="B12" t="str">
            <v>Bull Dozer 42 Ton</v>
          </cell>
          <cell r="C12">
            <v>18184</v>
          </cell>
          <cell r="D12">
            <v>198</v>
          </cell>
          <cell r="E12">
            <v>59.4</v>
          </cell>
          <cell r="F12">
            <v>257.39999999999998</v>
          </cell>
          <cell r="G12">
            <v>724</v>
          </cell>
          <cell r="H12">
            <v>0</v>
          </cell>
        </row>
        <row r="13">
          <cell r="B13" t="str">
            <v>Cargo Crane (20.5Ton/7.9Ton)</v>
          </cell>
          <cell r="C13">
            <v>3775</v>
          </cell>
          <cell r="D13">
            <v>23</v>
          </cell>
          <cell r="E13">
            <v>6.9</v>
          </cell>
          <cell r="F13">
            <v>29.9</v>
          </cell>
          <cell r="G13">
            <v>442</v>
          </cell>
          <cell r="H13">
            <v>0</v>
          </cell>
        </row>
        <row r="14">
          <cell r="B14" t="str">
            <v>Cargo Truck 4.2 Ton</v>
          </cell>
          <cell r="C14">
            <v>6018</v>
          </cell>
          <cell r="D14">
            <v>5.9329999999999998</v>
          </cell>
          <cell r="E14">
            <v>1.78</v>
          </cell>
          <cell r="F14">
            <v>7.7130000000000001</v>
          </cell>
          <cell r="G14">
            <v>110</v>
          </cell>
          <cell r="H14">
            <v>0</v>
          </cell>
        </row>
        <row r="15">
          <cell r="B15" t="str">
            <v>Cargo Truck 7.1 Ton</v>
          </cell>
          <cell r="C15">
            <v>5250</v>
          </cell>
          <cell r="D15">
            <v>9.0670000000000002</v>
          </cell>
          <cell r="E15">
            <v>2.72</v>
          </cell>
          <cell r="F15">
            <v>11.787000000000001</v>
          </cell>
          <cell r="G15">
            <v>219</v>
          </cell>
          <cell r="H15">
            <v>0</v>
          </cell>
        </row>
        <row r="16">
          <cell r="B16" t="str">
            <v>Concrete Batch Plant 120 m3</v>
          </cell>
          <cell r="C16">
            <v>370</v>
          </cell>
          <cell r="D16">
            <v>71.667000000000002</v>
          </cell>
          <cell r="E16">
            <v>21.5</v>
          </cell>
          <cell r="F16">
            <v>93.167000000000002</v>
          </cell>
          <cell r="G16">
            <v>0</v>
          </cell>
          <cell r="H16">
            <v>0</v>
          </cell>
        </row>
        <row r="17">
          <cell r="B17" t="str">
            <v>Concrete Cutter 300-400 mm</v>
          </cell>
          <cell r="C17">
            <v>69</v>
          </cell>
          <cell r="D17">
            <v>0.8</v>
          </cell>
          <cell r="E17">
            <v>0.24</v>
          </cell>
          <cell r="F17">
            <v>1.04</v>
          </cell>
          <cell r="G17">
            <v>0</v>
          </cell>
          <cell r="H17">
            <v>67</v>
          </cell>
        </row>
        <row r="18">
          <cell r="B18" t="str">
            <v>Concrete Drum Mixer 0.45 m3</v>
          </cell>
          <cell r="C18">
            <v>0</v>
          </cell>
          <cell r="D18">
            <v>5.3860000000000001</v>
          </cell>
          <cell r="E18">
            <v>1.6160000000000001</v>
          </cell>
          <cell r="F18">
            <v>7.0019999999999998</v>
          </cell>
          <cell r="G18">
            <v>40</v>
          </cell>
          <cell r="H18">
            <v>0</v>
          </cell>
        </row>
        <row r="19">
          <cell r="B19" t="str">
            <v>Concrete Pump Car 41m</v>
          </cell>
          <cell r="C19">
            <v>1287</v>
          </cell>
          <cell r="D19">
            <v>103.333</v>
          </cell>
          <cell r="E19">
            <v>31</v>
          </cell>
          <cell r="F19">
            <v>134.333</v>
          </cell>
          <cell r="G19">
            <v>315</v>
          </cell>
          <cell r="H19">
            <v>0</v>
          </cell>
        </row>
        <row r="20">
          <cell r="B20" t="str">
            <v>Concrete Vibrator (engine)</v>
          </cell>
          <cell r="C20">
            <v>5865</v>
          </cell>
          <cell r="D20">
            <v>0.105</v>
          </cell>
          <cell r="E20">
            <v>3.2000000000000001E-2</v>
          </cell>
          <cell r="F20">
            <v>0.13700000000000001</v>
          </cell>
          <cell r="G20">
            <v>0</v>
          </cell>
          <cell r="H20">
            <v>11</v>
          </cell>
        </row>
        <row r="21">
          <cell r="B21" t="str">
            <v>Crawler Crane 80 Ton</v>
          </cell>
          <cell r="C21">
            <v>2595</v>
          </cell>
          <cell r="D21">
            <v>98.332999999999998</v>
          </cell>
          <cell r="E21">
            <v>29.5</v>
          </cell>
          <cell r="F21">
            <v>127.833</v>
          </cell>
          <cell r="G21">
            <v>229</v>
          </cell>
          <cell r="H21">
            <v>0</v>
          </cell>
        </row>
        <row r="22">
          <cell r="B22" t="str">
            <v>Crawler Crane 100 Ton</v>
          </cell>
          <cell r="C22">
            <v>257</v>
          </cell>
          <cell r="D22">
            <v>187.5</v>
          </cell>
          <cell r="E22">
            <v>56.25</v>
          </cell>
          <cell r="F22">
            <v>243.75</v>
          </cell>
          <cell r="G22">
            <v>287</v>
          </cell>
          <cell r="H22">
            <v>0</v>
          </cell>
        </row>
        <row r="23">
          <cell r="B23" t="str">
            <v>Crusher Plant 150 Ton</v>
          </cell>
          <cell r="C23">
            <v>0</v>
          </cell>
          <cell r="D23">
            <v>96.953000000000003</v>
          </cell>
          <cell r="E23">
            <v>29.085999999999999</v>
          </cell>
          <cell r="F23">
            <v>126.039</v>
          </cell>
          <cell r="G23">
            <v>0</v>
          </cell>
          <cell r="H23">
            <v>0</v>
          </cell>
        </row>
        <row r="24">
          <cell r="B24" t="str">
            <v>Crusher Plant 300 Ton</v>
          </cell>
          <cell r="C24">
            <v>1291</v>
          </cell>
          <cell r="D24">
            <v>105.57299999999999</v>
          </cell>
          <cell r="E24">
            <v>31.672000000000001</v>
          </cell>
          <cell r="F24">
            <v>137.245</v>
          </cell>
          <cell r="G24">
            <v>0</v>
          </cell>
          <cell r="H24">
            <v>0</v>
          </cell>
        </row>
        <row r="25">
          <cell r="B25" t="str">
            <v>Dump Truck 15 Ton</v>
          </cell>
          <cell r="C25">
            <v>6214</v>
          </cell>
          <cell r="D25">
            <v>21.664999999999999</v>
          </cell>
          <cell r="E25">
            <v>6.5</v>
          </cell>
          <cell r="F25">
            <v>28.164999999999999</v>
          </cell>
          <cell r="G25">
            <v>219</v>
          </cell>
          <cell r="H25">
            <v>0</v>
          </cell>
        </row>
        <row r="26">
          <cell r="B26" t="str">
            <v>Dump Truck 24 Ton</v>
          </cell>
          <cell r="C26">
            <v>37285</v>
          </cell>
          <cell r="D26">
            <v>38.957999999999998</v>
          </cell>
          <cell r="E26">
            <v>11.686999999999999</v>
          </cell>
          <cell r="F26">
            <v>50.645000000000003</v>
          </cell>
          <cell r="G26">
            <v>317</v>
          </cell>
          <cell r="H26">
            <v>0</v>
          </cell>
        </row>
        <row r="27">
          <cell r="B27" t="str">
            <v>Electric Drill 25.4 cm</v>
          </cell>
          <cell r="C27">
            <v>0</v>
          </cell>
          <cell r="D27">
            <v>0.33600000000000002</v>
          </cell>
          <cell r="E27">
            <v>0.10100000000000001</v>
          </cell>
          <cell r="F27">
            <v>0.437</v>
          </cell>
          <cell r="G27">
            <v>0</v>
          </cell>
          <cell r="H27">
            <v>0</v>
          </cell>
        </row>
        <row r="28">
          <cell r="B28" t="str">
            <v>Excavator 0.4 m3</v>
          </cell>
          <cell r="C28">
            <v>0</v>
          </cell>
          <cell r="D28">
            <v>20.369</v>
          </cell>
          <cell r="E28">
            <v>6.1109999999999998</v>
          </cell>
          <cell r="F28">
            <v>26.48</v>
          </cell>
          <cell r="G28">
            <v>121</v>
          </cell>
          <cell r="H28">
            <v>0</v>
          </cell>
        </row>
        <row r="29">
          <cell r="B29" t="str">
            <v>Excavator 1.0 m3</v>
          </cell>
          <cell r="C29">
            <v>15179</v>
          </cell>
          <cell r="D29">
            <v>30.667000000000002</v>
          </cell>
          <cell r="E29">
            <v>9.1999999999999993</v>
          </cell>
          <cell r="F29">
            <v>39.866999999999997</v>
          </cell>
          <cell r="G29">
            <v>238</v>
          </cell>
          <cell r="H29">
            <v>0</v>
          </cell>
        </row>
        <row r="30">
          <cell r="B30" t="str">
            <v>Excavator 2.0 m3</v>
          </cell>
          <cell r="C30">
            <v>34449</v>
          </cell>
          <cell r="D30">
            <v>64.266999999999996</v>
          </cell>
          <cell r="E30">
            <v>19.28</v>
          </cell>
          <cell r="F30">
            <v>83.546999999999997</v>
          </cell>
          <cell r="G30">
            <v>400</v>
          </cell>
          <cell r="H30">
            <v>0</v>
          </cell>
        </row>
        <row r="31">
          <cell r="B31" t="str">
            <v>Excavator(Tire) 1.0 m3</v>
          </cell>
          <cell r="C31">
            <v>798</v>
          </cell>
          <cell r="D31">
            <v>33.200000000000003</v>
          </cell>
          <cell r="E31">
            <v>9.9600000000000009</v>
          </cell>
          <cell r="F31">
            <v>43.16</v>
          </cell>
          <cell r="G31">
            <v>254</v>
          </cell>
          <cell r="H31">
            <v>0</v>
          </cell>
        </row>
        <row r="32">
          <cell r="B32" t="str">
            <v>Fork Lift 5.0 ton</v>
          </cell>
          <cell r="C32">
            <v>210</v>
          </cell>
          <cell r="D32">
            <v>14.327999999999999</v>
          </cell>
          <cell r="E32">
            <v>4.298</v>
          </cell>
          <cell r="F32">
            <v>18.626000000000001</v>
          </cell>
          <cell r="G32">
            <v>78</v>
          </cell>
          <cell r="H32">
            <v>0</v>
          </cell>
        </row>
        <row r="33">
          <cell r="B33" t="str">
            <v>Generator 50 KW</v>
          </cell>
          <cell r="C33">
            <v>100</v>
          </cell>
          <cell r="D33">
            <v>5.4530000000000003</v>
          </cell>
          <cell r="E33">
            <v>1.6359999999999999</v>
          </cell>
          <cell r="F33">
            <v>7.0890000000000004</v>
          </cell>
          <cell r="G33">
            <v>108</v>
          </cell>
          <cell r="H33">
            <v>0</v>
          </cell>
        </row>
        <row r="34">
          <cell r="B34" t="str">
            <v>Generator 100 KW</v>
          </cell>
          <cell r="C34">
            <v>4676</v>
          </cell>
          <cell r="D34">
            <v>6.5880000000000001</v>
          </cell>
          <cell r="E34">
            <v>1.976</v>
          </cell>
          <cell r="F34">
            <v>8.5640000000000001</v>
          </cell>
          <cell r="G34">
            <v>216</v>
          </cell>
          <cell r="H34">
            <v>0</v>
          </cell>
        </row>
        <row r="35">
          <cell r="B35" t="str">
            <v>Generator 500 KW</v>
          </cell>
          <cell r="C35">
            <v>2800</v>
          </cell>
          <cell r="D35">
            <v>28.032</v>
          </cell>
          <cell r="E35">
            <v>8.41</v>
          </cell>
          <cell r="F35">
            <v>36.442</v>
          </cell>
          <cell r="G35">
            <v>950</v>
          </cell>
          <cell r="H35">
            <v>0</v>
          </cell>
        </row>
        <row r="36">
          <cell r="B36" t="str">
            <v>Ice Plant</v>
          </cell>
          <cell r="C36">
            <v>370</v>
          </cell>
          <cell r="D36">
            <v>195.72499999999999</v>
          </cell>
          <cell r="E36">
            <v>58.718000000000004</v>
          </cell>
          <cell r="F36">
            <v>254.44300000000001</v>
          </cell>
          <cell r="G36">
            <v>0</v>
          </cell>
          <cell r="H36">
            <v>0</v>
          </cell>
        </row>
        <row r="37">
          <cell r="B37" t="str">
            <v>Macadam Roller 8-10 Ton</v>
          </cell>
          <cell r="C37">
            <v>2061</v>
          </cell>
          <cell r="D37">
            <v>15.147</v>
          </cell>
          <cell r="E37">
            <v>4.5439999999999996</v>
          </cell>
          <cell r="F37">
            <v>19.690999999999999</v>
          </cell>
          <cell r="G37">
            <v>90</v>
          </cell>
          <cell r="H37">
            <v>0</v>
          </cell>
        </row>
        <row r="38">
          <cell r="B38" t="str">
            <v>Mixer Truck 6 m3</v>
          </cell>
          <cell r="C38">
            <v>9155</v>
          </cell>
          <cell r="D38">
            <v>20.169</v>
          </cell>
          <cell r="E38">
            <v>6.0510000000000002</v>
          </cell>
          <cell r="F38">
            <v>26.22</v>
          </cell>
          <cell r="G38">
            <v>187</v>
          </cell>
          <cell r="H38">
            <v>0</v>
          </cell>
        </row>
        <row r="39">
          <cell r="B39" t="str">
            <v>Motor Grader 3.6m, 125 HP</v>
          </cell>
          <cell r="C39">
            <v>0</v>
          </cell>
          <cell r="D39">
            <v>48.906999999999996</v>
          </cell>
          <cell r="E39">
            <v>14.672000000000001</v>
          </cell>
          <cell r="F39">
            <v>63.579000000000001</v>
          </cell>
          <cell r="G39">
            <v>225</v>
          </cell>
          <cell r="H39">
            <v>0</v>
          </cell>
        </row>
        <row r="40">
          <cell r="B40" t="str">
            <v>Motor Grader 3.6m, 250 HP</v>
          </cell>
          <cell r="C40">
            <v>2303</v>
          </cell>
          <cell r="D40">
            <v>69.332999999999998</v>
          </cell>
          <cell r="E40">
            <v>20.8</v>
          </cell>
          <cell r="F40">
            <v>90.132999999999996</v>
          </cell>
          <cell r="G40">
            <v>445</v>
          </cell>
          <cell r="H40">
            <v>0</v>
          </cell>
        </row>
        <row r="41">
          <cell r="B41" t="str">
            <v>Pavement Surface Breaker 2 M</v>
          </cell>
          <cell r="C41">
            <v>17</v>
          </cell>
          <cell r="D41">
            <v>120</v>
          </cell>
          <cell r="E41">
            <v>36</v>
          </cell>
          <cell r="F41">
            <v>156</v>
          </cell>
          <cell r="G41">
            <v>611</v>
          </cell>
          <cell r="H41">
            <v>0</v>
          </cell>
        </row>
        <row r="42">
          <cell r="B42" t="str">
            <v>Pecker 0.4 m3</v>
          </cell>
          <cell r="C42">
            <v>0</v>
          </cell>
          <cell r="D42">
            <v>2.0169999999999999</v>
          </cell>
          <cell r="E42">
            <v>0.60499999999999998</v>
          </cell>
          <cell r="F42">
            <v>2.6219999999999999</v>
          </cell>
          <cell r="G42">
            <v>0</v>
          </cell>
          <cell r="H42">
            <v>0</v>
          </cell>
        </row>
        <row r="43">
          <cell r="B43" t="str">
            <v>Pecker 0.8 m3</v>
          </cell>
          <cell r="C43">
            <v>0</v>
          </cell>
          <cell r="D43">
            <v>5</v>
          </cell>
          <cell r="E43">
            <v>1.5</v>
          </cell>
          <cell r="F43">
            <v>6.5</v>
          </cell>
          <cell r="G43">
            <v>0</v>
          </cell>
          <cell r="H43">
            <v>0</v>
          </cell>
        </row>
        <row r="44">
          <cell r="B44" t="str">
            <v>Pecker 1.0 m3</v>
          </cell>
          <cell r="C44">
            <v>1520</v>
          </cell>
          <cell r="D44">
            <v>5.6669999999999998</v>
          </cell>
          <cell r="E44">
            <v>1.7</v>
          </cell>
          <cell r="F44">
            <v>7.367</v>
          </cell>
          <cell r="G44">
            <v>0</v>
          </cell>
          <cell r="H44">
            <v>0</v>
          </cell>
        </row>
        <row r="45">
          <cell r="B45" t="str">
            <v>Pecker 2.0 m3</v>
          </cell>
          <cell r="C45">
            <v>25263</v>
          </cell>
          <cell r="D45">
            <v>11.667</v>
          </cell>
          <cell r="E45">
            <v>3.5</v>
          </cell>
          <cell r="F45">
            <v>15.167</v>
          </cell>
          <cell r="G45">
            <v>0</v>
          </cell>
          <cell r="H45">
            <v>0</v>
          </cell>
        </row>
        <row r="46">
          <cell r="B46" t="str">
            <v>Plate Compactor 1.5 ton</v>
          </cell>
          <cell r="C46">
            <v>0</v>
          </cell>
          <cell r="D46">
            <v>0.50700000000000001</v>
          </cell>
          <cell r="E46">
            <v>0.152</v>
          </cell>
          <cell r="F46">
            <v>0.65900000000000003</v>
          </cell>
          <cell r="G46">
            <v>0</v>
          </cell>
          <cell r="H46">
            <v>12</v>
          </cell>
        </row>
        <row r="47">
          <cell r="B47" t="str">
            <v>Sand Plant</v>
          </cell>
          <cell r="C47">
            <v>624</v>
          </cell>
          <cell r="D47">
            <v>59.11</v>
          </cell>
          <cell r="E47">
            <v>17.733000000000001</v>
          </cell>
          <cell r="F47">
            <v>76.843000000000004</v>
          </cell>
          <cell r="G47">
            <v>0</v>
          </cell>
          <cell r="H47">
            <v>0</v>
          </cell>
        </row>
        <row r="48">
          <cell r="B48" t="str">
            <v>Tandem Roller 8-10 Ton</v>
          </cell>
          <cell r="C48">
            <v>2061</v>
          </cell>
          <cell r="D48">
            <v>21</v>
          </cell>
          <cell r="E48">
            <v>6.3</v>
          </cell>
          <cell r="F48">
            <v>27.3</v>
          </cell>
          <cell r="G48">
            <v>80</v>
          </cell>
          <cell r="H48">
            <v>0</v>
          </cell>
        </row>
        <row r="49">
          <cell r="B49" t="str">
            <v>Tire Crane 30 Ton</v>
          </cell>
          <cell r="C49">
            <v>10185</v>
          </cell>
          <cell r="D49">
            <v>34.136000000000003</v>
          </cell>
          <cell r="E49">
            <v>10.241</v>
          </cell>
          <cell r="F49">
            <v>44.377000000000002</v>
          </cell>
          <cell r="G49">
            <v>123</v>
          </cell>
          <cell r="H49">
            <v>0</v>
          </cell>
        </row>
        <row r="50">
          <cell r="B50" t="str">
            <v>Tire Roller 8-15 Ton</v>
          </cell>
          <cell r="C50">
            <v>6622</v>
          </cell>
          <cell r="D50">
            <v>21.332999999999998</v>
          </cell>
          <cell r="E50">
            <v>6.4</v>
          </cell>
          <cell r="F50">
            <v>27.733000000000001</v>
          </cell>
          <cell r="G50">
            <v>98</v>
          </cell>
          <cell r="H50">
            <v>0</v>
          </cell>
        </row>
        <row r="51">
          <cell r="B51" t="str">
            <v>Tractor Truck with Trailer 50 Ton</v>
          </cell>
          <cell r="C51">
            <v>4128</v>
          </cell>
          <cell r="D51">
            <v>32.6</v>
          </cell>
          <cell r="E51">
            <v>9.7799999999999994</v>
          </cell>
          <cell r="F51">
            <v>42.38</v>
          </cell>
          <cell r="G51">
            <v>285</v>
          </cell>
          <cell r="H51">
            <v>0</v>
          </cell>
        </row>
        <row r="52">
          <cell r="B52" t="str">
            <v>Trencher 3.55 ton</v>
          </cell>
          <cell r="C52">
            <v>966</v>
          </cell>
          <cell r="D52">
            <v>75.89</v>
          </cell>
          <cell r="E52">
            <v>22.766999999999999</v>
          </cell>
          <cell r="F52">
            <v>98.656999999999996</v>
          </cell>
          <cell r="G52">
            <v>90</v>
          </cell>
          <cell r="H52">
            <v>0</v>
          </cell>
        </row>
        <row r="53">
          <cell r="B53" t="str">
            <v>Vibratory Roller 10.0 Ton</v>
          </cell>
          <cell r="C53">
            <v>9858</v>
          </cell>
          <cell r="D53">
            <v>26.146999999999998</v>
          </cell>
          <cell r="E53">
            <v>7.8440000000000003</v>
          </cell>
          <cell r="F53">
            <v>33.991</v>
          </cell>
          <cell r="G53">
            <v>187</v>
          </cell>
          <cell r="H53">
            <v>0</v>
          </cell>
        </row>
        <row r="54">
          <cell r="B54" t="str">
            <v>Vibratory Roller 0.75 Ton</v>
          </cell>
          <cell r="C54">
            <v>8826</v>
          </cell>
          <cell r="D54">
            <v>1.89</v>
          </cell>
          <cell r="E54">
            <v>0.56699999999999995</v>
          </cell>
          <cell r="F54">
            <v>2.4569999999999999</v>
          </cell>
          <cell r="G54">
            <v>25</v>
          </cell>
          <cell r="H54">
            <v>0</v>
          </cell>
        </row>
        <row r="55">
          <cell r="B55" t="str">
            <v>Water Pump 80mm dia.</v>
          </cell>
          <cell r="C55">
            <v>4080</v>
          </cell>
          <cell r="D55">
            <v>0.23499999999999999</v>
          </cell>
          <cell r="E55">
            <v>7.0999999999999994E-2</v>
          </cell>
          <cell r="F55">
            <v>0.30599999999999999</v>
          </cell>
          <cell r="G55">
            <v>0</v>
          </cell>
          <cell r="H55">
            <v>0</v>
          </cell>
        </row>
        <row r="56">
          <cell r="B56" t="str">
            <v>Water Truck 5,000 gal</v>
          </cell>
          <cell r="C56">
            <v>5992</v>
          </cell>
          <cell r="D56">
            <v>23.332999999999998</v>
          </cell>
          <cell r="E56">
            <v>7</v>
          </cell>
          <cell r="F56">
            <v>30.332999999999998</v>
          </cell>
          <cell r="G56">
            <v>168</v>
          </cell>
          <cell r="H56">
            <v>0</v>
          </cell>
        </row>
        <row r="57">
          <cell r="B57" t="str">
            <v>Welding Machine</v>
          </cell>
          <cell r="C57">
            <v>0</v>
          </cell>
          <cell r="D57">
            <v>0.63</v>
          </cell>
          <cell r="E57">
            <v>0.189</v>
          </cell>
          <cell r="F57">
            <v>0.81899999999999995</v>
          </cell>
          <cell r="G57">
            <v>0</v>
          </cell>
          <cell r="H57">
            <v>0</v>
          </cell>
        </row>
        <row r="58">
          <cell r="B58" t="str">
            <v>Wheel Loader 3.0 m3</v>
          </cell>
          <cell r="C58">
            <v>0</v>
          </cell>
          <cell r="D58">
            <v>31</v>
          </cell>
          <cell r="E58">
            <v>9.3000000000000007</v>
          </cell>
          <cell r="F58">
            <v>40.299999999999997</v>
          </cell>
          <cell r="G58">
            <v>236</v>
          </cell>
          <cell r="H58">
            <v>0</v>
          </cell>
        </row>
        <row r="59">
          <cell r="B59" t="str">
            <v>Wheel Loader 3.9 m3</v>
          </cell>
          <cell r="C59">
            <v>10584</v>
          </cell>
          <cell r="D59">
            <v>40</v>
          </cell>
          <cell r="E59">
            <v>12</v>
          </cell>
          <cell r="F59">
            <v>52</v>
          </cell>
          <cell r="G59">
            <v>287</v>
          </cell>
          <cell r="H59">
            <v>0</v>
          </cell>
        </row>
        <row r="60">
          <cell r="C60">
            <v>275377</v>
          </cell>
          <cell r="D60">
            <v>0</v>
          </cell>
          <cell r="E60">
            <v>0</v>
          </cell>
          <cell r="F60">
            <v>0</v>
          </cell>
        </row>
      </sheetData>
      <sheetData sheetId="3">
        <row r="3">
          <cell r="B3" t="str">
            <v>Foreman</v>
          </cell>
          <cell r="C3">
            <v>48898</v>
          </cell>
          <cell r="D3">
            <v>10.483000000000001</v>
          </cell>
        </row>
        <row r="4">
          <cell r="B4" t="str">
            <v>Carpenter</v>
          </cell>
          <cell r="C4">
            <v>274480</v>
          </cell>
          <cell r="D4">
            <v>6.5270000000000001</v>
          </cell>
        </row>
        <row r="5">
          <cell r="B5" t="str">
            <v>Mason</v>
          </cell>
          <cell r="C5">
            <v>0</v>
          </cell>
          <cell r="D5">
            <v>6.5270000000000001</v>
          </cell>
        </row>
        <row r="6">
          <cell r="B6" t="str">
            <v>Labour</v>
          </cell>
          <cell r="C6">
            <v>1269515</v>
          </cell>
          <cell r="D6">
            <v>5.6719999999999997</v>
          </cell>
        </row>
        <row r="7">
          <cell r="B7" t="str">
            <v>Steelman</v>
          </cell>
          <cell r="C7">
            <v>312731</v>
          </cell>
          <cell r="D7">
            <v>6.5270000000000001</v>
          </cell>
        </row>
        <row r="8">
          <cell r="B8" t="str">
            <v>Electrician</v>
          </cell>
          <cell r="C8">
            <v>0</v>
          </cell>
          <cell r="D8">
            <v>14.6</v>
          </cell>
        </row>
        <row r="9">
          <cell r="B9" t="str">
            <v>Plumber</v>
          </cell>
          <cell r="C9">
            <v>1160</v>
          </cell>
          <cell r="D9">
            <v>6.5270000000000001</v>
          </cell>
        </row>
        <row r="10">
          <cell r="B10" t="str">
            <v>Instrument Man</v>
          </cell>
          <cell r="C10">
            <v>0</v>
          </cell>
          <cell r="D10">
            <v>10.483000000000001</v>
          </cell>
        </row>
        <row r="11">
          <cell r="B11" t="str">
            <v>Surveyer Helper</v>
          </cell>
          <cell r="C11">
            <v>0</v>
          </cell>
          <cell r="D11">
            <v>7.5949999999999998</v>
          </cell>
        </row>
        <row r="12">
          <cell r="B12" t="str">
            <v>Mechanic</v>
          </cell>
          <cell r="C12">
            <v>0</v>
          </cell>
          <cell r="D12">
            <v>16.044</v>
          </cell>
        </row>
        <row r="13">
          <cell r="B13" t="str">
            <v>Plant Operator</v>
          </cell>
          <cell r="C13">
            <v>2800</v>
          </cell>
          <cell r="D13">
            <v>20.428000000000001</v>
          </cell>
        </row>
        <row r="14">
          <cell r="B14" t="str">
            <v>H/E Operator</v>
          </cell>
          <cell r="C14">
            <v>129291</v>
          </cell>
          <cell r="D14">
            <v>19.733000000000001</v>
          </cell>
        </row>
        <row r="15">
          <cell r="B15" t="str">
            <v>Driver</v>
          </cell>
          <cell r="C15">
            <v>78481</v>
          </cell>
          <cell r="D15">
            <v>13.531000000000001</v>
          </cell>
        </row>
      </sheetData>
      <sheetData sheetId="4"/>
      <sheetData sheetId="5">
        <row r="3">
          <cell r="B3" t="str">
            <v>Aggregate</v>
          </cell>
          <cell r="C3">
            <v>420669</v>
          </cell>
          <cell r="D3" t="str">
            <v>cu.m.</v>
          </cell>
          <cell r="E3">
            <v>0.52600000000000002</v>
          </cell>
        </row>
        <row r="4">
          <cell r="B4" t="str">
            <v>Sand</v>
          </cell>
          <cell r="C4">
            <v>624281</v>
          </cell>
          <cell r="D4" t="str">
            <v>cu.m.</v>
          </cell>
          <cell r="E4">
            <v>1.7090000000000001</v>
          </cell>
        </row>
        <row r="5">
          <cell r="B5" t="str">
            <v>Subbase Course</v>
          </cell>
          <cell r="C5">
            <v>794200</v>
          </cell>
          <cell r="D5" t="str">
            <v>cu.m.</v>
          </cell>
          <cell r="E5">
            <v>0.52600000000000002</v>
          </cell>
        </row>
        <row r="6">
          <cell r="B6" t="str">
            <v>Base course</v>
          </cell>
          <cell r="C6">
            <v>509400</v>
          </cell>
          <cell r="D6" t="str">
            <v>cu.m.</v>
          </cell>
          <cell r="E6">
            <v>0.52600000000000002</v>
          </cell>
        </row>
        <row r="7">
          <cell r="B7" t="str">
            <v>Boulder</v>
          </cell>
          <cell r="C7">
            <v>519220</v>
          </cell>
          <cell r="D7" t="str">
            <v>cu.m.</v>
          </cell>
          <cell r="E7">
            <v>1.347</v>
          </cell>
        </row>
        <row r="8">
          <cell r="B8" t="str">
            <v>Gravel</v>
          </cell>
          <cell r="C8">
            <v>68859</v>
          </cell>
          <cell r="D8" t="str">
            <v>cu.m.</v>
          </cell>
          <cell r="E8">
            <v>1.347</v>
          </cell>
        </row>
        <row r="9">
          <cell r="B9" t="str">
            <v>Main Material</v>
          </cell>
        </row>
        <row r="10">
          <cell r="B10" t="str">
            <v>Asphalt (60/70)</v>
          </cell>
          <cell r="C10">
            <v>35766</v>
          </cell>
          <cell r="D10" t="str">
            <v>ton.</v>
          </cell>
          <cell r="E10">
            <v>249</v>
          </cell>
        </row>
        <row r="11">
          <cell r="B11" t="str">
            <v>Cement</v>
          </cell>
          <cell r="C11">
            <v>163835</v>
          </cell>
          <cell r="D11" t="str">
            <v>ton.</v>
          </cell>
          <cell r="E11">
            <v>29</v>
          </cell>
        </row>
        <row r="12">
          <cell r="B12" t="str">
            <v>Steel bar (Grade 500, Type 2)</v>
          </cell>
          <cell r="C12">
            <v>49094</v>
          </cell>
          <cell r="D12" t="str">
            <v>ton.</v>
          </cell>
          <cell r="E12">
            <v>304</v>
          </cell>
        </row>
        <row r="13">
          <cell r="B13" t="str">
            <v>Diesel &amp; Lubricant</v>
          </cell>
          <cell r="C13">
            <v>76373459</v>
          </cell>
          <cell r="D13" t="str">
            <v>li.</v>
          </cell>
          <cell r="E13">
            <v>0.14299999999999999</v>
          </cell>
        </row>
        <row r="14">
          <cell r="B14" t="str">
            <v>DI Grating (600mm)</v>
          </cell>
          <cell r="C14">
            <v>10</v>
          </cell>
          <cell r="D14" t="str">
            <v>nr.</v>
          </cell>
          <cell r="E14">
            <v>200</v>
          </cell>
        </row>
        <row r="15">
          <cell r="B15" t="str">
            <v>DI Grating (1,000mm)</v>
          </cell>
          <cell r="C15">
            <v>249</v>
          </cell>
          <cell r="D15" t="str">
            <v>nr.</v>
          </cell>
          <cell r="E15">
            <v>300</v>
          </cell>
        </row>
        <row r="16">
          <cell r="B16" t="str">
            <v>Chisel</v>
          </cell>
          <cell r="C16">
            <v>1481</v>
          </cell>
          <cell r="D16" t="str">
            <v>nr.</v>
          </cell>
          <cell r="E16">
            <v>300</v>
          </cell>
        </row>
        <row r="17">
          <cell r="B17" t="str">
            <v>Curing compound</v>
          </cell>
          <cell r="C17">
            <v>87</v>
          </cell>
          <cell r="D17" t="str">
            <v>Drum</v>
          </cell>
          <cell r="E17">
            <v>50.5</v>
          </cell>
        </row>
        <row r="18">
          <cell r="B18" t="str">
            <v>Dowel bar (25mm, L=600mm)</v>
          </cell>
          <cell r="C18">
            <v>138483</v>
          </cell>
          <cell r="D18" t="str">
            <v>nr.</v>
          </cell>
          <cell r="E18">
            <v>1.575</v>
          </cell>
        </row>
        <row r="19">
          <cell r="B19" t="str">
            <v>Fabric wire mesh</v>
          </cell>
          <cell r="C19">
            <v>10</v>
          </cell>
          <cell r="D19" t="str">
            <v>ton.</v>
          </cell>
          <cell r="E19">
            <v>556.20000000000005</v>
          </cell>
        </row>
        <row r="20">
          <cell r="B20" t="str">
            <v>Filler</v>
          </cell>
          <cell r="C20">
            <v>21475</v>
          </cell>
          <cell r="D20" t="str">
            <v>ton.</v>
          </cell>
          <cell r="E20">
            <v>3.1669999999999998</v>
          </cell>
        </row>
        <row r="21">
          <cell r="B21" t="str">
            <v>Flag pole</v>
          </cell>
          <cell r="C21">
            <v>1026</v>
          </cell>
          <cell r="D21" t="str">
            <v>nr</v>
          </cell>
          <cell r="E21">
            <v>250</v>
          </cell>
        </row>
        <row r="22">
          <cell r="B22" t="str">
            <v>Fly Ash</v>
          </cell>
          <cell r="C22">
            <v>0</v>
          </cell>
          <cell r="D22" t="str">
            <v>ton.</v>
          </cell>
          <cell r="E22">
            <v>32.308</v>
          </cell>
        </row>
        <row r="23">
          <cell r="B23" t="str">
            <v>Gabion Steel Wire</v>
          </cell>
          <cell r="C23">
            <v>88800</v>
          </cell>
          <cell r="D23" t="str">
            <v>cu.m.</v>
          </cell>
          <cell r="E23">
            <v>11.994</v>
          </cell>
        </row>
        <row r="24">
          <cell r="B24" t="str">
            <v>Gasoline</v>
          </cell>
          <cell r="C24">
            <v>69099</v>
          </cell>
          <cell r="D24" t="str">
            <v>li.</v>
          </cell>
          <cell r="E24">
            <v>0.112</v>
          </cell>
        </row>
        <row r="25">
          <cell r="B25" t="str">
            <v>Geotextile Fabric Filter</v>
          </cell>
          <cell r="C25">
            <v>6700</v>
          </cell>
          <cell r="D25" t="str">
            <v>sq.m.</v>
          </cell>
          <cell r="E25">
            <v>1.5</v>
          </cell>
        </row>
        <row r="26">
          <cell r="B26" t="str">
            <v>Geotextile Membrane</v>
          </cell>
          <cell r="C26">
            <v>111400</v>
          </cell>
          <cell r="D26" t="str">
            <v>sq.m.</v>
          </cell>
          <cell r="E26">
            <v>1.5</v>
          </cell>
        </row>
        <row r="27">
          <cell r="B27" t="str">
            <v>Interlocking Block 60mm(Grey, Red)</v>
          </cell>
          <cell r="C27">
            <v>3150</v>
          </cell>
          <cell r="D27" t="str">
            <v>sq.m.</v>
          </cell>
          <cell r="E27">
            <v>2.7</v>
          </cell>
        </row>
        <row r="28">
          <cell r="B28" t="str">
            <v>Joint Filler (25mm)</v>
          </cell>
          <cell r="C28">
            <v>13676</v>
          </cell>
          <cell r="D28" t="str">
            <v>sq.m.</v>
          </cell>
          <cell r="E28">
            <v>3.0550000000000002</v>
          </cell>
        </row>
        <row r="29">
          <cell r="B29" t="str">
            <v>Joint Sealant</v>
          </cell>
          <cell r="C29">
            <v>3</v>
          </cell>
          <cell r="D29" t="str">
            <v>li.</v>
          </cell>
          <cell r="E29">
            <v>2.1</v>
          </cell>
        </row>
        <row r="30">
          <cell r="B30" t="str">
            <v>Lumber &amp; Timber</v>
          </cell>
          <cell r="C30">
            <v>543</v>
          </cell>
          <cell r="D30" t="str">
            <v>cu.m.</v>
          </cell>
          <cell r="E30">
            <v>99.358999999999995</v>
          </cell>
        </row>
        <row r="31">
          <cell r="B31" t="str">
            <v>MSERWs</v>
          </cell>
          <cell r="C31">
            <v>21000</v>
          </cell>
          <cell r="D31" t="str">
            <v>sq.m.</v>
          </cell>
          <cell r="E31">
            <v>11.5</v>
          </cell>
        </row>
        <row r="32">
          <cell r="B32" t="str">
            <v>Micro Silica</v>
          </cell>
          <cell r="C32">
            <v>6166</v>
          </cell>
          <cell r="D32" t="str">
            <v>ton.</v>
          </cell>
          <cell r="E32">
            <v>98</v>
          </cell>
        </row>
        <row r="33">
          <cell r="B33" t="str">
            <v>Plywood (18mm, 4'x8')</v>
          </cell>
          <cell r="C33">
            <v>230141</v>
          </cell>
          <cell r="D33" t="str">
            <v>sq.m.</v>
          </cell>
          <cell r="E33">
            <v>6.5970000000000004</v>
          </cell>
        </row>
        <row r="34">
          <cell r="B34" t="str">
            <v>Precast concrete barrier (0.6x0.8)</v>
          </cell>
          <cell r="C34">
            <v>0</v>
          </cell>
          <cell r="D34" t="str">
            <v>l.m.</v>
          </cell>
          <cell r="E34">
            <v>50.4</v>
          </cell>
        </row>
        <row r="35">
          <cell r="B35" t="str">
            <v>Precast Non-Mountable Concrete Curb</v>
          </cell>
          <cell r="C35">
            <v>21000</v>
          </cell>
          <cell r="D35" t="str">
            <v>l.m.</v>
          </cell>
          <cell r="E35">
            <v>2.6</v>
          </cell>
        </row>
        <row r="36">
          <cell r="B36" t="str">
            <v>Precast flush curb</v>
          </cell>
          <cell r="C36">
            <v>525</v>
          </cell>
          <cell r="D36" t="str">
            <v>l.m.</v>
          </cell>
          <cell r="E36">
            <v>2.8</v>
          </cell>
        </row>
        <row r="37">
          <cell r="B37" t="str">
            <v>Precast concrete edge curb</v>
          </cell>
          <cell r="C37">
            <v>1050</v>
          </cell>
          <cell r="D37" t="str">
            <v>l.m.</v>
          </cell>
          <cell r="E37">
            <v>2.35</v>
          </cell>
        </row>
        <row r="38">
          <cell r="B38" t="str">
            <v>Precast semi-battered curb</v>
          </cell>
          <cell r="C38">
            <v>525</v>
          </cell>
          <cell r="D38" t="str">
            <v>l.m.</v>
          </cell>
          <cell r="E38">
            <v>2.95</v>
          </cell>
        </row>
        <row r="39">
          <cell r="B39" t="str">
            <v>Prime Coat (MC-30)</v>
          </cell>
          <cell r="C39">
            <v>1964000</v>
          </cell>
          <cell r="D39" t="str">
            <v>li.</v>
          </cell>
          <cell r="E39">
            <v>0.32200000000000001</v>
          </cell>
        </row>
        <row r="40">
          <cell r="B40" t="str">
            <v>Removable Bollards</v>
          </cell>
          <cell r="C40">
            <v>30</v>
          </cell>
          <cell r="D40" t="str">
            <v>nr.</v>
          </cell>
          <cell r="E40">
            <v>12</v>
          </cell>
        </row>
        <row r="41">
          <cell r="B41" t="str">
            <v>Royalty (Borrow fit)</v>
          </cell>
          <cell r="C41">
            <v>7197000</v>
          </cell>
          <cell r="D41" t="str">
            <v>cu.m.</v>
          </cell>
          <cell r="E41">
            <v>0.15</v>
          </cell>
        </row>
        <row r="42">
          <cell r="B42" t="str">
            <v>Screen</v>
          </cell>
          <cell r="C42">
            <v>7197000</v>
          </cell>
          <cell r="D42" t="str">
            <v>cu.m.</v>
          </cell>
          <cell r="E42">
            <v>0.01</v>
          </cell>
        </row>
        <row r="43">
          <cell r="B43" t="str">
            <v>Stainless Steel cover Plate (500x500x30mm)</v>
          </cell>
          <cell r="C43">
            <v>1699</v>
          </cell>
          <cell r="D43" t="str">
            <v>nr.</v>
          </cell>
          <cell r="E43">
            <v>39</v>
          </cell>
        </row>
        <row r="44">
          <cell r="B44" t="str">
            <v>Stainless Steel cover Plate (850x370x10mm)</v>
          </cell>
          <cell r="C44">
            <v>71</v>
          </cell>
          <cell r="D44" t="str">
            <v>nr.</v>
          </cell>
          <cell r="E44">
            <v>16</v>
          </cell>
        </row>
        <row r="45">
          <cell r="B45" t="str">
            <v>Tack Coat (SS-1H)</v>
          </cell>
          <cell r="C45">
            <v>1412500</v>
          </cell>
          <cell r="D45" t="str">
            <v>li.</v>
          </cell>
          <cell r="E45">
            <v>0.25700000000000001</v>
          </cell>
        </row>
        <row r="46">
          <cell r="B46" t="str">
            <v>uPVC Pipe 100mm</v>
          </cell>
          <cell r="C46">
            <v>101</v>
          </cell>
          <cell r="D46" t="str">
            <v>l.m.</v>
          </cell>
          <cell r="E46">
            <v>10</v>
          </cell>
        </row>
        <row r="47">
          <cell r="B47" t="str">
            <v>uPVC Pipe 200mm</v>
          </cell>
          <cell r="C47">
            <v>200</v>
          </cell>
          <cell r="D47" t="str">
            <v>l.m.</v>
          </cell>
          <cell r="E47">
            <v>20</v>
          </cell>
        </row>
        <row r="48">
          <cell r="B48" t="str">
            <v>Water (for concrete)</v>
          </cell>
          <cell r="C48">
            <v>66252</v>
          </cell>
          <cell r="D48" t="str">
            <v>ton.</v>
          </cell>
          <cell r="E48">
            <v>0.01</v>
          </cell>
        </row>
        <row r="49">
          <cell r="B49" t="str">
            <v>Waterstop (250mm)</v>
          </cell>
          <cell r="C49">
            <v>41370</v>
          </cell>
          <cell r="D49" t="str">
            <v>l.m.</v>
          </cell>
          <cell r="E49">
            <v>5.97</v>
          </cell>
        </row>
        <row r="50">
          <cell r="B50" t="str">
            <v>Wire mesh (6mm)</v>
          </cell>
          <cell r="C50">
            <v>100000</v>
          </cell>
          <cell r="D50" t="str">
            <v>sq.m.</v>
          </cell>
          <cell r="E50">
            <v>3.44</v>
          </cell>
        </row>
        <row r="51">
          <cell r="B51" t="str">
            <v>Wire mesh (10mm)</v>
          </cell>
          <cell r="C51">
            <v>13000</v>
          </cell>
          <cell r="D51" t="str">
            <v>sq.m.</v>
          </cell>
          <cell r="E51">
            <v>5.7329999999999997</v>
          </cell>
        </row>
        <row r="52">
          <cell r="B52" t="str">
            <v>Form/Scaffoding/shoring</v>
          </cell>
        </row>
        <row r="53">
          <cell r="B53" t="str">
            <v>Formworks (Steel) Fabrication</v>
          </cell>
          <cell r="C53">
            <v>133310</v>
          </cell>
          <cell r="D53" t="str">
            <v>sq.m.</v>
          </cell>
          <cell r="E53">
            <v>0.78500000000000003</v>
          </cell>
        </row>
        <row r="54">
          <cell r="B54" t="str">
            <v>Formworks (Steel) Installation</v>
          </cell>
          <cell r="C54">
            <v>133310</v>
          </cell>
          <cell r="D54" t="str">
            <v>sq.m.</v>
          </cell>
          <cell r="E54">
            <v>0.51</v>
          </cell>
        </row>
        <row r="55">
          <cell r="B55" t="str">
            <v>Formworks (Box Culvert)</v>
          </cell>
          <cell r="C55">
            <v>414050</v>
          </cell>
          <cell r="D55" t="str">
            <v>sq.m.</v>
          </cell>
          <cell r="E55">
            <v>4.234</v>
          </cell>
        </row>
        <row r="56">
          <cell r="B56" t="str">
            <v>Formworks (I Girder for Wadi Bridge)</v>
          </cell>
          <cell r="C56">
            <v>100659</v>
          </cell>
          <cell r="D56" t="str">
            <v>sq.m.</v>
          </cell>
          <cell r="E56">
            <v>6.4409999999999998</v>
          </cell>
        </row>
        <row r="57">
          <cell r="B57" t="str">
            <v>Formworks (Box Girder Bridge)</v>
          </cell>
          <cell r="C57">
            <v>38013</v>
          </cell>
          <cell r="D57" t="str">
            <v>sq.m.</v>
          </cell>
          <cell r="E57">
            <v>23.669</v>
          </cell>
        </row>
        <row r="58">
          <cell r="B58" t="str">
            <v>Formworks (Wadi Bridge)</v>
          </cell>
          <cell r="C58">
            <v>64065</v>
          </cell>
          <cell r="D58" t="str">
            <v>sq.m.</v>
          </cell>
          <cell r="E58">
            <v>39.563000000000002</v>
          </cell>
        </row>
        <row r="59">
          <cell r="B59" t="str">
            <v>Waterproofing</v>
          </cell>
          <cell r="C59">
            <v>0</v>
          </cell>
        </row>
        <row r="60">
          <cell r="B60" t="str">
            <v>GRP Cladding (6mm)</v>
          </cell>
          <cell r="C60">
            <v>124</v>
          </cell>
          <cell r="D60" t="str">
            <v>sq.m.</v>
          </cell>
          <cell r="E60">
            <v>500</v>
          </cell>
        </row>
        <row r="61">
          <cell r="B61" t="str">
            <v>Bitumen Water Proofing Paint</v>
          </cell>
          <cell r="C61">
            <v>310080</v>
          </cell>
          <cell r="D61" t="str">
            <v>li.</v>
          </cell>
          <cell r="E61">
            <v>0.41</v>
          </cell>
        </row>
        <row r="62">
          <cell r="B62" t="str">
            <v>Waterproofing Membrane</v>
          </cell>
          <cell r="C62">
            <v>36700</v>
          </cell>
          <cell r="D62" t="str">
            <v>sq.m.</v>
          </cell>
          <cell r="E62">
            <v>2.5</v>
          </cell>
        </row>
        <row r="63">
          <cell r="B63" t="str">
            <v>Protection board (3mm)</v>
          </cell>
          <cell r="C63">
            <v>0</v>
          </cell>
          <cell r="D63" t="str">
            <v>sq.m.</v>
          </cell>
          <cell r="E63">
            <v>4.8</v>
          </cell>
        </row>
        <row r="64">
          <cell r="B64" t="str">
            <v>Protection board (6mm)</v>
          </cell>
          <cell r="C64">
            <v>36700</v>
          </cell>
          <cell r="D64" t="str">
            <v>sq.m.</v>
          </cell>
          <cell r="E64">
            <v>6.3330000000000002</v>
          </cell>
        </row>
        <row r="65">
          <cell r="B65" t="str">
            <v>Abrasion resistant (polyurethane based) paint</v>
          </cell>
          <cell r="C65">
            <v>13300</v>
          </cell>
          <cell r="D65" t="str">
            <v>sq.m.</v>
          </cell>
          <cell r="E65">
            <v>7</v>
          </cell>
        </row>
        <row r="66">
          <cell r="B66" t="str">
            <v>Waterproofing for Bridge Decks</v>
          </cell>
          <cell r="C66">
            <v>60800</v>
          </cell>
          <cell r="D66" t="str">
            <v>sq.m.</v>
          </cell>
          <cell r="E66">
            <v>3.5</v>
          </cell>
        </row>
        <row r="67">
          <cell r="B67" t="str">
            <v>Precast Pipe</v>
          </cell>
          <cell r="C67">
            <v>0</v>
          </cell>
        </row>
        <row r="68">
          <cell r="B68" t="str">
            <v>Precast Pipe (1,000mm)</v>
          </cell>
          <cell r="C68">
            <v>100</v>
          </cell>
          <cell r="D68" t="str">
            <v>l.m.</v>
          </cell>
          <cell r="E68">
            <v>87</v>
          </cell>
        </row>
        <row r="69">
          <cell r="B69" t="str">
            <v>HDPE Pipe</v>
          </cell>
          <cell r="C69">
            <v>0</v>
          </cell>
        </row>
        <row r="70">
          <cell r="B70" t="str">
            <v>HDPE  Pipe (300mm)</v>
          </cell>
          <cell r="C70">
            <v>102</v>
          </cell>
          <cell r="D70" t="str">
            <v>l.m.</v>
          </cell>
          <cell r="E70">
            <v>10.53</v>
          </cell>
        </row>
        <row r="71">
          <cell r="B71" t="str">
            <v>HDPE  Pipe (400mm)</v>
          </cell>
          <cell r="C71">
            <v>100</v>
          </cell>
          <cell r="D71" t="str">
            <v>l.m.</v>
          </cell>
          <cell r="E71">
            <v>15.73</v>
          </cell>
        </row>
        <row r="72">
          <cell r="B72" t="str">
            <v>HDPE  Pipe (500mm)</v>
          </cell>
          <cell r="C72">
            <v>500</v>
          </cell>
          <cell r="D72" t="str">
            <v>l.m.</v>
          </cell>
          <cell r="E72">
            <v>22.78</v>
          </cell>
        </row>
        <row r="73">
          <cell r="B73" t="str">
            <v>HDPE  Pipe (600mm)</v>
          </cell>
          <cell r="C73">
            <v>5880</v>
          </cell>
          <cell r="D73" t="str">
            <v>l.m.</v>
          </cell>
          <cell r="E73">
            <v>31.2</v>
          </cell>
        </row>
        <row r="74">
          <cell r="B74" t="str">
            <v>HDPE  Pipe (900mm)</v>
          </cell>
          <cell r="C74">
            <v>100</v>
          </cell>
          <cell r="D74" t="str">
            <v>l.m.</v>
          </cell>
          <cell r="E74">
            <v>67.27</v>
          </cell>
        </row>
        <row r="75">
          <cell r="B75" t="str">
            <v>HDPE  Pipe (1,000mm)</v>
          </cell>
          <cell r="C75">
            <v>100</v>
          </cell>
          <cell r="D75" t="str">
            <v>l.m.</v>
          </cell>
          <cell r="E75">
            <v>84.83</v>
          </cell>
        </row>
        <row r="76">
          <cell r="B76" t="str">
            <v>RC Pipe</v>
          </cell>
          <cell r="C76">
            <v>0</v>
          </cell>
        </row>
        <row r="77">
          <cell r="B77" t="str">
            <v>RC Pipe (300mm)</v>
          </cell>
          <cell r="C77">
            <v>100</v>
          </cell>
          <cell r="D77" t="str">
            <v>l.m.</v>
          </cell>
          <cell r="E77">
            <v>21.15</v>
          </cell>
        </row>
        <row r="78">
          <cell r="B78" t="str">
            <v>RC Pipe (400mm)</v>
          </cell>
          <cell r="C78">
            <v>99</v>
          </cell>
          <cell r="D78" t="str">
            <v>l.m.</v>
          </cell>
          <cell r="E78">
            <v>27.95</v>
          </cell>
        </row>
        <row r="79">
          <cell r="B79" t="str">
            <v>RC Pipe (500mm)</v>
          </cell>
          <cell r="C79">
            <v>99</v>
          </cell>
          <cell r="D79" t="str">
            <v>l.m.</v>
          </cell>
          <cell r="E79">
            <v>31.13</v>
          </cell>
        </row>
        <row r="80">
          <cell r="B80" t="str">
            <v>RC Pipe (600mm)</v>
          </cell>
          <cell r="C80">
            <v>100</v>
          </cell>
          <cell r="D80" t="str">
            <v>l.m.</v>
          </cell>
          <cell r="E80">
            <v>37.29</v>
          </cell>
        </row>
        <row r="81">
          <cell r="B81" t="str">
            <v>RC Pipe (900mm)</v>
          </cell>
          <cell r="C81">
            <v>100</v>
          </cell>
          <cell r="D81" t="str">
            <v>l.m.</v>
          </cell>
          <cell r="E81">
            <v>68.13</v>
          </cell>
        </row>
        <row r="82">
          <cell r="B82" t="str">
            <v>RC Pipe (1,000mm)</v>
          </cell>
          <cell r="C82">
            <v>750</v>
          </cell>
          <cell r="D82" t="str">
            <v>l.m.</v>
          </cell>
          <cell r="E82">
            <v>77.95</v>
          </cell>
        </row>
        <row r="83">
          <cell r="B83" t="str">
            <v>Spherical Bearing</v>
          </cell>
          <cell r="C83">
            <v>0</v>
          </cell>
        </row>
        <row r="84">
          <cell r="B84" t="str">
            <v>Spherical Bearing, (V= 4,000kN - 5,000kN &amp; H= 2,000kN - 3,000kN), Fixed type including supply &amp; installation</v>
          </cell>
          <cell r="C84">
            <v>20</v>
          </cell>
          <cell r="D84" t="str">
            <v>nr.</v>
          </cell>
          <cell r="E84">
            <v>4462</v>
          </cell>
        </row>
        <row r="85">
          <cell r="B85" t="str">
            <v>Spherical Bearing, (V= 11,000kN - 12,000kN &amp; H =1,500kN - 2,500kN) , Fixed type including supply &amp; installation</v>
          </cell>
          <cell r="C85">
            <v>6</v>
          </cell>
          <cell r="D85" t="str">
            <v>nr.</v>
          </cell>
          <cell r="E85">
            <v>3309</v>
          </cell>
        </row>
        <row r="86">
          <cell r="B86" t="str">
            <v>Spherical Bearing, (V= 13,000kN - 17,000kN &amp; H =4,000kN - 6,000kN) , Fixed type including supply &amp; installation</v>
          </cell>
          <cell r="C86">
            <v>6</v>
          </cell>
          <cell r="D86" t="str">
            <v>nr.</v>
          </cell>
          <cell r="E86">
            <v>7810</v>
          </cell>
        </row>
        <row r="87">
          <cell r="B87" t="str">
            <v>Spherical Bearing, (V= 15,000kN - 16,500kN &amp; H =5,000kN - 7,000kN) , Fixed type including supply &amp; installation</v>
          </cell>
          <cell r="C87">
            <v>2</v>
          </cell>
          <cell r="D87" t="str">
            <v>nr.</v>
          </cell>
          <cell r="E87">
            <v>9870</v>
          </cell>
        </row>
        <row r="88">
          <cell r="B88" t="str">
            <v>Spherical Bearing, (V= 15,000kN - 16,000kN &amp; H =3,500kN - 5,000kN), Guided type including supply &amp; installation</v>
          </cell>
          <cell r="C88">
            <v>8</v>
          </cell>
          <cell r="D88" t="str">
            <v>nr.</v>
          </cell>
          <cell r="E88">
            <v>7455</v>
          </cell>
        </row>
        <row r="89">
          <cell r="B89" t="str">
            <v>Spherical Bearing, (V= 11,000kN - 12,000kN &amp; H =1,000kN - 2,000kN) , Guided type including supply &amp; installation</v>
          </cell>
          <cell r="C89">
            <v>6</v>
          </cell>
          <cell r="D89" t="str">
            <v>nr.</v>
          </cell>
          <cell r="E89">
            <v>3111</v>
          </cell>
        </row>
        <row r="90">
          <cell r="B90" t="str">
            <v>Spherical Bearing, (V= 5,500kN - 6,500kN &amp; H =1,000kN - 2,000kN), Guided type including supply &amp; installation</v>
          </cell>
          <cell r="C90">
            <v>40</v>
          </cell>
          <cell r="D90" t="str">
            <v>nr.</v>
          </cell>
          <cell r="E90">
            <v>2534</v>
          </cell>
        </row>
        <row r="91">
          <cell r="B91" t="str">
            <v>Spherical Bearing, (V= 3,500kN - 5,500kN &amp; H =2,000kN - 3,000kN), Guided type including supply &amp; installation</v>
          </cell>
          <cell r="C91">
            <v>88</v>
          </cell>
          <cell r="D91" t="str">
            <v>nr.</v>
          </cell>
          <cell r="E91">
            <v>4416</v>
          </cell>
        </row>
        <row r="92">
          <cell r="B92" t="str">
            <v>Spherical Bearing, (V= 2,000kN - 3,000kN &amp; H =500kN - 1,500kN), Guided type including supply &amp; installation</v>
          </cell>
          <cell r="C92">
            <v>36</v>
          </cell>
          <cell r="D92" t="str">
            <v>nr.</v>
          </cell>
          <cell r="E92">
            <v>1699</v>
          </cell>
        </row>
        <row r="93">
          <cell r="B93" t="str">
            <v>Spherical Bearing, (V= 1,500kN - 3,500kN &amp; H =1,500kN - 3,000kN), Guided type including supply &amp; installation</v>
          </cell>
          <cell r="C93">
            <v>2</v>
          </cell>
          <cell r="D93" t="str">
            <v>nr.</v>
          </cell>
          <cell r="E93">
            <v>4960</v>
          </cell>
        </row>
        <row r="94">
          <cell r="B94" t="str">
            <v>Spherical Bearing, (V= 5,500kN - 6,500kN), Free type including supply &amp; installation</v>
          </cell>
          <cell r="C94">
            <v>116</v>
          </cell>
          <cell r="D94" t="str">
            <v>nr.</v>
          </cell>
          <cell r="E94">
            <v>1014</v>
          </cell>
        </row>
        <row r="95">
          <cell r="B95" t="str">
            <v>Spherical Bearing, (V= 3,500kN - 4,500kN ), Free type including supply &amp; installation</v>
          </cell>
          <cell r="C95">
            <v>144</v>
          </cell>
          <cell r="D95" t="str">
            <v>nr.</v>
          </cell>
          <cell r="E95">
            <v>818</v>
          </cell>
        </row>
        <row r="96">
          <cell r="B96" t="str">
            <v>Spherical Bearing, (V= 2,000kN - 3,000kN ), Free type including supply &amp; installation</v>
          </cell>
          <cell r="C96">
            <v>44</v>
          </cell>
          <cell r="D96" t="str">
            <v>nr.</v>
          </cell>
          <cell r="E96">
            <v>550</v>
          </cell>
        </row>
        <row r="97">
          <cell r="B97" t="str">
            <v>Spherical Bearing, (V= 1,500kN - 3,500kN ), Free type including supply &amp; installation</v>
          </cell>
          <cell r="C97">
            <v>6</v>
          </cell>
          <cell r="D97" t="str">
            <v>nr.</v>
          </cell>
          <cell r="E97">
            <v>816</v>
          </cell>
        </row>
        <row r="98">
          <cell r="B98" t="str">
            <v>Guard Rail</v>
          </cell>
          <cell r="C98">
            <v>0</v>
          </cell>
        </row>
        <row r="99">
          <cell r="B99" t="str">
            <v>W-Beam Guard Rail (L=3.81m)</v>
          </cell>
          <cell r="C99">
            <v>168800</v>
          </cell>
          <cell r="D99" t="str">
            <v>l.m.</v>
          </cell>
          <cell r="E99">
            <v>6.8239999999999998</v>
          </cell>
        </row>
        <row r="100">
          <cell r="B100" t="str">
            <v>Guard Rail Post</v>
          </cell>
          <cell r="C100">
            <v>44226</v>
          </cell>
          <cell r="D100" t="str">
            <v>nr.</v>
          </cell>
          <cell r="E100">
            <v>16</v>
          </cell>
        </row>
        <row r="101">
          <cell r="B101" t="str">
            <v>Guard Rail Reflector</v>
          </cell>
          <cell r="C101">
            <v>56210</v>
          </cell>
          <cell r="D101" t="str">
            <v>nr.</v>
          </cell>
          <cell r="E101">
            <v>4</v>
          </cell>
        </row>
        <row r="102">
          <cell r="B102" t="str">
            <v>End anchorage (Guard Rail)</v>
          </cell>
          <cell r="C102">
            <v>716</v>
          </cell>
          <cell r="D102" t="str">
            <v>nr.</v>
          </cell>
          <cell r="E102">
            <v>45</v>
          </cell>
        </row>
        <row r="103">
          <cell r="B103" t="str">
            <v>End anchorage (Trasition)</v>
          </cell>
          <cell r="C103">
            <v>25</v>
          </cell>
          <cell r="D103" t="str">
            <v>nr.</v>
          </cell>
          <cell r="E103">
            <v>16</v>
          </cell>
        </row>
        <row r="104">
          <cell r="B104" t="str">
            <v>Guard Rail Connection</v>
          </cell>
          <cell r="C104">
            <v>284</v>
          </cell>
          <cell r="D104" t="str">
            <v>nr.</v>
          </cell>
          <cell r="E104">
            <v>21.7</v>
          </cell>
        </row>
        <row r="105">
          <cell r="B105" t="str">
            <v>W-Beam Guardrail Terminal section</v>
          </cell>
          <cell r="C105">
            <v>716</v>
          </cell>
          <cell r="D105" t="str">
            <v>nr.</v>
          </cell>
          <cell r="E105">
            <v>11.4</v>
          </cell>
        </row>
        <row r="106">
          <cell r="B106" t="str">
            <v>Fence</v>
          </cell>
          <cell r="C106">
            <v>0</v>
          </cell>
        </row>
        <row r="107">
          <cell r="B107" t="str">
            <v>Chain-Link fence (2.10m height)</v>
          </cell>
          <cell r="C107">
            <v>88000</v>
          </cell>
          <cell r="D107" t="str">
            <v>l.m.</v>
          </cell>
          <cell r="E107">
            <v>8.8000000000000007</v>
          </cell>
        </row>
        <row r="108">
          <cell r="B108" t="str">
            <v>Chain-Link gate, double frame, 2.10m</v>
          </cell>
          <cell r="C108">
            <v>45</v>
          </cell>
          <cell r="D108" t="str">
            <v>sq.m.</v>
          </cell>
          <cell r="E108">
            <v>370</v>
          </cell>
        </row>
        <row r="109">
          <cell r="B109" t="str">
            <v>Chain-Link gate, single frame, 2.10m</v>
          </cell>
          <cell r="C109">
            <v>5</v>
          </cell>
          <cell r="D109" t="str">
            <v>sq.m.</v>
          </cell>
          <cell r="E109">
            <v>175</v>
          </cell>
        </row>
        <row r="110">
          <cell r="B110" t="str">
            <v>Road Sign</v>
          </cell>
          <cell r="C110">
            <v>0</v>
          </cell>
        </row>
        <row r="111">
          <cell r="B111" t="str">
            <v>Highway sign, Triangular Side  (750mm)</v>
          </cell>
          <cell r="C111">
            <v>60</v>
          </cell>
          <cell r="D111" t="str">
            <v>nr.</v>
          </cell>
          <cell r="E111">
            <v>11</v>
          </cell>
        </row>
        <row r="112">
          <cell r="B112" t="str">
            <v>Highway sign, Triangular Side  (900mm)</v>
          </cell>
          <cell r="C112">
            <v>20</v>
          </cell>
          <cell r="D112" t="str">
            <v>nr.</v>
          </cell>
          <cell r="E112">
            <v>16.5</v>
          </cell>
        </row>
        <row r="113">
          <cell r="B113" t="str">
            <v>Highway sign, Triangular Side  (1200mm)</v>
          </cell>
          <cell r="C113">
            <v>20</v>
          </cell>
          <cell r="D113" t="str">
            <v>nr.</v>
          </cell>
          <cell r="E113">
            <v>28</v>
          </cell>
        </row>
        <row r="114">
          <cell r="B114" t="str">
            <v>Highway sign, Triangular Side  (1500mm)</v>
          </cell>
          <cell r="C114">
            <v>49</v>
          </cell>
          <cell r="D114" t="str">
            <v>nr.</v>
          </cell>
          <cell r="E114">
            <v>43.8</v>
          </cell>
        </row>
        <row r="115">
          <cell r="B115" t="str">
            <v>Highway sign, Circular  (Diameter 750mm)</v>
          </cell>
          <cell r="C115">
            <v>81</v>
          </cell>
          <cell r="D115" t="str">
            <v>nr.</v>
          </cell>
          <cell r="E115">
            <v>25.5</v>
          </cell>
        </row>
        <row r="116">
          <cell r="B116" t="str">
            <v>Highway sign, Circular  (Diameter 900mm)</v>
          </cell>
          <cell r="C116">
            <v>83</v>
          </cell>
          <cell r="D116" t="str">
            <v>nr.</v>
          </cell>
          <cell r="E116">
            <v>36.5</v>
          </cell>
        </row>
        <row r="117">
          <cell r="B117" t="str">
            <v>Highway sign, Circular  (Diameter 1200mm)</v>
          </cell>
          <cell r="C117">
            <v>30</v>
          </cell>
          <cell r="D117" t="str">
            <v>nr.</v>
          </cell>
          <cell r="E117">
            <v>64.8</v>
          </cell>
        </row>
        <row r="118">
          <cell r="B118" t="str">
            <v>Chevron  Signs, rectangular [2100 mm x 600 mm]</v>
          </cell>
          <cell r="C118">
            <v>38</v>
          </cell>
          <cell r="D118" t="str">
            <v>sq.m.</v>
          </cell>
          <cell r="E118">
            <v>45</v>
          </cell>
        </row>
        <row r="119">
          <cell r="B119" t="str">
            <v>Chevron  Signs, rectangular [380 mm x 600 mm]</v>
          </cell>
          <cell r="C119">
            <v>4</v>
          </cell>
          <cell r="D119" t="str">
            <v>sq.m.</v>
          </cell>
          <cell r="E119">
            <v>45</v>
          </cell>
        </row>
        <row r="120">
          <cell r="B120" t="str">
            <v>Highway Signs, rectangular [750x1400]</v>
          </cell>
          <cell r="C120">
            <v>118</v>
          </cell>
          <cell r="D120" t="str">
            <v>sq.m.</v>
          </cell>
          <cell r="E120">
            <v>45</v>
          </cell>
        </row>
        <row r="121">
          <cell r="B121" t="str">
            <v>Highway Signs, rectangular [600x800]</v>
          </cell>
          <cell r="C121">
            <v>5</v>
          </cell>
          <cell r="D121" t="str">
            <v>sq.m.</v>
          </cell>
          <cell r="E121">
            <v>45</v>
          </cell>
        </row>
        <row r="122">
          <cell r="B122" t="str">
            <v>Supplementary plate, rectangular [1200 mm x 700 mm]</v>
          </cell>
          <cell r="C122">
            <v>8</v>
          </cell>
          <cell r="D122" t="str">
            <v>sq.m.</v>
          </cell>
          <cell r="E122">
            <v>45</v>
          </cell>
        </row>
        <row r="123">
          <cell r="B123" t="str">
            <v>Supplementary plate, rectangular [1500 mm x 700 mm]</v>
          </cell>
          <cell r="C123">
            <v>11</v>
          </cell>
          <cell r="D123" t="str">
            <v>sq.m.</v>
          </cell>
          <cell r="E123">
            <v>45</v>
          </cell>
        </row>
        <row r="124">
          <cell r="B124" t="str">
            <v>Rectangular or Polygonal Sign Face (Area   1-2 sq m)</v>
          </cell>
          <cell r="C124">
            <v>15</v>
          </cell>
          <cell r="D124" t="str">
            <v>sq.m.</v>
          </cell>
          <cell r="E124">
            <v>55</v>
          </cell>
        </row>
        <row r="125">
          <cell r="B125" t="str">
            <v>Rectangular or Polygonal Sign Face (Area   2-4 sq m)</v>
          </cell>
          <cell r="C125">
            <v>30</v>
          </cell>
          <cell r="D125" t="str">
            <v>sq.m.</v>
          </cell>
          <cell r="E125">
            <v>55</v>
          </cell>
        </row>
        <row r="126">
          <cell r="B126" t="str">
            <v>Rectangular Sign Face (Area   4-6 sq m)</v>
          </cell>
          <cell r="C126">
            <v>140</v>
          </cell>
          <cell r="D126" t="str">
            <v>sq.m.</v>
          </cell>
          <cell r="E126">
            <v>55</v>
          </cell>
        </row>
        <row r="127">
          <cell r="B127" t="str">
            <v>Rectangular Sign Face (Area   9-11 sq m)</v>
          </cell>
          <cell r="C127">
            <v>280</v>
          </cell>
          <cell r="D127" t="str">
            <v>sq.m.</v>
          </cell>
          <cell r="E127">
            <v>55</v>
          </cell>
        </row>
        <row r="128">
          <cell r="B128" t="str">
            <v>Rectangular Sign Face (Area   14-17 sq m)</v>
          </cell>
          <cell r="C128">
            <v>420</v>
          </cell>
          <cell r="D128" t="str">
            <v>sq.m.</v>
          </cell>
          <cell r="E128">
            <v>55</v>
          </cell>
        </row>
        <row r="129">
          <cell r="B129" t="str">
            <v>Rectangular Sign Face (Area   19-24 sq m)</v>
          </cell>
          <cell r="C129">
            <v>600</v>
          </cell>
          <cell r="D129" t="str">
            <v>sq.m.</v>
          </cell>
          <cell r="E129">
            <v>55</v>
          </cell>
        </row>
        <row r="130">
          <cell r="B130" t="str">
            <v>Rectangular Sign Face (Area   44-50 sq m)</v>
          </cell>
          <cell r="C130">
            <v>250</v>
          </cell>
          <cell r="D130" t="str">
            <v>sq.m.</v>
          </cell>
          <cell r="E130">
            <v>55</v>
          </cell>
        </row>
        <row r="131">
          <cell r="B131" t="str">
            <v>Octagonal Road signs  (Height 900mm)</v>
          </cell>
          <cell r="C131">
            <v>27</v>
          </cell>
          <cell r="D131" t="str">
            <v>sq.m.</v>
          </cell>
          <cell r="E131">
            <v>45</v>
          </cell>
        </row>
        <row r="132">
          <cell r="B132" t="str">
            <v>Sign post support assembly G.I pipe 100mm Dia. Including foundation and painting of post</v>
          </cell>
          <cell r="C132">
            <v>514</v>
          </cell>
          <cell r="D132" t="str">
            <v>nr.</v>
          </cell>
          <cell r="E132">
            <v>48</v>
          </cell>
        </row>
        <row r="133">
          <cell r="B133" t="str">
            <v>Multi-post Sign Support Assembly, Type PI posts, complete including foundation, painting  (black and white) etc</v>
          </cell>
          <cell r="C133">
            <v>10</v>
          </cell>
          <cell r="D133" t="str">
            <v>nr.</v>
          </cell>
          <cell r="E133">
            <v>112</v>
          </cell>
        </row>
        <row r="134">
          <cell r="B134" t="str">
            <v>Multi-post Sign Support Assembly, Type PII posts, complete including foundation,  painting (black and white) etc</v>
          </cell>
          <cell r="C134">
            <v>10</v>
          </cell>
          <cell r="D134" t="str">
            <v>nr.</v>
          </cell>
          <cell r="E134">
            <v>128</v>
          </cell>
        </row>
        <row r="135">
          <cell r="B135" t="str">
            <v>Multi-post Sign Support Assembly, Type PIII posts, complete including  foundation, painting (black and white) etc</v>
          </cell>
          <cell r="C135">
            <v>11</v>
          </cell>
          <cell r="D135" t="str">
            <v>nr.</v>
          </cell>
          <cell r="E135">
            <v>148</v>
          </cell>
        </row>
        <row r="136">
          <cell r="B136" t="str">
            <v>Multi-post Sign Support Assembly, Type PIV posts, complete including foundation, painting (black and white) etc</v>
          </cell>
          <cell r="C136">
            <v>14</v>
          </cell>
          <cell r="D136" t="str">
            <v>nr.</v>
          </cell>
          <cell r="E136">
            <v>226</v>
          </cell>
        </row>
        <row r="137">
          <cell r="B137" t="str">
            <v>Multi-post Sign Support Assembly, Type PV posts, complete including foundation, painting (black and white) etc</v>
          </cell>
          <cell r="C137">
            <v>14</v>
          </cell>
          <cell r="D137" t="str">
            <v>nr.</v>
          </cell>
          <cell r="E137">
            <v>342</v>
          </cell>
        </row>
        <row r="138">
          <cell r="B138" t="str">
            <v>Breakaway multi-post sign post support assembly  for Exit Signs including foundations and painting of post as shown on Dwg.</v>
          </cell>
          <cell r="C138">
            <v>12</v>
          </cell>
          <cell r="D138" t="str">
            <v>nr.</v>
          </cell>
          <cell r="E138">
            <v>152</v>
          </cell>
        </row>
        <row r="139">
          <cell r="B139" t="str">
            <v>Overhead Gantry Sign Support with foundation including Bracing, Catwalk Assembly, Type G1 as per Drawing</v>
          </cell>
          <cell r="C139">
            <v>5</v>
          </cell>
          <cell r="D139" t="str">
            <v>nr.</v>
          </cell>
          <cell r="E139">
            <v>6750</v>
          </cell>
        </row>
        <row r="140">
          <cell r="B140" t="str">
            <v>Overhead Gantry Sign Support with foundation including Bracing, Catwalk Assembly, Type G2 as per Drawing</v>
          </cell>
          <cell r="C140">
            <v>3</v>
          </cell>
          <cell r="D140" t="str">
            <v>nr.</v>
          </cell>
          <cell r="E140">
            <v>7800</v>
          </cell>
        </row>
        <row r="141">
          <cell r="B141" t="str">
            <v>Overhead Gantry Sign Support with foundation including Bracing, Catwalk Assembly, Type G3 as per Drawing</v>
          </cell>
          <cell r="C141">
            <v>2</v>
          </cell>
          <cell r="D141" t="str">
            <v>nr.</v>
          </cell>
          <cell r="E141">
            <v>11100</v>
          </cell>
        </row>
        <row r="142">
          <cell r="B142" t="str">
            <v>Overhead Cantilever Sign Support including Bracing foundation, Catwalk Assembly, Type C1 as per Drawing</v>
          </cell>
          <cell r="C142">
            <v>16</v>
          </cell>
          <cell r="D142" t="str">
            <v>nr.</v>
          </cell>
          <cell r="E142">
            <v>6100</v>
          </cell>
        </row>
        <row r="143">
          <cell r="B143" t="str">
            <v>Overhead Cantilever Sign Support including Bracing foundation, Catwalk Assembly, Type C2 as per Drawing</v>
          </cell>
          <cell r="C143">
            <v>16</v>
          </cell>
          <cell r="D143" t="str">
            <v>nr.</v>
          </cell>
          <cell r="E143">
            <v>6750</v>
          </cell>
        </row>
        <row r="144">
          <cell r="B144" t="str">
            <v>Road Stud</v>
          </cell>
          <cell r="C144">
            <v>0</v>
          </cell>
        </row>
        <row r="145">
          <cell r="B145" t="str">
            <v>Reflecting Road Studs (Double)</v>
          </cell>
          <cell r="C145">
            <v>8500</v>
          </cell>
          <cell r="D145" t="str">
            <v>nr.</v>
          </cell>
          <cell r="E145">
            <v>2.9</v>
          </cell>
        </row>
        <row r="146">
          <cell r="B146" t="str">
            <v>Reflecting Road Studs (Single)</v>
          </cell>
          <cell r="C146">
            <v>8000</v>
          </cell>
          <cell r="D146" t="str">
            <v>nr.</v>
          </cell>
          <cell r="E146">
            <v>2.2650000000000001</v>
          </cell>
        </row>
        <row r="147">
          <cell r="B147" t="str">
            <v>Others</v>
          </cell>
        </row>
        <row r="148">
          <cell r="B148" t="str">
            <v>Heavy Beam 350 x 67</v>
          </cell>
          <cell r="C148">
            <v>1367</v>
          </cell>
          <cell r="D148" t="str">
            <v>l.m.</v>
          </cell>
          <cell r="E148">
            <v>35.262999999999998</v>
          </cell>
        </row>
        <row r="149">
          <cell r="B149" t="str">
            <v>Impact attenuator, Quad Beam type</v>
          </cell>
          <cell r="C149">
            <v>12</v>
          </cell>
          <cell r="D149" t="str">
            <v>nr</v>
          </cell>
          <cell r="E149">
            <v>8535</v>
          </cell>
        </row>
        <row r="150">
          <cell r="B150" t="str">
            <v>Metal Access door</v>
          </cell>
          <cell r="C150">
            <v>48</v>
          </cell>
          <cell r="D150" t="str">
            <v>nr</v>
          </cell>
          <cell r="E150">
            <v>1000</v>
          </cell>
        </row>
        <row r="151">
          <cell r="B151" t="str">
            <v>MS Pipe Dia 88.9 - 4.05mm Thick</v>
          </cell>
          <cell r="C151">
            <v>1162</v>
          </cell>
          <cell r="D151" t="str">
            <v>nr</v>
          </cell>
          <cell r="E151">
            <v>10</v>
          </cell>
        </row>
        <row r="152">
          <cell r="B152" t="str">
            <v>R.O.P. Speed Control Camera</v>
          </cell>
          <cell r="C152">
            <v>23</v>
          </cell>
          <cell r="D152" t="str">
            <v>nr</v>
          </cell>
          <cell r="E152">
            <v>28400</v>
          </cell>
        </row>
      </sheetData>
      <sheetData sheetId="6">
        <row r="3">
          <cell r="B3" t="str">
            <v>Earth Works</v>
          </cell>
          <cell r="C3">
            <v>0</v>
          </cell>
        </row>
        <row r="4">
          <cell r="B4" t="str">
            <v>Disposal Fee</v>
          </cell>
          <cell r="C4">
            <v>1507</v>
          </cell>
          <cell r="D4" t="str">
            <v>Veh.</v>
          </cell>
          <cell r="E4">
            <v>2</v>
          </cell>
        </row>
        <row r="5">
          <cell r="B5" t="str">
            <v>Blasting (General)</v>
          </cell>
          <cell r="C5">
            <v>2533200</v>
          </cell>
          <cell r="D5" t="str">
            <v>cu.m.</v>
          </cell>
          <cell r="E5">
            <v>0.7</v>
          </cell>
        </row>
        <row r="6">
          <cell r="B6" t="str">
            <v>Blasting (Control)</v>
          </cell>
          <cell r="C6">
            <v>133200</v>
          </cell>
          <cell r="D6" t="str">
            <v>cu.m.</v>
          </cell>
          <cell r="E6">
            <v>2.4</v>
          </cell>
        </row>
        <row r="7">
          <cell r="B7" t="str">
            <v>Bridge Works</v>
          </cell>
          <cell r="C7">
            <v>0</v>
          </cell>
        </row>
        <row r="8">
          <cell r="B8" t="str">
            <v>International roughness index (IRI)</v>
          </cell>
          <cell r="C8">
            <v>343000</v>
          </cell>
          <cell r="D8" t="str">
            <v>km.</v>
          </cell>
          <cell r="E8">
            <v>0.5</v>
          </cell>
        </row>
        <row r="9">
          <cell r="B9" t="str">
            <v>Prestressing Cables (0.6'')</v>
          </cell>
          <cell r="C9">
            <v>1559</v>
          </cell>
          <cell r="D9" t="str">
            <v>ton.</v>
          </cell>
          <cell r="E9">
            <v>1125</v>
          </cell>
        </row>
        <row r="10">
          <cell r="B10" t="str">
            <v>Bridge Loading Test - Testing by Static Load</v>
          </cell>
          <cell r="C10">
            <v>10</v>
          </cell>
          <cell r="D10" t="str">
            <v>nr.</v>
          </cell>
          <cell r="E10">
            <v>650</v>
          </cell>
        </row>
        <row r="11">
          <cell r="B11" t="str">
            <v>Bridge Loading Test - Testing by Moving Load</v>
          </cell>
          <cell r="C11">
            <v>12</v>
          </cell>
          <cell r="D11" t="str">
            <v>nr.</v>
          </cell>
          <cell r="E11">
            <v>650</v>
          </cell>
        </row>
        <row r="12">
          <cell r="B12" t="str">
            <v>Setting up for Piling</v>
          </cell>
          <cell r="C12">
            <v>2068</v>
          </cell>
          <cell r="D12" t="str">
            <v>nr.</v>
          </cell>
          <cell r="E12">
            <v>22.5</v>
          </cell>
        </row>
        <row r="13">
          <cell r="B13" t="str">
            <v>Piling - Cast in place, Pier (750mm)</v>
          </cell>
          <cell r="C13">
            <v>20130</v>
          </cell>
          <cell r="D13" t="str">
            <v>l.m.</v>
          </cell>
          <cell r="E13">
            <v>20</v>
          </cell>
        </row>
        <row r="14">
          <cell r="B14" t="str">
            <v>Piling - Cast in place, Abutment (750mm)</v>
          </cell>
          <cell r="C14">
            <v>11320</v>
          </cell>
          <cell r="D14" t="str">
            <v>l.m.</v>
          </cell>
          <cell r="E14">
            <v>20</v>
          </cell>
        </row>
        <row r="15">
          <cell r="B15" t="str">
            <v>Static Load Testing - Type 1</v>
          </cell>
          <cell r="C15">
            <v>61</v>
          </cell>
          <cell r="D15" t="str">
            <v>nr.</v>
          </cell>
          <cell r="E15">
            <v>4000</v>
          </cell>
        </row>
        <row r="16">
          <cell r="B16" t="str">
            <v>Static Load Testing - Type 2</v>
          </cell>
          <cell r="C16">
            <v>37</v>
          </cell>
          <cell r="D16" t="str">
            <v>nr.</v>
          </cell>
          <cell r="E16">
            <v>2500</v>
          </cell>
        </row>
        <row r="17">
          <cell r="B17" t="str">
            <v>Non-destructive Integrity Test</v>
          </cell>
          <cell r="C17">
            <v>2068</v>
          </cell>
          <cell r="D17" t="str">
            <v>nr.</v>
          </cell>
          <cell r="E17">
            <v>10</v>
          </cell>
        </row>
        <row r="18">
          <cell r="B18" t="str">
            <v>Expansion Joint</v>
          </cell>
          <cell r="C18">
            <v>0</v>
          </cell>
        </row>
        <row r="19">
          <cell r="B19" t="str">
            <v>Provide Strip Seal Type Expansion Joint (Max. Opening = 110mm &amp; Max. Closing = 50mm)</v>
          </cell>
          <cell r="C19">
            <v>560</v>
          </cell>
          <cell r="D19" t="str">
            <v>l.m.</v>
          </cell>
          <cell r="E19">
            <v>539</v>
          </cell>
        </row>
        <row r="20">
          <cell r="B20" t="str">
            <v>Provide Strip Seal Type Expansion joint (Opening Movement=90mm  and Closing Movement=60mm)</v>
          </cell>
          <cell r="C20">
            <v>0</v>
          </cell>
          <cell r="D20" t="str">
            <v>l.m.</v>
          </cell>
          <cell r="E20">
            <v>539</v>
          </cell>
        </row>
        <row r="21">
          <cell r="B21" t="str">
            <v>Provide Strip Seal Type Expansion Joint (Max. Opening = 75mm &amp; Max. Closing = 40mm)</v>
          </cell>
          <cell r="C21">
            <v>0</v>
          </cell>
          <cell r="D21" t="str">
            <v>l.m.</v>
          </cell>
          <cell r="E21">
            <v>539</v>
          </cell>
        </row>
        <row r="22">
          <cell r="B22" t="str">
            <v>Slope Protection</v>
          </cell>
          <cell r="C22">
            <v>0</v>
          </cell>
        </row>
        <row r="23">
          <cell r="B23" t="str">
            <v>Wire Mesh Netting</v>
          </cell>
          <cell r="C23">
            <v>27500</v>
          </cell>
          <cell r="D23" t="str">
            <v>sq.m.</v>
          </cell>
          <cell r="E23">
            <v>17.25</v>
          </cell>
        </row>
        <row r="24">
          <cell r="B24" t="str">
            <v>Rock bolts 32mm dia.</v>
          </cell>
          <cell r="C24">
            <v>500</v>
          </cell>
          <cell r="D24" t="str">
            <v>l.m.</v>
          </cell>
          <cell r="E24">
            <v>50</v>
          </cell>
        </row>
        <row r="25">
          <cell r="B25" t="str">
            <v>Rock Anchors 32mm dia.</v>
          </cell>
          <cell r="C25">
            <v>500</v>
          </cell>
          <cell r="D25" t="str">
            <v>l.m.</v>
          </cell>
          <cell r="E25">
            <v>60</v>
          </cell>
        </row>
        <row r="26">
          <cell r="B26" t="str">
            <v>Shortcrete (100mm)</v>
          </cell>
          <cell r="C26">
            <v>41000</v>
          </cell>
          <cell r="D26" t="str">
            <v>sq.m.</v>
          </cell>
          <cell r="E26">
            <v>16.75</v>
          </cell>
        </row>
        <row r="27">
          <cell r="B27" t="str">
            <v>Guinting</v>
          </cell>
          <cell r="C27">
            <v>1000</v>
          </cell>
          <cell r="D27" t="str">
            <v>sq.m.</v>
          </cell>
          <cell r="E27">
            <v>16</v>
          </cell>
        </row>
        <row r="28">
          <cell r="B28" t="str">
            <v>Painting</v>
          </cell>
          <cell r="C28">
            <v>10000</v>
          </cell>
          <cell r="D28" t="str">
            <v>sq.m.</v>
          </cell>
          <cell r="E28">
            <v>1.25</v>
          </cell>
        </row>
        <row r="29">
          <cell r="B29" t="str">
            <v>Road Marking</v>
          </cell>
          <cell r="C29">
            <v>0</v>
          </cell>
        </row>
        <row r="30">
          <cell r="B30" t="str">
            <v>Road Marking (Traffic, Type1)</v>
          </cell>
          <cell r="C30">
            <v>47220</v>
          </cell>
          <cell r="D30" t="str">
            <v>sq.m.</v>
          </cell>
          <cell r="E30">
            <v>2.5</v>
          </cell>
        </row>
        <row r="31">
          <cell r="B31" t="str">
            <v>Road Marking (Traffic, Type2)</v>
          </cell>
          <cell r="C31">
            <v>190</v>
          </cell>
          <cell r="D31" t="str">
            <v>sq.m.</v>
          </cell>
          <cell r="E31">
            <v>8.5</v>
          </cell>
        </row>
        <row r="32">
          <cell r="B32" t="str">
            <v>Road Marking (Special, Type1)</v>
          </cell>
          <cell r="C32">
            <v>2200</v>
          </cell>
          <cell r="D32" t="str">
            <v>sq.m.</v>
          </cell>
          <cell r="E32">
            <v>8.5</v>
          </cell>
        </row>
        <row r="33">
          <cell r="B33" t="str">
            <v>Road Marking (Special, Type2)</v>
          </cell>
          <cell r="C33">
            <v>590</v>
          </cell>
          <cell r="D33" t="str">
            <v>sq.m.</v>
          </cell>
          <cell r="E33">
            <v>9.5</v>
          </cell>
        </row>
        <row r="34">
          <cell r="B34" t="str">
            <v>Road Marking (Curb painting)</v>
          </cell>
          <cell r="C34">
            <v>6000</v>
          </cell>
          <cell r="D34" t="str">
            <v>sq.m.</v>
          </cell>
          <cell r="E34">
            <v>4.5</v>
          </cell>
        </row>
        <row r="35">
          <cell r="B35" t="str">
            <v>Electrical works</v>
          </cell>
          <cell r="C35">
            <v>0</v>
          </cell>
        </row>
        <row r="36">
          <cell r="B36" t="str">
            <v>Weigh Station</v>
          </cell>
          <cell r="C36">
            <v>1</v>
          </cell>
          <cell r="D36" t="str">
            <v>l.s</v>
          </cell>
          <cell r="E36">
            <v>129850</v>
          </cell>
        </row>
        <row r="37">
          <cell r="B37" t="str">
            <v>Electrical works</v>
          </cell>
          <cell r="C37">
            <v>1</v>
          </cell>
          <cell r="D37" t="str">
            <v>l.s</v>
          </cell>
          <cell r="E37">
            <v>8432000.5</v>
          </cell>
        </row>
        <row r="38">
          <cell r="B38" t="str">
            <v>Engineer Facilities</v>
          </cell>
          <cell r="C38">
            <v>1</v>
          </cell>
          <cell r="D38" t="str">
            <v>l.s</v>
          </cell>
          <cell r="E38">
            <v>3593410</v>
          </cell>
        </row>
        <row r="39">
          <cell r="B39">
            <v>0</v>
          </cell>
        </row>
      </sheetData>
      <sheetData sheetId="7">
        <row r="4">
          <cell r="A4" t="str">
            <v>BEW 201</v>
          </cell>
        </row>
      </sheetData>
      <sheetData sheetId="8"/>
      <sheetData sheetId="9"/>
      <sheetData sheetId="10">
        <row r="14">
          <cell r="B14" t="str">
            <v>1.3.5(i)a</v>
          </cell>
        </row>
      </sheetData>
      <sheetData sheetId="11"/>
      <sheetData sheetId="12">
        <row r="5">
          <cell r="B5">
            <v>5.0000000000000001E-3</v>
          </cell>
        </row>
      </sheetData>
      <sheetData sheetId="13">
        <row r="5">
          <cell r="D5">
            <v>250</v>
          </cell>
        </row>
      </sheetData>
      <sheetData sheetId="14">
        <row r="5">
          <cell r="D5">
            <v>93</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SUM"/>
      <sheetName val="1"/>
      <sheetName val="2"/>
      <sheetName val="3"/>
      <sheetName val="GS (2)"/>
      <sheetName val="GS"/>
      <sheetName val="cov"/>
      <sheetName val="qtysum"/>
      <sheetName val="qtysum (Vinod)"/>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Summary (neu)"/>
      <sheetName val="CV"/>
      <sheetName val="CV (neu)"/>
      <sheetName val="Cover"/>
      <sheetName val="Repayment"/>
      <sheetName val="Repayment (neu)"/>
      <sheetName val="MOS"/>
      <sheetName val="MOS Backup"/>
      <sheetName val="Var 01-99"/>
      <sheetName val="Var 02-99"/>
      <sheetName val="Var 03-99"/>
      <sheetName val="Var 04-99"/>
      <sheetName val="Var 05-99"/>
      <sheetName val="Var 06-99"/>
      <sheetName val="Var 07-99"/>
      <sheetName val="Var 8-99"/>
      <sheetName val="Var 9-99"/>
      <sheetName val="Var 11-99"/>
      <sheetName val="Var 01-00"/>
      <sheetName val="Var 04-00 "/>
      <sheetName val="Var Sum"/>
      <sheetName val="Var Sum (neu)"/>
      <sheetName val="Diesel claim"/>
      <sheetName val="Correction of Cert."/>
      <sheetName val="Summary_(neu)"/>
      <sheetName val="CV_(neu)"/>
      <sheetName val="Repayment_(neu)"/>
      <sheetName val="MOS_Backup"/>
      <sheetName val="Var_01-99"/>
      <sheetName val="Var_02-99"/>
      <sheetName val="Var_03-99"/>
      <sheetName val="Var_04-99"/>
      <sheetName val="Var_05-99"/>
      <sheetName val="Var_06-99"/>
      <sheetName val="Var_07-99"/>
      <sheetName val="Var_8-99"/>
      <sheetName val="Var_9-99"/>
      <sheetName val="Var_11-99"/>
      <sheetName val="Var_01-00"/>
      <sheetName val="Var_04-00_"/>
      <sheetName val="Var_Sum"/>
      <sheetName val="Var_Sum_(neu)"/>
      <sheetName val="Diesel_claim"/>
      <sheetName val="Correction_of_Cert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38">
          <cell r="G38">
            <v>19</v>
          </cell>
        </row>
        <row r="40">
          <cell r="G40">
            <v>19</v>
          </cell>
        </row>
        <row r="42">
          <cell r="G42">
            <v>19</v>
          </cell>
        </row>
        <row r="44">
          <cell r="G44">
            <v>19</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ow r="38">
          <cell r="G38">
            <v>19</v>
          </cell>
        </row>
      </sheetData>
      <sheetData sheetId="4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hine"/>
      <sheetName val="Analyse"/>
      <sheetName val="Program"/>
      <sheetName val="CAL"/>
      <sheetName val="BOQ"/>
      <sheetName val="EKT"/>
      <sheetName val="DIESEL MAR-APR"/>
      <sheetName val="Diesel 4"/>
      <sheetName val="Diesel 3"/>
      <sheetName val="Diesel 2"/>
      <sheetName val="vop"/>
      <sheetName val="Diesel"/>
      <sheetName val="C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liminaries"/>
      <sheetName val="Demolitn"/>
      <sheetName val="Main Building"/>
      <sheetName val="Podium"/>
      <sheetName val="Main Gate House"/>
      <sheetName val="East Gate House"/>
      <sheetName val="Bridge"/>
      <sheetName val="Mosque"/>
      <sheetName val="Ext works"/>
      <sheetName val="Electrical Installation (2)"/>
      <sheetName val="Mechanical"/>
      <sheetName val="summary"/>
      <sheetName val="Sheet1"/>
      <sheetName val="adjusted summary"/>
    </sheetNames>
    <sheetDataSet>
      <sheetData sheetId="0">
        <row r="127">
          <cell r="F127">
            <v>0</v>
          </cell>
        </row>
        <row r="209">
          <cell r="F209">
            <v>4500000</v>
          </cell>
        </row>
        <row r="230">
          <cell r="F230">
            <v>12800000</v>
          </cell>
        </row>
        <row r="254">
          <cell r="F254">
            <v>9200850</v>
          </cell>
        </row>
        <row r="292">
          <cell r="F292">
            <v>11200000</v>
          </cell>
        </row>
        <row r="313">
          <cell r="F313">
            <v>600000</v>
          </cell>
        </row>
        <row r="373">
          <cell r="F373">
            <v>3000000</v>
          </cell>
        </row>
        <row r="392">
          <cell r="F392">
            <v>500000</v>
          </cell>
        </row>
        <row r="434">
          <cell r="F434">
            <v>33000000</v>
          </cell>
        </row>
        <row r="461">
          <cell r="F461">
            <v>2268350</v>
          </cell>
        </row>
        <row r="485">
          <cell r="F485">
            <v>1250000</v>
          </cell>
        </row>
        <row r="737">
          <cell r="F737">
            <v>2500000</v>
          </cell>
        </row>
        <row r="753">
          <cell r="F753">
            <v>2000000</v>
          </cell>
        </row>
        <row r="805">
          <cell r="F805">
            <v>22000000</v>
          </cell>
        </row>
        <row r="856">
          <cell r="F856">
            <v>106819200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icmal"/>
      <sheetName val="BQ"/>
      <sheetName val="BQ External"/>
      <sheetName val="SHOPLIST"/>
      <sheetName val="#REF"/>
      <sheetName val="StattCo yCharges"/>
      <sheetName val="GFA_HQ_Building"/>
      <sheetName val="GFA_Conference"/>
      <sheetName val="Su}}ary"/>
      <sheetName val="Notes"/>
      <sheetName val="Basis"/>
      <sheetName val="TAS"/>
      <sheetName val="SubmitCal"/>
      <sheetName val="Penthouse Apartment"/>
      <sheetName val="BQ_External"/>
      <sheetName val="Bill_1"/>
      <sheetName val="Bill_2"/>
      <sheetName val="Bill_3"/>
      <sheetName val="Bill_4"/>
      <sheetName val="Bill_5"/>
      <sheetName val="Bill_6"/>
      <sheetName val="Bill_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LIM."/>
      <sheetName val="Main Bldg"/>
      <sheetName val="BoQ M&amp;E"/>
      <sheetName val="External Wks"/>
      <sheetName val="GENERAL SUMMARY"/>
    </sheetNames>
    <sheetDataSet>
      <sheetData sheetId="0"/>
      <sheetData sheetId="1"/>
      <sheetData sheetId="2">
        <row r="55">
          <cell r="F55">
            <v>23430183</v>
          </cell>
        </row>
      </sheetData>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Summary"/>
      <sheetName val="PriceSummary-Int "/>
      <sheetName val="Drawings"/>
      <sheetName val="DUCT_WORK"/>
      <sheetName val="PIPEWK-add"/>
      <sheetName val="Cal(1)"/>
      <sheetName val="Cal(2)"/>
      <sheetName val="Cal(3)"/>
      <sheetName val="Int-Use"/>
      <sheetName val="REVICE SUMMARY CACULA CHECK"/>
      <sheetName val="Sheet1"/>
    </sheetNames>
    <sheetDataSet>
      <sheetData sheetId="0"/>
      <sheetData sheetId="1" refreshError="1"/>
      <sheetData sheetId="2" refreshError="1"/>
      <sheetData sheetId="3"/>
      <sheetData sheetId="4"/>
      <sheetData sheetId="5"/>
      <sheetData sheetId="6"/>
      <sheetData sheetId="7"/>
      <sheetData sheetId="8" refreshError="1"/>
      <sheetData sheetId="9" refreshError="1"/>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CHINE"/>
      <sheetName val="CAL"/>
      <sheetName val="EKT"/>
      <sheetName val="BOQ-S"/>
      <sheetName val="SUM"/>
      <sheetName val="Analyse"/>
      <sheetName val="Analyse (2)"/>
    </sheetNames>
    <sheetDataSet>
      <sheetData sheetId="0"/>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ate"/>
      <sheetName val="permit"/>
      <sheetName val="labour"/>
      <sheetName val="Advance"/>
      <sheetName val="ret-form"/>
      <sheetName val="ret-list"/>
      <sheetName val="DIESEL MAR-APR"/>
      <sheetName val="Diesel 4"/>
      <sheetName val="Diesel 3"/>
      <sheetName val="Diesel 2"/>
      <sheetName val="vop"/>
      <sheetName val="Diesel"/>
      <sheetName val="C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Summary"/>
      <sheetName val="Summary (neu)"/>
      <sheetName val="CV"/>
      <sheetName val="CV (neu)"/>
      <sheetName val="Cover"/>
      <sheetName val="Repayment"/>
      <sheetName val="Repayment (neu)"/>
      <sheetName val="MOS"/>
      <sheetName val="MOS Backup"/>
      <sheetName val="Var 01-99"/>
      <sheetName val="Var 02-99"/>
      <sheetName val="Var 03-99"/>
      <sheetName val="Var 04-99"/>
      <sheetName val="Var 05-99"/>
      <sheetName val="Var 06-99"/>
      <sheetName val="Var 07-99"/>
      <sheetName val="Var 8-99"/>
      <sheetName val="Var 9-99"/>
      <sheetName val="Var 11-99"/>
      <sheetName val="Var 01-00"/>
      <sheetName val="Var 04-00 "/>
      <sheetName val="Var Sum"/>
      <sheetName val="Var Sum (neu)"/>
      <sheetName val="Diesel claim"/>
      <sheetName val="Correction of Cert."/>
      <sheetName val="Summary_(neu)"/>
      <sheetName val="CV_(neu)"/>
      <sheetName val="Repayment_(neu)"/>
      <sheetName val="MOS_Backup"/>
      <sheetName val="Var_01-99"/>
      <sheetName val="Var_02-99"/>
      <sheetName val="Var_03-99"/>
      <sheetName val="Var_04-99"/>
      <sheetName val="Var_05-99"/>
      <sheetName val="Var_06-99"/>
      <sheetName val="Var_07-99"/>
      <sheetName val="Var_8-99"/>
      <sheetName val="Var_9-99"/>
      <sheetName val="Var_11-99"/>
      <sheetName val="Var_01-00"/>
      <sheetName val="Var_04-00_"/>
      <sheetName val="Var_Sum"/>
      <sheetName val="Var_Sum_(neu)"/>
      <sheetName val="Diesel_claim"/>
      <sheetName val="Correction_of_Cert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38">
          <cell r="G38">
            <v>19</v>
          </cell>
        </row>
        <row r="40">
          <cell r="G40">
            <v>19</v>
          </cell>
        </row>
        <row r="42">
          <cell r="G42">
            <v>19</v>
          </cell>
        </row>
        <row r="44">
          <cell r="G44">
            <v>19</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ow r="38">
          <cell r="G38">
            <v>19</v>
          </cell>
        </row>
      </sheetData>
      <sheetData sheetId="4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4"/>
  <sheetViews>
    <sheetView view="pageBreakPreview" topLeftCell="A28" zoomScaleNormal="100" zoomScaleSheetLayoutView="100" workbookViewId="0">
      <selection activeCell="G41" sqref="G41"/>
    </sheetView>
  </sheetViews>
  <sheetFormatPr defaultRowHeight="13.2" x14ac:dyDescent="0.25"/>
  <sheetData>
    <row r="1" spans="1:10" s="269" customFormat="1" ht="26.1" customHeight="1" x14ac:dyDescent="0.4">
      <c r="A1" s="517" t="s">
        <v>314</v>
      </c>
      <c r="B1" s="517"/>
      <c r="C1" s="517"/>
      <c r="D1" s="517"/>
      <c r="E1" s="517"/>
      <c r="F1" s="517"/>
      <c r="G1" s="517"/>
      <c r="H1" s="517"/>
      <c r="I1" s="517"/>
      <c r="J1" s="517"/>
    </row>
    <row r="4" spans="1:10" ht="26.1" customHeight="1" x14ac:dyDescent="0.4">
      <c r="A4" s="518" t="s">
        <v>38</v>
      </c>
      <c r="B4" s="518"/>
      <c r="C4" s="518"/>
      <c r="D4" s="518"/>
      <c r="E4" s="518"/>
      <c r="F4" s="518"/>
      <c r="G4" s="518"/>
      <c r="H4" s="518"/>
      <c r="I4" s="518"/>
      <c r="J4" s="518"/>
    </row>
    <row r="7" spans="1:10" s="270" customFormat="1" ht="66.75" customHeight="1" x14ac:dyDescent="0.45">
      <c r="A7" s="519" t="s">
        <v>317</v>
      </c>
      <c r="B7" s="519"/>
      <c r="C7" s="519"/>
      <c r="D7" s="519"/>
      <c r="E7" s="519"/>
      <c r="F7" s="519"/>
      <c r="G7" s="519"/>
      <c r="H7" s="519"/>
      <c r="I7" s="519"/>
      <c r="J7" s="519"/>
    </row>
    <row r="8" spans="1:10" ht="12.9" customHeight="1" x14ac:dyDescent="0.25"/>
    <row r="9" spans="1:10" ht="12.9" customHeight="1" x14ac:dyDescent="0.25"/>
    <row r="10" spans="1:10" ht="26.1" customHeight="1" x14ac:dyDescent="0.4">
      <c r="A10" s="518" t="s">
        <v>120</v>
      </c>
      <c r="B10" s="518"/>
      <c r="C10" s="518"/>
      <c r="D10" s="518"/>
      <c r="E10" s="518"/>
      <c r="F10" s="518"/>
      <c r="G10" s="518"/>
      <c r="H10" s="518"/>
      <c r="I10" s="518"/>
      <c r="J10" s="518"/>
    </row>
    <row r="13" spans="1:10" ht="26.1" customHeight="1" x14ac:dyDescent="0.25">
      <c r="A13" s="520" t="s">
        <v>315</v>
      </c>
      <c r="B13" s="520"/>
      <c r="C13" s="520"/>
      <c r="D13" s="520"/>
      <c r="E13" s="520"/>
      <c r="F13" s="520"/>
      <c r="G13" s="520"/>
      <c r="H13" s="520"/>
      <c r="I13" s="520"/>
      <c r="J13" s="520"/>
    </row>
    <row r="14" spans="1:10" ht="12.9" customHeight="1" x14ac:dyDescent="0.25">
      <c r="A14" s="139"/>
      <c r="B14" s="139"/>
      <c r="C14" s="139"/>
      <c r="D14" s="139"/>
      <c r="E14" s="139"/>
      <c r="F14" s="139"/>
      <c r="G14" s="139"/>
      <c r="H14" s="139"/>
      <c r="I14" s="139"/>
      <c r="J14" s="139"/>
    </row>
    <row r="15" spans="1:10" ht="12.9" customHeight="1" x14ac:dyDescent="0.25">
      <c r="A15" s="139"/>
      <c r="B15" s="139"/>
      <c r="C15" s="139"/>
      <c r="D15" s="139"/>
      <c r="E15" s="139"/>
      <c r="F15" s="139"/>
      <c r="G15" s="139"/>
      <c r="H15" s="139"/>
      <c r="I15" s="139"/>
      <c r="J15" s="139"/>
    </row>
    <row r="16" spans="1:10" ht="26.1" customHeight="1" x14ac:dyDescent="0.4">
      <c r="A16" s="515" t="s">
        <v>38</v>
      </c>
      <c r="B16" s="515"/>
      <c r="C16" s="515"/>
      <c r="D16" s="515"/>
      <c r="E16" s="515"/>
      <c r="F16" s="515"/>
      <c r="G16" s="515"/>
      <c r="H16" s="515"/>
      <c r="I16" s="515"/>
      <c r="J16" s="515"/>
    </row>
    <row r="17" spans="1:10" ht="12.9" customHeight="1" x14ac:dyDescent="0.4">
      <c r="A17" s="22"/>
      <c r="B17" s="22"/>
      <c r="C17" s="22"/>
      <c r="D17" s="22"/>
      <c r="E17" s="22"/>
      <c r="F17" s="22"/>
      <c r="G17" s="22"/>
      <c r="H17" s="22"/>
      <c r="I17" s="22"/>
      <c r="J17" s="22"/>
    </row>
    <row r="18" spans="1:10" ht="12.9" customHeight="1" x14ac:dyDescent="0.4">
      <c r="A18" s="22"/>
      <c r="B18" s="22"/>
      <c r="C18" s="22"/>
      <c r="D18" s="22"/>
      <c r="E18" s="22"/>
      <c r="F18" s="22"/>
      <c r="G18" s="22"/>
      <c r="H18" s="22"/>
      <c r="I18" s="22"/>
      <c r="J18" s="22"/>
    </row>
    <row r="19" spans="1:10" ht="12.9" customHeight="1" x14ac:dyDescent="0.4">
      <c r="A19" s="22"/>
      <c r="B19" s="22"/>
      <c r="C19" s="22"/>
      <c r="D19" s="22"/>
      <c r="E19" s="22"/>
      <c r="F19" s="22"/>
      <c r="G19" s="22"/>
      <c r="H19" s="22"/>
      <c r="I19" s="22"/>
      <c r="J19" s="22"/>
    </row>
    <row r="20" spans="1:10" ht="12.9" customHeight="1" x14ac:dyDescent="0.4">
      <c r="A20" s="22"/>
      <c r="B20" s="22"/>
      <c r="C20" s="22"/>
      <c r="D20" s="22"/>
      <c r="E20" s="22"/>
      <c r="F20" s="22"/>
      <c r="G20" s="22"/>
      <c r="H20" s="22"/>
      <c r="I20" s="22"/>
      <c r="J20" s="22"/>
    </row>
    <row r="21" spans="1:10" ht="12.9" customHeight="1" x14ac:dyDescent="0.4">
      <c r="A21" s="22"/>
      <c r="B21" s="22"/>
      <c r="C21" s="22"/>
      <c r="D21" s="22"/>
      <c r="E21" s="22"/>
      <c r="F21" s="22"/>
      <c r="G21" s="22"/>
      <c r="H21" s="22"/>
      <c r="I21" s="22"/>
      <c r="J21" s="22"/>
    </row>
    <row r="22" spans="1:10" ht="12.9" customHeight="1" x14ac:dyDescent="0.4">
      <c r="A22" s="22"/>
      <c r="B22" s="22"/>
      <c r="C22" s="22"/>
      <c r="D22" s="22"/>
      <c r="E22" s="22"/>
      <c r="F22" s="22"/>
      <c r="G22" s="22"/>
      <c r="H22" s="22"/>
      <c r="I22" s="22"/>
      <c r="J22" s="22"/>
    </row>
    <row r="23" spans="1:10" ht="12.9" customHeight="1" x14ac:dyDescent="0.4">
      <c r="A23" s="22"/>
      <c r="B23" s="22"/>
      <c r="C23" s="22"/>
      <c r="D23" s="22"/>
      <c r="E23" s="22"/>
      <c r="F23" s="22"/>
      <c r="G23" s="22"/>
      <c r="H23" s="22"/>
      <c r="I23" s="22"/>
      <c r="J23" s="22"/>
    </row>
    <row r="24" spans="1:10" ht="12.9" customHeight="1" x14ac:dyDescent="0.4">
      <c r="A24" s="22"/>
      <c r="B24" s="22"/>
      <c r="C24" s="22"/>
      <c r="D24" s="22"/>
      <c r="E24" s="22"/>
      <c r="F24" s="22"/>
      <c r="G24" s="22"/>
      <c r="H24" s="22"/>
      <c r="I24" s="22"/>
      <c r="J24" s="22"/>
    </row>
    <row r="25" spans="1:10" ht="12.9" customHeight="1" x14ac:dyDescent="0.4">
      <c r="A25" s="22"/>
      <c r="B25" s="22"/>
      <c r="C25" s="22"/>
      <c r="D25" s="22"/>
      <c r="E25" s="22"/>
      <c r="F25" s="22"/>
      <c r="G25" s="22"/>
      <c r="H25" s="22"/>
      <c r="I25" s="22"/>
      <c r="J25" s="22"/>
    </row>
    <row r="26" spans="1:10" ht="12.9" customHeight="1" x14ac:dyDescent="0.4">
      <c r="A26" s="22"/>
      <c r="B26" s="22"/>
      <c r="C26" s="22"/>
      <c r="D26" s="22"/>
      <c r="E26" s="22"/>
      <c r="F26" s="22"/>
      <c r="G26" s="22"/>
      <c r="H26" s="22"/>
      <c r="I26" s="22"/>
      <c r="J26" s="22"/>
    </row>
    <row r="27" spans="1:10" ht="12.9" customHeight="1" x14ac:dyDescent="0.4">
      <c r="A27" s="22"/>
      <c r="B27" s="22"/>
      <c r="C27" s="22"/>
      <c r="D27" s="22"/>
      <c r="E27" s="22"/>
      <c r="F27" s="22"/>
      <c r="G27" s="22"/>
      <c r="H27" s="22"/>
      <c r="I27" s="22"/>
      <c r="J27" s="22"/>
    </row>
    <row r="28" spans="1:10" ht="12.9" customHeight="1" x14ac:dyDescent="0.4">
      <c r="A28" s="22"/>
      <c r="B28" s="22"/>
      <c r="C28" s="22"/>
      <c r="D28" s="22"/>
      <c r="E28" s="22"/>
      <c r="F28" s="22"/>
      <c r="G28" s="22"/>
      <c r="H28" s="22"/>
      <c r="I28" s="22"/>
      <c r="J28" s="22"/>
    </row>
    <row r="29" spans="1:10" ht="12.9" customHeight="1" x14ac:dyDescent="0.4">
      <c r="A29" s="22"/>
      <c r="B29" s="22"/>
      <c r="C29" s="22"/>
      <c r="D29" s="22"/>
      <c r="E29" s="22"/>
      <c r="F29" s="22"/>
      <c r="G29" s="22"/>
      <c r="H29" s="22"/>
      <c r="I29" s="22"/>
      <c r="J29" s="22"/>
    </row>
    <row r="30" spans="1:10" ht="12.9" customHeight="1" x14ac:dyDescent="0.4">
      <c r="A30" s="22"/>
      <c r="B30" s="22"/>
      <c r="C30" s="22"/>
      <c r="D30" s="22"/>
      <c r="E30" s="22"/>
      <c r="F30" s="22"/>
      <c r="G30" s="22"/>
      <c r="H30" s="22"/>
      <c r="I30" s="22"/>
      <c r="J30" s="22"/>
    </row>
    <row r="31" spans="1:10" ht="12.9" customHeight="1" x14ac:dyDescent="0.4">
      <c r="A31" s="22"/>
      <c r="B31" s="22"/>
      <c r="C31" s="22"/>
      <c r="D31" s="22"/>
      <c r="E31" s="22"/>
      <c r="F31" s="22"/>
      <c r="G31" s="22"/>
      <c r="H31" s="22"/>
      <c r="I31" s="22"/>
      <c r="J31" s="22"/>
    </row>
    <row r="32" spans="1:10" ht="12.9" customHeight="1" x14ac:dyDescent="0.4">
      <c r="A32" s="22"/>
      <c r="B32" s="22"/>
      <c r="C32" s="22"/>
      <c r="D32" s="22"/>
      <c r="E32" s="22"/>
      <c r="F32" s="22"/>
      <c r="G32" s="22"/>
      <c r="H32" s="22"/>
      <c r="I32" s="22"/>
      <c r="J32" s="22"/>
    </row>
    <row r="33" spans="1:10" ht="12.9" customHeight="1" x14ac:dyDescent="0.4">
      <c r="A33" s="22"/>
      <c r="B33" s="22"/>
      <c r="C33" s="22"/>
      <c r="D33" s="22"/>
      <c r="E33" s="22"/>
      <c r="F33" s="22"/>
      <c r="G33" s="22"/>
      <c r="H33" s="22"/>
      <c r="I33" s="22"/>
      <c r="J33" s="22"/>
    </row>
    <row r="34" spans="1:10" ht="12.9" customHeight="1" x14ac:dyDescent="0.4">
      <c r="A34" s="22"/>
      <c r="B34" s="22"/>
      <c r="C34" s="22"/>
      <c r="D34" s="22"/>
      <c r="E34" s="22"/>
      <c r="F34" s="22"/>
      <c r="G34" s="22"/>
      <c r="H34" s="22"/>
      <c r="I34" s="22"/>
      <c r="J34" s="22"/>
    </row>
    <row r="35" spans="1:10" ht="12.9" customHeight="1" x14ac:dyDescent="0.4">
      <c r="A35" s="22"/>
      <c r="B35" s="22"/>
      <c r="C35" s="22"/>
      <c r="D35" s="22"/>
      <c r="E35" s="22"/>
      <c r="F35" s="22"/>
      <c r="G35" s="22"/>
      <c r="H35" s="22"/>
      <c r="I35" s="22"/>
      <c r="J35" s="22"/>
    </row>
    <row r="36" spans="1:10" s="269" customFormat="1" ht="26.1" customHeight="1" x14ac:dyDescent="0.4">
      <c r="A36" s="515" t="s">
        <v>256</v>
      </c>
      <c r="B36" s="515"/>
      <c r="C36" s="515"/>
      <c r="D36" s="515"/>
      <c r="E36" s="515"/>
      <c r="F36" s="515"/>
      <c r="G36" s="515"/>
      <c r="H36" s="515"/>
      <c r="I36" s="515"/>
      <c r="J36" s="515"/>
    </row>
    <row r="37" spans="1:10" ht="12.9" customHeight="1" x14ac:dyDescent="0.5">
      <c r="A37" s="21"/>
      <c r="B37" s="21"/>
      <c r="C37" s="21"/>
      <c r="D37" s="21"/>
      <c r="E37" s="21"/>
      <c r="F37" s="21"/>
      <c r="G37" s="21"/>
      <c r="H37" s="21"/>
      <c r="I37" s="21"/>
      <c r="J37" s="21"/>
    </row>
    <row r="38" spans="1:10" s="18" customFormat="1" ht="15" customHeight="1" x14ac:dyDescent="0.25">
      <c r="A38" s="345" t="s">
        <v>116</v>
      </c>
      <c r="C38" s="346"/>
      <c r="D38" s="346"/>
      <c r="E38" s="347"/>
      <c r="F38" s="347"/>
      <c r="G38" s="347"/>
      <c r="H38" s="347"/>
      <c r="I38" s="347"/>
      <c r="J38" s="347"/>
    </row>
    <row r="39" spans="1:10" s="18" customFormat="1" ht="15" customHeight="1" x14ac:dyDescent="0.25">
      <c r="A39" s="348" t="s">
        <v>488</v>
      </c>
      <c r="C39" s="346"/>
      <c r="D39" s="346"/>
      <c r="E39" s="347"/>
      <c r="F39" s="347"/>
      <c r="G39" s="347"/>
      <c r="H39" s="347"/>
      <c r="I39" s="347"/>
      <c r="J39" s="347"/>
    </row>
    <row r="40" spans="1:10" s="18" customFormat="1" ht="15" customHeight="1" x14ac:dyDescent="0.25">
      <c r="A40" s="345" t="s">
        <v>489</v>
      </c>
      <c r="E40" s="347"/>
      <c r="F40" s="347"/>
      <c r="G40" s="347"/>
      <c r="H40" s="347"/>
      <c r="I40" s="347"/>
      <c r="J40" s="347"/>
    </row>
    <row r="41" spans="1:10" s="18" customFormat="1" ht="15" customHeight="1" x14ac:dyDescent="0.25">
      <c r="A41" s="345" t="s">
        <v>490</v>
      </c>
      <c r="E41" s="347"/>
      <c r="F41" s="347"/>
      <c r="G41" s="347"/>
      <c r="H41" s="347"/>
      <c r="I41" s="347"/>
      <c r="J41" s="347"/>
    </row>
    <row r="42" spans="1:10" s="18" customFormat="1" ht="15" customHeight="1" x14ac:dyDescent="0.25">
      <c r="A42" s="345" t="s">
        <v>491</v>
      </c>
    </row>
    <row r="43" spans="1:10" s="18" customFormat="1" ht="15" customHeight="1" x14ac:dyDescent="0.25">
      <c r="A43" s="349" t="s">
        <v>492</v>
      </c>
    </row>
    <row r="44" spans="1:10" ht="17.399999999999999" x14ac:dyDescent="0.3">
      <c r="A44" s="516" t="s">
        <v>659</v>
      </c>
      <c r="B44" s="516"/>
      <c r="C44" s="516"/>
      <c r="D44" s="516"/>
      <c r="E44" s="516"/>
      <c r="F44" s="516"/>
      <c r="G44" s="516"/>
      <c r="H44" s="516"/>
      <c r="I44" s="516"/>
      <c r="J44" s="516"/>
    </row>
  </sheetData>
  <mergeCells count="8">
    <mergeCell ref="A36:J36"/>
    <mergeCell ref="A44:J44"/>
    <mergeCell ref="A1:J1"/>
    <mergeCell ref="A4:J4"/>
    <mergeCell ref="A7:J7"/>
    <mergeCell ref="A10:J10"/>
    <mergeCell ref="A13:J13"/>
    <mergeCell ref="A16:J16"/>
  </mergeCells>
  <pageMargins left="0.74803149606299202" right="0.23622047244094499" top="0.98425196850393704" bottom="0.511811023622047" header="0.23622047244094499" footer="0.23622047244094499"/>
  <pageSetup paperSize="9" scale="10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sheetPr>
  <dimension ref="A1:F345"/>
  <sheetViews>
    <sheetView view="pageBreakPreview" topLeftCell="A268" zoomScaleNormal="100" zoomScaleSheetLayoutView="100" zoomScalePageLayoutView="90" workbookViewId="0">
      <selection activeCell="A304" sqref="A304:C304"/>
    </sheetView>
  </sheetViews>
  <sheetFormatPr defaultColWidth="6.44140625" defaultRowHeight="15.6" x14ac:dyDescent="0.25"/>
  <cols>
    <col min="1" max="1" width="8.5546875" style="494" customWidth="1"/>
    <col min="2" max="2" width="84.44140625" style="496" customWidth="1"/>
    <col min="3" max="3" width="19" style="484" customWidth="1"/>
    <col min="4" max="4" width="21" style="485" bestFit="1" customWidth="1"/>
    <col min="5" max="5" width="18.6640625" style="486" customWidth="1"/>
    <col min="6" max="256" width="6.44140625" style="487"/>
    <col min="257" max="257" width="8.5546875" style="487" customWidth="1"/>
    <col min="258" max="258" width="84.44140625" style="487" customWidth="1"/>
    <col min="259" max="259" width="19" style="487" customWidth="1"/>
    <col min="260" max="260" width="21" style="487" bestFit="1" customWidth="1"/>
    <col min="261" max="512" width="6.44140625" style="487"/>
    <col min="513" max="513" width="8.5546875" style="487" customWidth="1"/>
    <col min="514" max="514" width="84.44140625" style="487" customWidth="1"/>
    <col min="515" max="515" width="19" style="487" customWidth="1"/>
    <col min="516" max="516" width="21" style="487" bestFit="1" customWidth="1"/>
    <col min="517" max="768" width="6.44140625" style="487"/>
    <col min="769" max="769" width="8.5546875" style="487" customWidth="1"/>
    <col min="770" max="770" width="84.44140625" style="487" customWidth="1"/>
    <col min="771" max="771" width="19" style="487" customWidth="1"/>
    <col min="772" max="772" width="21" style="487" bestFit="1" customWidth="1"/>
    <col min="773" max="1024" width="6.44140625" style="487"/>
    <col min="1025" max="1025" width="8.5546875" style="487" customWidth="1"/>
    <col min="1026" max="1026" width="84.44140625" style="487" customWidth="1"/>
    <col min="1027" max="1027" width="19" style="487" customWidth="1"/>
    <col min="1028" max="1028" width="21" style="487" bestFit="1" customWidth="1"/>
    <col min="1029" max="1280" width="6.44140625" style="487"/>
    <col min="1281" max="1281" width="8.5546875" style="487" customWidth="1"/>
    <col min="1282" max="1282" width="84.44140625" style="487" customWidth="1"/>
    <col min="1283" max="1283" width="19" style="487" customWidth="1"/>
    <col min="1284" max="1284" width="21" style="487" bestFit="1" customWidth="1"/>
    <col min="1285" max="1536" width="6.44140625" style="487"/>
    <col min="1537" max="1537" width="8.5546875" style="487" customWidth="1"/>
    <col min="1538" max="1538" width="84.44140625" style="487" customWidth="1"/>
    <col min="1539" max="1539" width="19" style="487" customWidth="1"/>
    <col min="1540" max="1540" width="21" style="487" bestFit="1" customWidth="1"/>
    <col min="1541" max="1792" width="6.44140625" style="487"/>
    <col min="1793" max="1793" width="8.5546875" style="487" customWidth="1"/>
    <col min="1794" max="1794" width="84.44140625" style="487" customWidth="1"/>
    <col min="1795" max="1795" width="19" style="487" customWidth="1"/>
    <col min="1796" max="1796" width="21" style="487" bestFit="1" customWidth="1"/>
    <col min="1797" max="2048" width="6.44140625" style="487"/>
    <col min="2049" max="2049" width="8.5546875" style="487" customWidth="1"/>
    <col min="2050" max="2050" width="84.44140625" style="487" customWidth="1"/>
    <col min="2051" max="2051" width="19" style="487" customWidth="1"/>
    <col min="2052" max="2052" width="21" style="487" bestFit="1" customWidth="1"/>
    <col min="2053" max="2304" width="6.44140625" style="487"/>
    <col min="2305" max="2305" width="8.5546875" style="487" customWidth="1"/>
    <col min="2306" max="2306" width="84.44140625" style="487" customWidth="1"/>
    <col min="2307" max="2307" width="19" style="487" customWidth="1"/>
    <col min="2308" max="2308" width="21" style="487" bestFit="1" customWidth="1"/>
    <col min="2309" max="2560" width="6.44140625" style="487"/>
    <col min="2561" max="2561" width="8.5546875" style="487" customWidth="1"/>
    <col min="2562" max="2562" width="84.44140625" style="487" customWidth="1"/>
    <col min="2563" max="2563" width="19" style="487" customWidth="1"/>
    <col min="2564" max="2564" width="21" style="487" bestFit="1" customWidth="1"/>
    <col min="2565" max="2816" width="6.44140625" style="487"/>
    <col min="2817" max="2817" width="8.5546875" style="487" customWidth="1"/>
    <col min="2818" max="2818" width="84.44140625" style="487" customWidth="1"/>
    <col min="2819" max="2819" width="19" style="487" customWidth="1"/>
    <col min="2820" max="2820" width="21" style="487" bestFit="1" customWidth="1"/>
    <col min="2821" max="3072" width="6.44140625" style="487"/>
    <col min="3073" max="3073" width="8.5546875" style="487" customWidth="1"/>
    <col min="3074" max="3074" width="84.44140625" style="487" customWidth="1"/>
    <col min="3075" max="3075" width="19" style="487" customWidth="1"/>
    <col min="3076" max="3076" width="21" style="487" bestFit="1" customWidth="1"/>
    <col min="3077" max="3328" width="6.44140625" style="487"/>
    <col min="3329" max="3329" width="8.5546875" style="487" customWidth="1"/>
    <col min="3330" max="3330" width="84.44140625" style="487" customWidth="1"/>
    <col min="3331" max="3331" width="19" style="487" customWidth="1"/>
    <col min="3332" max="3332" width="21" style="487" bestFit="1" customWidth="1"/>
    <col min="3333" max="3584" width="6.44140625" style="487"/>
    <col min="3585" max="3585" width="8.5546875" style="487" customWidth="1"/>
    <col min="3586" max="3586" width="84.44140625" style="487" customWidth="1"/>
    <col min="3587" max="3587" width="19" style="487" customWidth="1"/>
    <col min="3588" max="3588" width="21" style="487" bestFit="1" customWidth="1"/>
    <col min="3589" max="3840" width="6.44140625" style="487"/>
    <col min="3841" max="3841" width="8.5546875" style="487" customWidth="1"/>
    <col min="3842" max="3842" width="84.44140625" style="487" customWidth="1"/>
    <col min="3843" max="3843" width="19" style="487" customWidth="1"/>
    <col min="3844" max="3844" width="21" style="487" bestFit="1" customWidth="1"/>
    <col min="3845" max="4096" width="6.44140625" style="487"/>
    <col min="4097" max="4097" width="8.5546875" style="487" customWidth="1"/>
    <col min="4098" max="4098" width="84.44140625" style="487" customWidth="1"/>
    <col min="4099" max="4099" width="19" style="487" customWidth="1"/>
    <col min="4100" max="4100" width="21" style="487" bestFit="1" customWidth="1"/>
    <col min="4101" max="4352" width="6.44140625" style="487"/>
    <col min="4353" max="4353" width="8.5546875" style="487" customWidth="1"/>
    <col min="4354" max="4354" width="84.44140625" style="487" customWidth="1"/>
    <col min="4355" max="4355" width="19" style="487" customWidth="1"/>
    <col min="4356" max="4356" width="21" style="487" bestFit="1" customWidth="1"/>
    <col min="4357" max="4608" width="6.44140625" style="487"/>
    <col min="4609" max="4609" width="8.5546875" style="487" customWidth="1"/>
    <col min="4610" max="4610" width="84.44140625" style="487" customWidth="1"/>
    <col min="4611" max="4611" width="19" style="487" customWidth="1"/>
    <col min="4612" max="4612" width="21" style="487" bestFit="1" customWidth="1"/>
    <col min="4613" max="4864" width="6.44140625" style="487"/>
    <col min="4865" max="4865" width="8.5546875" style="487" customWidth="1"/>
    <col min="4866" max="4866" width="84.44140625" style="487" customWidth="1"/>
    <col min="4867" max="4867" width="19" style="487" customWidth="1"/>
    <col min="4868" max="4868" width="21" style="487" bestFit="1" customWidth="1"/>
    <col min="4869" max="5120" width="6.44140625" style="487"/>
    <col min="5121" max="5121" width="8.5546875" style="487" customWidth="1"/>
    <col min="5122" max="5122" width="84.44140625" style="487" customWidth="1"/>
    <col min="5123" max="5123" width="19" style="487" customWidth="1"/>
    <col min="5124" max="5124" width="21" style="487" bestFit="1" customWidth="1"/>
    <col min="5125" max="5376" width="6.44140625" style="487"/>
    <col min="5377" max="5377" width="8.5546875" style="487" customWidth="1"/>
    <col min="5378" max="5378" width="84.44140625" style="487" customWidth="1"/>
    <col min="5379" max="5379" width="19" style="487" customWidth="1"/>
    <col min="5380" max="5380" width="21" style="487" bestFit="1" customWidth="1"/>
    <col min="5381" max="5632" width="6.44140625" style="487"/>
    <col min="5633" max="5633" width="8.5546875" style="487" customWidth="1"/>
    <col min="5634" max="5634" width="84.44140625" style="487" customWidth="1"/>
    <col min="5635" max="5635" width="19" style="487" customWidth="1"/>
    <col min="5636" max="5636" width="21" style="487" bestFit="1" customWidth="1"/>
    <col min="5637" max="5888" width="6.44140625" style="487"/>
    <col min="5889" max="5889" width="8.5546875" style="487" customWidth="1"/>
    <col min="5890" max="5890" width="84.44140625" style="487" customWidth="1"/>
    <col min="5891" max="5891" width="19" style="487" customWidth="1"/>
    <col min="5892" max="5892" width="21" style="487" bestFit="1" customWidth="1"/>
    <col min="5893" max="6144" width="6.44140625" style="487"/>
    <col min="6145" max="6145" width="8.5546875" style="487" customWidth="1"/>
    <col min="6146" max="6146" width="84.44140625" style="487" customWidth="1"/>
    <col min="6147" max="6147" width="19" style="487" customWidth="1"/>
    <col min="6148" max="6148" width="21" style="487" bestFit="1" customWidth="1"/>
    <col min="6149" max="6400" width="6.44140625" style="487"/>
    <col min="6401" max="6401" width="8.5546875" style="487" customWidth="1"/>
    <col min="6402" max="6402" width="84.44140625" style="487" customWidth="1"/>
    <col min="6403" max="6403" width="19" style="487" customWidth="1"/>
    <col min="6404" max="6404" width="21" style="487" bestFit="1" customWidth="1"/>
    <col min="6405" max="6656" width="6.44140625" style="487"/>
    <col min="6657" max="6657" width="8.5546875" style="487" customWidth="1"/>
    <col min="6658" max="6658" width="84.44140625" style="487" customWidth="1"/>
    <col min="6659" max="6659" width="19" style="487" customWidth="1"/>
    <col min="6660" max="6660" width="21" style="487" bestFit="1" customWidth="1"/>
    <col min="6661" max="6912" width="6.44140625" style="487"/>
    <col min="6913" max="6913" width="8.5546875" style="487" customWidth="1"/>
    <col min="6914" max="6914" width="84.44140625" style="487" customWidth="1"/>
    <col min="6915" max="6915" width="19" style="487" customWidth="1"/>
    <col min="6916" max="6916" width="21" style="487" bestFit="1" customWidth="1"/>
    <col min="6917" max="7168" width="6.44140625" style="487"/>
    <col min="7169" max="7169" width="8.5546875" style="487" customWidth="1"/>
    <col min="7170" max="7170" width="84.44140625" style="487" customWidth="1"/>
    <col min="7171" max="7171" width="19" style="487" customWidth="1"/>
    <col min="7172" max="7172" width="21" style="487" bestFit="1" customWidth="1"/>
    <col min="7173" max="7424" width="6.44140625" style="487"/>
    <col min="7425" max="7425" width="8.5546875" style="487" customWidth="1"/>
    <col min="7426" max="7426" width="84.44140625" style="487" customWidth="1"/>
    <col min="7427" max="7427" width="19" style="487" customWidth="1"/>
    <col min="7428" max="7428" width="21" style="487" bestFit="1" customWidth="1"/>
    <col min="7429" max="7680" width="6.44140625" style="487"/>
    <col min="7681" max="7681" width="8.5546875" style="487" customWidth="1"/>
    <col min="7682" max="7682" width="84.44140625" style="487" customWidth="1"/>
    <col min="7683" max="7683" width="19" style="487" customWidth="1"/>
    <col min="7684" max="7684" width="21" style="487" bestFit="1" customWidth="1"/>
    <col min="7685" max="7936" width="6.44140625" style="487"/>
    <col min="7937" max="7937" width="8.5546875" style="487" customWidth="1"/>
    <col min="7938" max="7938" width="84.44140625" style="487" customWidth="1"/>
    <col min="7939" max="7939" width="19" style="487" customWidth="1"/>
    <col min="7940" max="7940" width="21" style="487" bestFit="1" customWidth="1"/>
    <col min="7941" max="8192" width="6.44140625" style="487"/>
    <col min="8193" max="8193" width="8.5546875" style="487" customWidth="1"/>
    <col min="8194" max="8194" width="84.44140625" style="487" customWidth="1"/>
    <col min="8195" max="8195" width="19" style="487" customWidth="1"/>
    <col min="8196" max="8196" width="21" style="487" bestFit="1" customWidth="1"/>
    <col min="8197" max="8448" width="6.44140625" style="487"/>
    <col min="8449" max="8449" width="8.5546875" style="487" customWidth="1"/>
    <col min="8450" max="8450" width="84.44140625" style="487" customWidth="1"/>
    <col min="8451" max="8451" width="19" style="487" customWidth="1"/>
    <col min="8452" max="8452" width="21" style="487" bestFit="1" customWidth="1"/>
    <col min="8453" max="8704" width="6.44140625" style="487"/>
    <col min="8705" max="8705" width="8.5546875" style="487" customWidth="1"/>
    <col min="8706" max="8706" width="84.44140625" style="487" customWidth="1"/>
    <col min="8707" max="8707" width="19" style="487" customWidth="1"/>
    <col min="8708" max="8708" width="21" style="487" bestFit="1" customWidth="1"/>
    <col min="8709" max="8960" width="6.44140625" style="487"/>
    <col min="8961" max="8961" width="8.5546875" style="487" customWidth="1"/>
    <col min="8962" max="8962" width="84.44140625" style="487" customWidth="1"/>
    <col min="8963" max="8963" width="19" style="487" customWidth="1"/>
    <col min="8964" max="8964" width="21" style="487" bestFit="1" customWidth="1"/>
    <col min="8965" max="9216" width="6.44140625" style="487"/>
    <col min="9217" max="9217" width="8.5546875" style="487" customWidth="1"/>
    <col min="9218" max="9218" width="84.44140625" style="487" customWidth="1"/>
    <col min="9219" max="9219" width="19" style="487" customWidth="1"/>
    <col min="9220" max="9220" width="21" style="487" bestFit="1" customWidth="1"/>
    <col min="9221" max="9472" width="6.44140625" style="487"/>
    <col min="9473" max="9473" width="8.5546875" style="487" customWidth="1"/>
    <col min="9474" max="9474" width="84.44140625" style="487" customWidth="1"/>
    <col min="9475" max="9475" width="19" style="487" customWidth="1"/>
    <col min="9476" max="9476" width="21" style="487" bestFit="1" customWidth="1"/>
    <col min="9477" max="9728" width="6.44140625" style="487"/>
    <col min="9729" max="9729" width="8.5546875" style="487" customWidth="1"/>
    <col min="9730" max="9730" width="84.44140625" style="487" customWidth="1"/>
    <col min="9731" max="9731" width="19" style="487" customWidth="1"/>
    <col min="9732" max="9732" width="21" style="487" bestFit="1" customWidth="1"/>
    <col min="9733" max="9984" width="6.44140625" style="487"/>
    <col min="9985" max="9985" width="8.5546875" style="487" customWidth="1"/>
    <col min="9986" max="9986" width="84.44140625" style="487" customWidth="1"/>
    <col min="9987" max="9987" width="19" style="487" customWidth="1"/>
    <col min="9988" max="9988" width="21" style="487" bestFit="1" customWidth="1"/>
    <col min="9989" max="10240" width="6.44140625" style="487"/>
    <col min="10241" max="10241" width="8.5546875" style="487" customWidth="1"/>
    <col min="10242" max="10242" width="84.44140625" style="487" customWidth="1"/>
    <col min="10243" max="10243" width="19" style="487" customWidth="1"/>
    <col min="10244" max="10244" width="21" style="487" bestFit="1" customWidth="1"/>
    <col min="10245" max="10496" width="6.44140625" style="487"/>
    <col min="10497" max="10497" width="8.5546875" style="487" customWidth="1"/>
    <col min="10498" max="10498" width="84.44140625" style="487" customWidth="1"/>
    <col min="10499" max="10499" width="19" style="487" customWidth="1"/>
    <col min="10500" max="10500" width="21" style="487" bestFit="1" customWidth="1"/>
    <col min="10501" max="10752" width="6.44140625" style="487"/>
    <col min="10753" max="10753" width="8.5546875" style="487" customWidth="1"/>
    <col min="10754" max="10754" width="84.44140625" style="487" customWidth="1"/>
    <col min="10755" max="10755" width="19" style="487" customWidth="1"/>
    <col min="10756" max="10756" width="21" style="487" bestFit="1" customWidth="1"/>
    <col min="10757" max="11008" width="6.44140625" style="487"/>
    <col min="11009" max="11009" width="8.5546875" style="487" customWidth="1"/>
    <col min="11010" max="11010" width="84.44140625" style="487" customWidth="1"/>
    <col min="11011" max="11011" width="19" style="487" customWidth="1"/>
    <col min="11012" max="11012" width="21" style="487" bestFit="1" customWidth="1"/>
    <col min="11013" max="11264" width="6.44140625" style="487"/>
    <col min="11265" max="11265" width="8.5546875" style="487" customWidth="1"/>
    <col min="11266" max="11266" width="84.44140625" style="487" customWidth="1"/>
    <col min="11267" max="11267" width="19" style="487" customWidth="1"/>
    <col min="11268" max="11268" width="21" style="487" bestFit="1" customWidth="1"/>
    <col min="11269" max="11520" width="6.44140625" style="487"/>
    <col min="11521" max="11521" width="8.5546875" style="487" customWidth="1"/>
    <col min="11522" max="11522" width="84.44140625" style="487" customWidth="1"/>
    <col min="11523" max="11523" width="19" style="487" customWidth="1"/>
    <col min="11524" max="11524" width="21" style="487" bestFit="1" customWidth="1"/>
    <col min="11525" max="11776" width="6.44140625" style="487"/>
    <col min="11777" max="11777" width="8.5546875" style="487" customWidth="1"/>
    <col min="11778" max="11778" width="84.44140625" style="487" customWidth="1"/>
    <col min="11779" max="11779" width="19" style="487" customWidth="1"/>
    <col min="11780" max="11780" width="21" style="487" bestFit="1" customWidth="1"/>
    <col min="11781" max="12032" width="6.44140625" style="487"/>
    <col min="12033" max="12033" width="8.5546875" style="487" customWidth="1"/>
    <col min="12034" max="12034" width="84.44140625" style="487" customWidth="1"/>
    <col min="12035" max="12035" width="19" style="487" customWidth="1"/>
    <col min="12036" max="12036" width="21" style="487" bestFit="1" customWidth="1"/>
    <col min="12037" max="12288" width="6.44140625" style="487"/>
    <col min="12289" max="12289" width="8.5546875" style="487" customWidth="1"/>
    <col min="12290" max="12290" width="84.44140625" style="487" customWidth="1"/>
    <col min="12291" max="12291" width="19" style="487" customWidth="1"/>
    <col min="12292" max="12292" width="21" style="487" bestFit="1" customWidth="1"/>
    <col min="12293" max="12544" width="6.44140625" style="487"/>
    <col min="12545" max="12545" width="8.5546875" style="487" customWidth="1"/>
    <col min="12546" max="12546" width="84.44140625" style="487" customWidth="1"/>
    <col min="12547" max="12547" width="19" style="487" customWidth="1"/>
    <col min="12548" max="12548" width="21" style="487" bestFit="1" customWidth="1"/>
    <col min="12549" max="12800" width="6.44140625" style="487"/>
    <col min="12801" max="12801" width="8.5546875" style="487" customWidth="1"/>
    <col min="12802" max="12802" width="84.44140625" style="487" customWidth="1"/>
    <col min="12803" max="12803" width="19" style="487" customWidth="1"/>
    <col min="12804" max="12804" width="21" style="487" bestFit="1" customWidth="1"/>
    <col min="12805" max="13056" width="6.44140625" style="487"/>
    <col min="13057" max="13057" width="8.5546875" style="487" customWidth="1"/>
    <col min="13058" max="13058" width="84.44140625" style="487" customWidth="1"/>
    <col min="13059" max="13059" width="19" style="487" customWidth="1"/>
    <col min="13060" max="13060" width="21" style="487" bestFit="1" customWidth="1"/>
    <col min="13061" max="13312" width="6.44140625" style="487"/>
    <col min="13313" max="13313" width="8.5546875" style="487" customWidth="1"/>
    <col min="13314" max="13314" width="84.44140625" style="487" customWidth="1"/>
    <col min="13315" max="13315" width="19" style="487" customWidth="1"/>
    <col min="13316" max="13316" width="21" style="487" bestFit="1" customWidth="1"/>
    <col min="13317" max="13568" width="6.44140625" style="487"/>
    <col min="13569" max="13569" width="8.5546875" style="487" customWidth="1"/>
    <col min="13570" max="13570" width="84.44140625" style="487" customWidth="1"/>
    <col min="13571" max="13571" width="19" style="487" customWidth="1"/>
    <col min="13572" max="13572" width="21" style="487" bestFit="1" customWidth="1"/>
    <col min="13573" max="13824" width="6.44140625" style="487"/>
    <col min="13825" max="13825" width="8.5546875" style="487" customWidth="1"/>
    <col min="13826" max="13826" width="84.44140625" style="487" customWidth="1"/>
    <col min="13827" max="13827" width="19" style="487" customWidth="1"/>
    <col min="13828" max="13828" width="21" style="487" bestFit="1" customWidth="1"/>
    <col min="13829" max="14080" width="6.44140625" style="487"/>
    <col min="14081" max="14081" width="8.5546875" style="487" customWidth="1"/>
    <col min="14082" max="14082" width="84.44140625" style="487" customWidth="1"/>
    <col min="14083" max="14083" width="19" style="487" customWidth="1"/>
    <col min="14084" max="14084" width="21" style="487" bestFit="1" customWidth="1"/>
    <col min="14085" max="14336" width="6.44140625" style="487"/>
    <col min="14337" max="14337" width="8.5546875" style="487" customWidth="1"/>
    <col min="14338" max="14338" width="84.44140625" style="487" customWidth="1"/>
    <col min="14339" max="14339" width="19" style="487" customWidth="1"/>
    <col min="14340" max="14340" width="21" style="487" bestFit="1" customWidth="1"/>
    <col min="14341" max="14592" width="6.44140625" style="487"/>
    <col min="14593" max="14593" width="8.5546875" style="487" customWidth="1"/>
    <col min="14594" max="14594" width="84.44140625" style="487" customWidth="1"/>
    <col min="14595" max="14595" width="19" style="487" customWidth="1"/>
    <col min="14596" max="14596" width="21" style="487" bestFit="1" customWidth="1"/>
    <col min="14597" max="14848" width="6.44140625" style="487"/>
    <col min="14849" max="14849" width="8.5546875" style="487" customWidth="1"/>
    <col min="14850" max="14850" width="84.44140625" style="487" customWidth="1"/>
    <col min="14851" max="14851" width="19" style="487" customWidth="1"/>
    <col min="14852" max="14852" width="21" style="487" bestFit="1" customWidth="1"/>
    <col min="14853" max="15104" width="6.44140625" style="487"/>
    <col min="15105" max="15105" width="8.5546875" style="487" customWidth="1"/>
    <col min="15106" max="15106" width="84.44140625" style="487" customWidth="1"/>
    <col min="15107" max="15107" width="19" style="487" customWidth="1"/>
    <col min="15108" max="15108" width="21" style="487" bestFit="1" customWidth="1"/>
    <col min="15109" max="15360" width="6.44140625" style="487"/>
    <col min="15361" max="15361" width="8.5546875" style="487" customWidth="1"/>
    <col min="15362" max="15362" width="84.44140625" style="487" customWidth="1"/>
    <col min="15363" max="15363" width="19" style="487" customWidth="1"/>
    <col min="15364" max="15364" width="21" style="487" bestFit="1" customWidth="1"/>
    <col min="15365" max="15616" width="6.44140625" style="487"/>
    <col min="15617" max="15617" width="8.5546875" style="487" customWidth="1"/>
    <col min="15618" max="15618" width="84.44140625" style="487" customWidth="1"/>
    <col min="15619" max="15619" width="19" style="487" customWidth="1"/>
    <col min="15620" max="15620" width="21" style="487" bestFit="1" customWidth="1"/>
    <col min="15621" max="15872" width="6.44140625" style="487"/>
    <col min="15873" max="15873" width="8.5546875" style="487" customWidth="1"/>
    <col min="15874" max="15874" width="84.44140625" style="487" customWidth="1"/>
    <col min="15875" max="15875" width="19" style="487" customWidth="1"/>
    <col min="15876" max="15876" width="21" style="487" bestFit="1" customWidth="1"/>
    <col min="15877" max="16128" width="6.44140625" style="487"/>
    <col min="16129" max="16129" width="8.5546875" style="487" customWidth="1"/>
    <col min="16130" max="16130" width="84.44140625" style="487" customWidth="1"/>
    <col min="16131" max="16131" width="19" style="487" customWidth="1"/>
    <col min="16132" max="16132" width="21" style="487" bestFit="1" customWidth="1"/>
    <col min="16133" max="16384" width="6.44140625" style="487"/>
  </cols>
  <sheetData>
    <row r="1" spans="1:6" s="481" customFormat="1" ht="28.2" customHeight="1" x14ac:dyDescent="0.25">
      <c r="A1" s="521" t="s">
        <v>316</v>
      </c>
      <c r="B1" s="521"/>
      <c r="C1" s="521"/>
      <c r="D1" s="512"/>
      <c r="E1" s="512"/>
      <c r="F1" s="512"/>
    </row>
    <row r="2" spans="1:6" ht="27" customHeight="1" x14ac:dyDescent="0.25">
      <c r="A2" s="509" t="s">
        <v>0</v>
      </c>
      <c r="B2" s="510" t="s">
        <v>1</v>
      </c>
      <c r="C2" s="511" t="s">
        <v>664</v>
      </c>
      <c r="D2" s="479"/>
      <c r="E2" s="480"/>
      <c r="F2" s="481"/>
    </row>
    <row r="3" spans="1:6" x14ac:dyDescent="0.25">
      <c r="A3" s="482"/>
      <c r="B3" s="483" t="s">
        <v>493</v>
      </c>
    </row>
    <row r="4" spans="1:6" ht="31.2" x14ac:dyDescent="0.25">
      <c r="A4" s="488" t="s">
        <v>5</v>
      </c>
      <c r="B4" s="489" t="s">
        <v>494</v>
      </c>
    </row>
    <row r="5" spans="1:6" x14ac:dyDescent="0.25">
      <c r="A5" s="488"/>
      <c r="B5" s="489"/>
    </row>
    <row r="6" spans="1:6" x14ac:dyDescent="0.25">
      <c r="A6" s="482"/>
      <c r="B6" s="483" t="s">
        <v>495</v>
      </c>
    </row>
    <row r="7" spans="1:6" ht="140.4" x14ac:dyDescent="0.25">
      <c r="A7" s="482" t="s">
        <v>6</v>
      </c>
      <c r="B7" s="489" t="s">
        <v>496</v>
      </c>
    </row>
    <row r="8" spans="1:6" x14ac:dyDescent="0.25">
      <c r="A8" s="482"/>
      <c r="B8" s="489"/>
    </row>
    <row r="9" spans="1:6" x14ac:dyDescent="0.25">
      <c r="A9" s="482"/>
      <c r="B9" s="483" t="s">
        <v>497</v>
      </c>
    </row>
    <row r="10" spans="1:6" ht="31.2" x14ac:dyDescent="0.25">
      <c r="A10" s="482" t="s">
        <v>7</v>
      </c>
      <c r="B10" s="489" t="s">
        <v>498</v>
      </c>
    </row>
    <row r="11" spans="1:6" x14ac:dyDescent="0.25">
      <c r="A11" s="482"/>
      <c r="B11" s="489"/>
    </row>
    <row r="12" spans="1:6" x14ac:dyDescent="0.25">
      <c r="A12" s="482"/>
      <c r="B12" s="483" t="s">
        <v>499</v>
      </c>
    </row>
    <row r="13" spans="1:6" ht="46.8" x14ac:dyDescent="0.25">
      <c r="A13" s="482" t="s">
        <v>8</v>
      </c>
      <c r="B13" s="489" t="s">
        <v>500</v>
      </c>
    </row>
    <row r="14" spans="1:6" x14ac:dyDescent="0.25">
      <c r="A14" s="482"/>
      <c r="B14" s="489"/>
    </row>
    <row r="15" spans="1:6" x14ac:dyDescent="0.25">
      <c r="A15" s="482"/>
      <c r="B15" s="483" t="s">
        <v>501</v>
      </c>
    </row>
    <row r="16" spans="1:6" ht="46.8" x14ac:dyDescent="0.25">
      <c r="A16" s="482" t="s">
        <v>9</v>
      </c>
      <c r="B16" s="489" t="s">
        <v>502</v>
      </c>
    </row>
    <row r="17" spans="1:6" s="484" customFormat="1" x14ac:dyDescent="0.25">
      <c r="A17" s="482"/>
      <c r="B17" s="489"/>
      <c r="D17" s="485"/>
      <c r="E17" s="486"/>
      <c r="F17" s="487"/>
    </row>
    <row r="18" spans="1:6" s="484" customFormat="1" x14ac:dyDescent="0.25">
      <c r="A18" s="482"/>
      <c r="B18" s="483" t="s">
        <v>503</v>
      </c>
      <c r="D18" s="485"/>
      <c r="E18" s="486"/>
    </row>
    <row r="19" spans="1:6" s="484" customFormat="1" ht="93.6" x14ac:dyDescent="0.25">
      <c r="A19" s="482" t="s">
        <v>10</v>
      </c>
      <c r="B19" s="489" t="s">
        <v>504</v>
      </c>
      <c r="C19" s="513"/>
      <c r="D19" s="485"/>
      <c r="E19" s="486"/>
    </row>
    <row r="20" spans="1:6" s="484" customFormat="1" x14ac:dyDescent="0.25">
      <c r="A20" s="482"/>
      <c r="B20" s="490" t="s">
        <v>505</v>
      </c>
      <c r="D20" s="485"/>
      <c r="E20" s="486"/>
    </row>
    <row r="21" spans="1:6" s="484" customFormat="1" x14ac:dyDescent="0.25">
      <c r="A21" s="482"/>
      <c r="B21" s="490"/>
      <c r="D21" s="485"/>
      <c r="E21" s="486"/>
    </row>
    <row r="22" spans="1:6" s="484" customFormat="1" x14ac:dyDescent="0.25">
      <c r="A22" s="482"/>
      <c r="B22" s="490"/>
      <c r="D22" s="485"/>
      <c r="E22" s="486"/>
    </row>
    <row r="23" spans="1:6" s="484" customFormat="1" x14ac:dyDescent="0.25">
      <c r="A23" s="482"/>
      <c r="B23" s="490"/>
      <c r="D23" s="485"/>
      <c r="E23" s="486"/>
    </row>
    <row r="24" spans="1:6" s="484" customFormat="1" x14ac:dyDescent="0.25">
      <c r="A24" s="482"/>
      <c r="B24" s="490"/>
      <c r="D24" s="485"/>
      <c r="E24" s="486"/>
    </row>
    <row r="25" spans="1:6" s="484" customFormat="1" x14ac:dyDescent="0.25">
      <c r="A25" s="482"/>
      <c r="B25" s="490"/>
      <c r="D25" s="485"/>
      <c r="E25" s="486"/>
    </row>
    <row r="26" spans="1:6" s="484" customFormat="1" x14ac:dyDescent="0.25">
      <c r="A26" s="482"/>
      <c r="B26" s="490"/>
      <c r="D26" s="485"/>
      <c r="E26" s="486"/>
    </row>
    <row r="27" spans="1:6" s="484" customFormat="1" x14ac:dyDescent="0.25">
      <c r="A27" s="482"/>
      <c r="B27" s="490"/>
      <c r="D27" s="485"/>
      <c r="E27" s="486"/>
    </row>
    <row r="28" spans="1:6" s="484" customFormat="1" x14ac:dyDescent="0.25">
      <c r="A28" s="482"/>
      <c r="B28" s="490"/>
      <c r="D28" s="485"/>
      <c r="E28" s="486"/>
    </row>
    <row r="29" spans="1:6" s="484" customFormat="1" x14ac:dyDescent="0.25">
      <c r="A29" s="482"/>
      <c r="B29" s="490"/>
      <c r="D29" s="485"/>
      <c r="E29" s="486"/>
    </row>
    <row r="30" spans="1:6" s="484" customFormat="1" x14ac:dyDescent="0.25">
      <c r="A30" s="482"/>
      <c r="B30" s="490"/>
      <c r="D30" s="485"/>
      <c r="E30" s="486"/>
    </row>
    <row r="31" spans="1:6" s="484" customFormat="1" x14ac:dyDescent="0.25">
      <c r="A31" s="482"/>
      <c r="B31" s="490"/>
      <c r="D31" s="485"/>
      <c r="E31" s="486"/>
    </row>
    <row r="32" spans="1:6" s="484" customFormat="1" x14ac:dyDescent="0.25">
      <c r="A32" s="482"/>
      <c r="B32" s="490"/>
      <c r="D32" s="485"/>
      <c r="E32" s="486"/>
    </row>
    <row r="33" spans="1:6" s="484" customFormat="1" x14ac:dyDescent="0.25">
      <c r="A33" s="482"/>
      <c r="B33" s="490"/>
      <c r="D33" s="485"/>
      <c r="E33" s="486"/>
    </row>
    <row r="34" spans="1:6" s="484" customFormat="1" x14ac:dyDescent="0.25">
      <c r="A34" s="482"/>
      <c r="B34" s="490"/>
      <c r="D34" s="485"/>
      <c r="E34" s="486"/>
    </row>
    <row r="35" spans="1:6" s="484" customFormat="1" x14ac:dyDescent="0.25">
      <c r="A35" s="482"/>
      <c r="B35" s="490"/>
      <c r="D35" s="485"/>
      <c r="E35" s="486"/>
    </row>
    <row r="36" spans="1:6" s="484" customFormat="1" x14ac:dyDescent="0.25">
      <c r="A36" s="482"/>
      <c r="B36" s="490"/>
      <c r="D36" s="485"/>
      <c r="E36" s="486"/>
    </row>
    <row r="37" spans="1:6" s="481" customFormat="1" ht="19.2" customHeight="1" x14ac:dyDescent="0.25">
      <c r="A37" s="482"/>
      <c r="B37" s="490"/>
      <c r="C37" s="484"/>
      <c r="D37" s="485"/>
      <c r="E37" s="486"/>
      <c r="F37" s="484"/>
    </row>
    <row r="38" spans="1:6" ht="25.8" customHeight="1" x14ac:dyDescent="0.25">
      <c r="A38" s="509" t="s">
        <v>0</v>
      </c>
      <c r="B38" s="510" t="s">
        <v>1</v>
      </c>
      <c r="C38" s="511" t="s">
        <v>664</v>
      </c>
      <c r="D38" s="479"/>
      <c r="E38" s="480"/>
      <c r="F38" s="481"/>
    </row>
    <row r="39" spans="1:6" x14ac:dyDescent="0.25">
      <c r="A39" s="482" t="s">
        <v>5</v>
      </c>
      <c r="B39" s="483" t="s">
        <v>506</v>
      </c>
    </row>
    <row r="40" spans="1:6" ht="31.2" x14ac:dyDescent="0.25">
      <c r="A40" s="482"/>
      <c r="B40" s="489" t="s">
        <v>507</v>
      </c>
    </row>
    <row r="41" spans="1:6" x14ac:dyDescent="0.25">
      <c r="A41" s="482"/>
      <c r="B41" s="489" t="s">
        <v>508</v>
      </c>
    </row>
    <row r="42" spans="1:6" x14ac:dyDescent="0.25">
      <c r="A42" s="482"/>
      <c r="B42" s="489" t="s">
        <v>509</v>
      </c>
    </row>
    <row r="43" spans="1:6" x14ac:dyDescent="0.25">
      <c r="A43" s="482"/>
      <c r="B43" s="489" t="s">
        <v>510</v>
      </c>
    </row>
    <row r="44" spans="1:6" x14ac:dyDescent="0.25">
      <c r="A44" s="482"/>
      <c r="B44" s="489" t="s">
        <v>511</v>
      </c>
    </row>
    <row r="45" spans="1:6" x14ac:dyDescent="0.25">
      <c r="A45" s="482"/>
      <c r="B45" s="489" t="s">
        <v>512</v>
      </c>
    </row>
    <row r="46" spans="1:6" x14ac:dyDescent="0.25">
      <c r="A46" s="482"/>
      <c r="B46" s="489" t="s">
        <v>513</v>
      </c>
    </row>
    <row r="47" spans="1:6" x14ac:dyDescent="0.25">
      <c r="A47" s="482"/>
      <c r="B47" s="489" t="s">
        <v>514</v>
      </c>
    </row>
    <row r="48" spans="1:6" x14ac:dyDescent="0.25">
      <c r="A48" s="482"/>
      <c r="B48" s="489" t="s">
        <v>515</v>
      </c>
    </row>
    <row r="49" spans="1:6" s="484" customFormat="1" x14ac:dyDescent="0.25">
      <c r="A49" s="482"/>
      <c r="B49" s="489" t="s">
        <v>516</v>
      </c>
      <c r="D49" s="485"/>
      <c r="E49" s="486"/>
      <c r="F49" s="487"/>
    </row>
    <row r="50" spans="1:6" s="484" customFormat="1" x14ac:dyDescent="0.25">
      <c r="A50" s="482"/>
      <c r="B50" s="489" t="s">
        <v>517</v>
      </c>
      <c r="D50" s="485"/>
      <c r="E50" s="486"/>
    </row>
    <row r="51" spans="1:6" s="484" customFormat="1" x14ac:dyDescent="0.25">
      <c r="A51" s="482"/>
      <c r="B51" s="489" t="s">
        <v>518</v>
      </c>
      <c r="D51" s="485"/>
      <c r="E51" s="486"/>
    </row>
    <row r="52" spans="1:6" s="484" customFormat="1" x14ac:dyDescent="0.25">
      <c r="A52" s="482"/>
      <c r="B52" s="489"/>
      <c r="D52" s="485"/>
      <c r="E52" s="486"/>
    </row>
    <row r="53" spans="1:6" s="484" customFormat="1" x14ac:dyDescent="0.25">
      <c r="A53" s="482"/>
      <c r="B53" s="483" t="s">
        <v>519</v>
      </c>
      <c r="D53" s="485"/>
      <c r="E53" s="486"/>
    </row>
    <row r="54" spans="1:6" s="484" customFormat="1" x14ac:dyDescent="0.25">
      <c r="A54" s="482" t="s">
        <v>6</v>
      </c>
      <c r="B54" s="489" t="s">
        <v>520</v>
      </c>
      <c r="D54" s="485"/>
      <c r="E54" s="486"/>
    </row>
    <row r="55" spans="1:6" s="484" customFormat="1" x14ac:dyDescent="0.25">
      <c r="A55" s="482"/>
      <c r="B55" s="489"/>
      <c r="D55" s="485"/>
      <c r="E55" s="486"/>
    </row>
    <row r="56" spans="1:6" s="484" customFormat="1" x14ac:dyDescent="0.25">
      <c r="A56" s="482"/>
      <c r="B56" s="483" t="s">
        <v>521</v>
      </c>
      <c r="D56" s="485"/>
      <c r="E56" s="486"/>
    </row>
    <row r="57" spans="1:6" s="484" customFormat="1" ht="62.4" x14ac:dyDescent="0.25">
      <c r="A57" s="482" t="s">
        <v>7</v>
      </c>
      <c r="B57" s="489" t="s">
        <v>522</v>
      </c>
      <c r="D57" s="485"/>
      <c r="E57" s="486"/>
    </row>
    <row r="58" spans="1:6" s="484" customFormat="1" x14ac:dyDescent="0.25">
      <c r="A58" s="482"/>
      <c r="B58" s="489"/>
      <c r="D58" s="485"/>
      <c r="E58" s="486"/>
    </row>
    <row r="59" spans="1:6" s="484" customFormat="1" x14ac:dyDescent="0.25">
      <c r="A59" s="482"/>
      <c r="B59" s="483" t="s">
        <v>523</v>
      </c>
      <c r="D59" s="485"/>
      <c r="E59" s="486"/>
    </row>
    <row r="60" spans="1:6" s="484" customFormat="1" x14ac:dyDescent="0.25">
      <c r="A60" s="482"/>
      <c r="B60" s="483"/>
      <c r="D60" s="485"/>
      <c r="E60" s="486"/>
    </row>
    <row r="61" spans="1:6" s="484" customFormat="1" x14ac:dyDescent="0.25">
      <c r="A61" s="482"/>
      <c r="B61" s="483" t="s">
        <v>524</v>
      </c>
      <c r="D61" s="485"/>
      <c r="E61" s="486"/>
    </row>
    <row r="62" spans="1:6" s="484" customFormat="1" ht="62.4" x14ac:dyDescent="0.25">
      <c r="A62" s="482" t="s">
        <v>8</v>
      </c>
      <c r="B62" s="489" t="s">
        <v>525</v>
      </c>
      <c r="D62" s="485"/>
      <c r="E62" s="486"/>
    </row>
    <row r="63" spans="1:6" s="484" customFormat="1" x14ac:dyDescent="0.25">
      <c r="A63" s="482"/>
      <c r="B63" s="489"/>
      <c r="C63" s="513"/>
      <c r="D63" s="485"/>
      <c r="E63" s="486"/>
    </row>
    <row r="64" spans="1:6" s="484" customFormat="1" x14ac:dyDescent="0.25">
      <c r="A64" s="482"/>
      <c r="B64" s="490" t="s">
        <v>505</v>
      </c>
      <c r="D64" s="485"/>
      <c r="E64" s="486"/>
    </row>
    <row r="65" spans="1:5" s="484" customFormat="1" x14ac:dyDescent="0.25">
      <c r="A65" s="482"/>
      <c r="B65" s="489"/>
      <c r="D65" s="485"/>
      <c r="E65" s="486"/>
    </row>
    <row r="66" spans="1:5" s="484" customFormat="1" x14ac:dyDescent="0.25">
      <c r="A66" s="482"/>
      <c r="B66" s="489"/>
      <c r="D66" s="485"/>
      <c r="E66" s="486"/>
    </row>
    <row r="67" spans="1:5" s="484" customFormat="1" x14ac:dyDescent="0.25">
      <c r="A67" s="482"/>
      <c r="B67" s="489"/>
      <c r="D67" s="485"/>
      <c r="E67" s="486"/>
    </row>
    <row r="68" spans="1:5" s="484" customFormat="1" x14ac:dyDescent="0.25">
      <c r="A68" s="482"/>
      <c r="B68" s="489"/>
      <c r="D68" s="485"/>
      <c r="E68" s="486"/>
    </row>
    <row r="69" spans="1:5" s="484" customFormat="1" x14ac:dyDescent="0.25">
      <c r="A69" s="482"/>
      <c r="B69" s="489"/>
      <c r="D69" s="485"/>
      <c r="E69" s="486"/>
    </row>
    <row r="70" spans="1:5" s="484" customFormat="1" x14ac:dyDescent="0.25">
      <c r="A70" s="482"/>
      <c r="B70" s="489"/>
      <c r="D70" s="485"/>
      <c r="E70" s="486"/>
    </row>
    <row r="71" spans="1:5" s="484" customFormat="1" x14ac:dyDescent="0.25">
      <c r="A71" s="482"/>
      <c r="B71" s="489"/>
      <c r="D71" s="485"/>
      <c r="E71" s="486"/>
    </row>
    <row r="72" spans="1:5" s="484" customFormat="1" x14ac:dyDescent="0.25">
      <c r="A72" s="482"/>
      <c r="B72" s="489"/>
      <c r="D72" s="485"/>
      <c r="E72" s="486"/>
    </row>
    <row r="73" spans="1:5" s="484" customFormat="1" x14ac:dyDescent="0.25">
      <c r="A73" s="482"/>
      <c r="B73" s="489"/>
      <c r="D73" s="485"/>
      <c r="E73" s="486"/>
    </row>
    <row r="74" spans="1:5" s="484" customFormat="1" x14ac:dyDescent="0.25">
      <c r="A74" s="482"/>
      <c r="B74" s="489"/>
      <c r="D74" s="485"/>
      <c r="E74" s="486"/>
    </row>
    <row r="75" spans="1:5" s="484" customFormat="1" x14ac:dyDescent="0.25">
      <c r="A75" s="482"/>
      <c r="B75" s="489"/>
      <c r="D75" s="485"/>
      <c r="E75" s="486"/>
    </row>
    <row r="76" spans="1:5" s="484" customFormat="1" x14ac:dyDescent="0.25">
      <c r="A76" s="482"/>
      <c r="B76" s="489"/>
      <c r="D76" s="485"/>
      <c r="E76" s="486"/>
    </row>
    <row r="77" spans="1:5" s="484" customFormat="1" x14ac:dyDescent="0.25">
      <c r="A77" s="482"/>
      <c r="B77" s="489"/>
      <c r="D77" s="485"/>
      <c r="E77" s="486"/>
    </row>
    <row r="78" spans="1:5" s="484" customFormat="1" x14ac:dyDescent="0.25">
      <c r="A78" s="482"/>
      <c r="B78" s="489"/>
      <c r="D78" s="485"/>
      <c r="E78" s="486"/>
    </row>
    <row r="79" spans="1:5" s="484" customFormat="1" x14ac:dyDescent="0.25">
      <c r="A79" s="482"/>
      <c r="B79" s="489"/>
      <c r="D79" s="485"/>
      <c r="E79" s="486"/>
    </row>
    <row r="80" spans="1:5" s="484" customFormat="1" x14ac:dyDescent="0.25">
      <c r="A80" s="482"/>
      <c r="B80" s="489"/>
      <c r="D80" s="485"/>
      <c r="E80" s="486"/>
    </row>
    <row r="81" spans="1:6" s="484" customFormat="1" x14ac:dyDescent="0.25">
      <c r="A81" s="482"/>
      <c r="B81" s="489"/>
      <c r="D81" s="485"/>
      <c r="E81" s="486"/>
    </row>
    <row r="82" spans="1:6" s="484" customFormat="1" x14ac:dyDescent="0.25">
      <c r="A82" s="482"/>
      <c r="B82" s="489"/>
      <c r="D82" s="485"/>
      <c r="E82" s="486"/>
    </row>
    <row r="83" spans="1:6" s="484" customFormat="1" x14ac:dyDescent="0.25">
      <c r="A83" s="482"/>
      <c r="B83" s="489"/>
      <c r="D83" s="485"/>
      <c r="E83" s="486"/>
    </row>
    <row r="84" spans="1:6" s="484" customFormat="1" x14ac:dyDescent="0.25">
      <c r="A84" s="482"/>
      <c r="B84" s="489"/>
      <c r="D84" s="485"/>
      <c r="E84" s="486"/>
    </row>
    <row r="85" spans="1:6" s="481" customFormat="1" ht="28.8" customHeight="1" x14ac:dyDescent="0.25">
      <c r="A85" s="482"/>
      <c r="B85" s="489"/>
      <c r="C85" s="484"/>
      <c r="D85" s="485"/>
      <c r="E85" s="486"/>
      <c r="F85" s="484"/>
    </row>
    <row r="86" spans="1:6" ht="27.6" customHeight="1" x14ac:dyDescent="0.25">
      <c r="A86" s="509" t="s">
        <v>0</v>
      </c>
      <c r="B86" s="510" t="s">
        <v>1</v>
      </c>
      <c r="C86" s="511" t="s">
        <v>664</v>
      </c>
      <c r="D86" s="479"/>
      <c r="E86" s="480"/>
      <c r="F86" s="481"/>
    </row>
    <row r="87" spans="1:6" x14ac:dyDescent="0.25">
      <c r="A87" s="482" t="s">
        <v>5</v>
      </c>
      <c r="B87" s="483" t="s">
        <v>526</v>
      </c>
    </row>
    <row r="88" spans="1:6" x14ac:dyDescent="0.25">
      <c r="A88" s="482"/>
      <c r="B88" s="489" t="s">
        <v>527</v>
      </c>
    </row>
    <row r="89" spans="1:6" x14ac:dyDescent="0.25">
      <c r="A89" s="482"/>
      <c r="B89" s="489" t="s">
        <v>528</v>
      </c>
    </row>
    <row r="90" spans="1:6" x14ac:dyDescent="0.25">
      <c r="A90" s="482"/>
      <c r="B90" s="489" t="s">
        <v>529</v>
      </c>
    </row>
    <row r="91" spans="1:6" x14ac:dyDescent="0.25">
      <c r="A91" s="482"/>
      <c r="B91" s="489" t="s">
        <v>530</v>
      </c>
    </row>
    <row r="92" spans="1:6" ht="20.25" customHeight="1" x14ac:dyDescent="0.25">
      <c r="A92" s="482"/>
      <c r="B92" s="489" t="s">
        <v>531</v>
      </c>
    </row>
    <row r="93" spans="1:6" x14ac:dyDescent="0.25">
      <c r="A93" s="482"/>
      <c r="B93" s="489" t="s">
        <v>532</v>
      </c>
    </row>
    <row r="94" spans="1:6" x14ac:dyDescent="0.25">
      <c r="A94" s="482"/>
      <c r="B94" s="489" t="s">
        <v>533</v>
      </c>
    </row>
    <row r="95" spans="1:6" x14ac:dyDescent="0.25">
      <c r="A95" s="482"/>
      <c r="B95" s="489" t="s">
        <v>534</v>
      </c>
    </row>
    <row r="96" spans="1:6" x14ac:dyDescent="0.25">
      <c r="A96" s="482"/>
      <c r="B96" s="489" t="s">
        <v>535</v>
      </c>
    </row>
    <row r="97" spans="1:6" s="484" customFormat="1" x14ac:dyDescent="0.25">
      <c r="A97" s="482"/>
      <c r="B97" s="489" t="s">
        <v>536</v>
      </c>
      <c r="D97" s="485"/>
      <c r="E97" s="486"/>
      <c r="F97" s="487"/>
    </row>
    <row r="98" spans="1:6" s="484" customFormat="1" x14ac:dyDescent="0.25">
      <c r="A98" s="482"/>
      <c r="B98" s="489" t="s">
        <v>537</v>
      </c>
      <c r="D98" s="485"/>
      <c r="E98" s="486"/>
    </row>
    <row r="99" spans="1:6" s="484" customFormat="1" x14ac:dyDescent="0.25">
      <c r="A99" s="482"/>
      <c r="B99" s="489" t="s">
        <v>538</v>
      </c>
      <c r="D99" s="485"/>
      <c r="E99" s="486"/>
    </row>
    <row r="100" spans="1:6" s="484" customFormat="1" x14ac:dyDescent="0.25">
      <c r="A100" s="482"/>
      <c r="B100" s="489" t="s">
        <v>539</v>
      </c>
      <c r="D100" s="485"/>
      <c r="E100" s="486"/>
    </row>
    <row r="101" spans="1:6" s="484" customFormat="1" x14ac:dyDescent="0.25">
      <c r="A101" s="482"/>
      <c r="B101" s="489" t="s">
        <v>540</v>
      </c>
      <c r="D101" s="485"/>
      <c r="E101" s="486"/>
    </row>
    <row r="102" spans="1:6" s="484" customFormat="1" x14ac:dyDescent="0.25">
      <c r="A102" s="482"/>
      <c r="B102" s="489" t="s">
        <v>541</v>
      </c>
      <c r="D102" s="485"/>
      <c r="E102" s="486"/>
    </row>
    <row r="103" spans="1:6" s="484" customFormat="1" x14ac:dyDescent="0.25">
      <c r="A103" s="482"/>
      <c r="B103" s="489" t="s">
        <v>542</v>
      </c>
      <c r="D103" s="485"/>
      <c r="E103" s="486"/>
    </row>
    <row r="104" spans="1:6" s="484" customFormat="1" x14ac:dyDescent="0.25">
      <c r="A104" s="482"/>
      <c r="B104" s="489" t="s">
        <v>543</v>
      </c>
      <c r="D104" s="485"/>
      <c r="E104" s="486"/>
    </row>
    <row r="105" spans="1:6" s="484" customFormat="1" x14ac:dyDescent="0.25">
      <c r="A105" s="482"/>
      <c r="B105" s="489" t="s">
        <v>544</v>
      </c>
      <c r="D105" s="485"/>
      <c r="E105" s="486"/>
    </row>
    <row r="106" spans="1:6" s="484" customFormat="1" x14ac:dyDescent="0.25">
      <c r="A106" s="482"/>
      <c r="B106" s="489" t="s">
        <v>545</v>
      </c>
      <c r="D106" s="485"/>
      <c r="E106" s="486"/>
    </row>
    <row r="107" spans="1:6" s="484" customFormat="1" x14ac:dyDescent="0.25">
      <c r="A107" s="482"/>
      <c r="B107" s="489" t="s">
        <v>546</v>
      </c>
      <c r="D107" s="485"/>
      <c r="E107" s="486"/>
    </row>
    <row r="108" spans="1:6" s="484" customFormat="1" x14ac:dyDescent="0.25">
      <c r="A108" s="482"/>
      <c r="B108" s="489" t="s">
        <v>547</v>
      </c>
      <c r="D108" s="485"/>
      <c r="E108" s="486"/>
    </row>
    <row r="109" spans="1:6" s="484" customFormat="1" x14ac:dyDescent="0.25">
      <c r="A109" s="482"/>
      <c r="B109" s="489" t="s">
        <v>548</v>
      </c>
      <c r="D109" s="485"/>
      <c r="E109" s="486"/>
    </row>
    <row r="110" spans="1:6" s="484" customFormat="1" ht="16.5" customHeight="1" x14ac:dyDescent="0.25">
      <c r="A110" s="482"/>
      <c r="B110" s="489" t="s">
        <v>549</v>
      </c>
      <c r="D110" s="485"/>
      <c r="E110" s="486"/>
    </row>
    <row r="111" spans="1:6" s="484" customFormat="1" x14ac:dyDescent="0.25">
      <c r="A111" s="482"/>
      <c r="B111" s="489" t="s">
        <v>550</v>
      </c>
      <c r="D111" s="485"/>
      <c r="E111" s="486"/>
    </row>
    <row r="112" spans="1:6" s="484" customFormat="1" x14ac:dyDescent="0.25">
      <c r="A112" s="482"/>
      <c r="B112" s="489" t="s">
        <v>551</v>
      </c>
      <c r="D112" s="485"/>
      <c r="E112" s="486"/>
    </row>
    <row r="113" spans="1:5" s="484" customFormat="1" x14ac:dyDescent="0.25">
      <c r="A113" s="482"/>
      <c r="B113" s="489" t="s">
        <v>552</v>
      </c>
      <c r="D113" s="485"/>
      <c r="E113" s="486"/>
    </row>
    <row r="114" spans="1:5" s="484" customFormat="1" x14ac:dyDescent="0.25">
      <c r="A114" s="482"/>
      <c r="B114" s="489" t="s">
        <v>553</v>
      </c>
      <c r="D114" s="485"/>
      <c r="E114" s="486"/>
    </row>
    <row r="115" spans="1:5" s="484" customFormat="1" x14ac:dyDescent="0.25">
      <c r="A115" s="482"/>
      <c r="B115" s="489" t="s">
        <v>554</v>
      </c>
      <c r="D115" s="485"/>
      <c r="E115" s="486"/>
    </row>
    <row r="116" spans="1:5" s="484" customFormat="1" x14ac:dyDescent="0.25">
      <c r="A116" s="482"/>
      <c r="B116" s="489" t="s">
        <v>555</v>
      </c>
      <c r="D116" s="485"/>
      <c r="E116" s="486"/>
    </row>
    <row r="117" spans="1:5" s="484" customFormat="1" x14ac:dyDescent="0.25">
      <c r="A117" s="482"/>
      <c r="B117" s="489" t="s">
        <v>556</v>
      </c>
      <c r="D117" s="485"/>
      <c r="E117" s="486"/>
    </row>
    <row r="118" spans="1:5" s="484" customFormat="1" x14ac:dyDescent="0.25">
      <c r="A118" s="482"/>
      <c r="B118" s="489" t="s">
        <v>557</v>
      </c>
      <c r="D118" s="485"/>
      <c r="E118" s="486"/>
    </row>
    <row r="119" spans="1:5" s="484" customFormat="1" x14ac:dyDescent="0.25">
      <c r="A119" s="482"/>
      <c r="B119" s="489" t="s">
        <v>558</v>
      </c>
      <c r="D119" s="485"/>
      <c r="E119" s="486"/>
    </row>
    <row r="120" spans="1:5" s="484" customFormat="1" x14ac:dyDescent="0.25">
      <c r="A120" s="482"/>
      <c r="B120" s="489" t="s">
        <v>559</v>
      </c>
      <c r="D120" s="485"/>
      <c r="E120" s="486"/>
    </row>
    <row r="121" spans="1:5" s="484" customFormat="1" x14ac:dyDescent="0.25">
      <c r="A121" s="482"/>
      <c r="B121" s="489" t="s">
        <v>560</v>
      </c>
      <c r="D121" s="485"/>
      <c r="E121" s="486"/>
    </row>
    <row r="122" spans="1:5" s="484" customFormat="1" x14ac:dyDescent="0.25">
      <c r="A122" s="482"/>
      <c r="B122" s="489" t="s">
        <v>561</v>
      </c>
      <c r="D122" s="485"/>
      <c r="E122" s="486"/>
    </row>
    <row r="123" spans="1:5" s="484" customFormat="1" x14ac:dyDescent="0.25">
      <c r="A123" s="482"/>
      <c r="B123" s="491"/>
      <c r="C123" s="513"/>
      <c r="D123" s="485"/>
      <c r="E123" s="486"/>
    </row>
    <row r="124" spans="1:5" s="484" customFormat="1" x14ac:dyDescent="0.25">
      <c r="A124" s="482"/>
      <c r="B124" s="490" t="s">
        <v>505</v>
      </c>
      <c r="D124" s="485"/>
      <c r="E124" s="486"/>
    </row>
    <row r="125" spans="1:5" s="484" customFormat="1" x14ac:dyDescent="0.25">
      <c r="A125" s="482"/>
      <c r="B125" s="491"/>
      <c r="D125" s="485"/>
      <c r="E125" s="486"/>
    </row>
    <row r="126" spans="1:5" s="484" customFormat="1" x14ac:dyDescent="0.25">
      <c r="A126" s="482"/>
      <c r="B126" s="491"/>
      <c r="D126" s="485"/>
      <c r="E126" s="486"/>
    </row>
    <row r="127" spans="1:5" s="484" customFormat="1" x14ac:dyDescent="0.25">
      <c r="A127" s="482"/>
      <c r="B127" s="491"/>
      <c r="D127" s="485"/>
      <c r="E127" s="486"/>
    </row>
    <row r="128" spans="1:5" s="484" customFormat="1" x14ac:dyDescent="0.25">
      <c r="A128" s="482"/>
      <c r="B128" s="491"/>
      <c r="D128" s="485"/>
      <c r="E128" s="486"/>
    </row>
    <row r="129" spans="1:6" x14ac:dyDescent="0.25">
      <c r="A129" s="482"/>
      <c r="B129" s="491"/>
      <c r="F129" s="484"/>
    </row>
    <row r="130" spans="1:6" x14ac:dyDescent="0.25">
      <c r="A130" s="482"/>
      <c r="B130" s="491"/>
    </row>
    <row r="131" spans="1:6" x14ac:dyDescent="0.25">
      <c r="A131" s="482"/>
      <c r="B131" s="491"/>
    </row>
    <row r="132" spans="1:6" x14ac:dyDescent="0.25">
      <c r="A132" s="482"/>
      <c r="B132" s="491"/>
    </row>
    <row r="133" spans="1:6" x14ac:dyDescent="0.25">
      <c r="A133" s="482"/>
      <c r="B133" s="491"/>
    </row>
    <row r="134" spans="1:6" x14ac:dyDescent="0.25">
      <c r="A134" s="482"/>
      <c r="B134" s="491"/>
    </row>
    <row r="135" spans="1:6" x14ac:dyDescent="0.25">
      <c r="A135" s="482"/>
      <c r="B135" s="491"/>
    </row>
    <row r="136" spans="1:6" x14ac:dyDescent="0.25">
      <c r="A136" s="482"/>
      <c r="B136" s="491"/>
    </row>
    <row r="137" spans="1:6" x14ac:dyDescent="0.25">
      <c r="A137" s="482"/>
      <c r="B137" s="491"/>
    </row>
    <row r="138" spans="1:6" x14ac:dyDescent="0.25">
      <c r="A138" s="482"/>
      <c r="B138" s="491"/>
    </row>
    <row r="139" spans="1:6" x14ac:dyDescent="0.25">
      <c r="A139" s="482"/>
      <c r="B139" s="491"/>
    </row>
    <row r="140" spans="1:6" s="481" customFormat="1" ht="27.6" customHeight="1" x14ac:dyDescent="0.25">
      <c r="A140" s="482"/>
      <c r="B140" s="491"/>
      <c r="C140" s="484"/>
      <c r="D140" s="485"/>
      <c r="E140" s="486"/>
      <c r="F140" s="487"/>
    </row>
    <row r="141" spans="1:6" ht="36" customHeight="1" x14ac:dyDescent="0.25">
      <c r="A141" s="509" t="s">
        <v>0</v>
      </c>
      <c r="B141" s="510" t="s">
        <v>1</v>
      </c>
      <c r="C141" s="511" t="s">
        <v>664</v>
      </c>
      <c r="D141" s="479"/>
      <c r="E141" s="480"/>
      <c r="F141" s="481"/>
    </row>
    <row r="142" spans="1:6" ht="21" customHeight="1" x14ac:dyDescent="0.25">
      <c r="A142" s="482" t="s">
        <v>5</v>
      </c>
      <c r="B142" s="483" t="s">
        <v>562</v>
      </c>
    </row>
    <row r="143" spans="1:6" ht="62.4" x14ac:dyDescent="0.25">
      <c r="A143" s="482"/>
      <c r="B143" s="489" t="s">
        <v>563</v>
      </c>
    </row>
    <row r="144" spans="1:6" ht="19.2" customHeight="1" x14ac:dyDescent="0.25">
      <c r="A144" s="482"/>
      <c r="B144" s="489"/>
    </row>
    <row r="145" spans="1:6" ht="78" x14ac:dyDescent="0.25">
      <c r="A145" s="492"/>
      <c r="B145" s="489" t="s">
        <v>564</v>
      </c>
    </row>
    <row r="146" spans="1:6" s="484" customFormat="1" ht="16.8" customHeight="1" x14ac:dyDescent="0.25">
      <c r="A146" s="482"/>
      <c r="B146" s="489"/>
      <c r="D146" s="485"/>
      <c r="E146" s="486"/>
      <c r="F146" s="487"/>
    </row>
    <row r="147" spans="1:6" s="484" customFormat="1" ht="31.2" x14ac:dyDescent="0.25">
      <c r="A147" s="492"/>
      <c r="B147" s="489" t="s">
        <v>565</v>
      </c>
      <c r="D147" s="485"/>
      <c r="E147" s="486"/>
    </row>
    <row r="148" spans="1:6" s="484" customFormat="1" ht="19.2" customHeight="1" x14ac:dyDescent="0.25">
      <c r="A148" s="482"/>
      <c r="B148" s="489"/>
      <c r="D148" s="485"/>
      <c r="E148" s="486"/>
    </row>
    <row r="149" spans="1:6" s="484" customFormat="1" ht="31.2" x14ac:dyDescent="0.25">
      <c r="A149" s="482"/>
      <c r="B149" s="489" t="s">
        <v>566</v>
      </c>
      <c r="D149" s="485"/>
      <c r="E149" s="486"/>
    </row>
    <row r="150" spans="1:6" s="484" customFormat="1" ht="36.75" customHeight="1" x14ac:dyDescent="0.25">
      <c r="A150" s="482"/>
      <c r="B150" s="491"/>
      <c r="D150" s="485"/>
      <c r="E150" s="486"/>
    </row>
    <row r="151" spans="1:6" s="484" customFormat="1" ht="31.2" x14ac:dyDescent="0.25">
      <c r="A151" s="482"/>
      <c r="B151" s="489" t="s">
        <v>567</v>
      </c>
      <c r="D151" s="485"/>
      <c r="E151" s="486"/>
    </row>
    <row r="152" spans="1:6" s="484" customFormat="1" x14ac:dyDescent="0.25">
      <c r="A152" s="482"/>
      <c r="B152" s="489"/>
      <c r="D152" s="485"/>
      <c r="E152" s="486"/>
    </row>
    <row r="153" spans="1:6" s="484" customFormat="1" ht="81" customHeight="1" x14ac:dyDescent="0.25">
      <c r="A153" s="482"/>
      <c r="B153" s="483" t="s">
        <v>568</v>
      </c>
      <c r="D153" s="485"/>
      <c r="E153" s="486"/>
    </row>
    <row r="154" spans="1:6" s="484" customFormat="1" ht="78" x14ac:dyDescent="0.25">
      <c r="A154" s="482" t="s">
        <v>6</v>
      </c>
      <c r="B154" s="489" t="s">
        <v>569</v>
      </c>
      <c r="D154" s="485"/>
      <c r="E154" s="486"/>
    </row>
    <row r="155" spans="1:6" s="484" customFormat="1" x14ac:dyDescent="0.25">
      <c r="A155" s="482"/>
      <c r="B155" s="489"/>
      <c r="D155" s="485"/>
      <c r="E155" s="486"/>
    </row>
    <row r="156" spans="1:6" s="484" customFormat="1" ht="21" customHeight="1" x14ac:dyDescent="0.25">
      <c r="A156" s="482"/>
      <c r="B156" s="483" t="s">
        <v>570</v>
      </c>
      <c r="D156" s="485"/>
      <c r="E156" s="486"/>
    </row>
    <row r="157" spans="1:6" s="484" customFormat="1" ht="46.8" x14ac:dyDescent="0.25">
      <c r="A157" s="482" t="s">
        <v>7</v>
      </c>
      <c r="B157" s="489" t="s">
        <v>571</v>
      </c>
      <c r="D157" s="485"/>
      <c r="E157" s="486"/>
    </row>
    <row r="158" spans="1:6" s="484" customFormat="1" x14ac:dyDescent="0.25">
      <c r="A158" s="482"/>
      <c r="B158" s="489"/>
      <c r="D158" s="485"/>
      <c r="E158" s="486"/>
    </row>
    <row r="159" spans="1:6" s="484" customFormat="1" x14ac:dyDescent="0.25">
      <c r="A159" s="482"/>
      <c r="B159" s="490" t="s">
        <v>505</v>
      </c>
      <c r="C159" s="493"/>
      <c r="D159" s="485"/>
      <c r="E159" s="486"/>
    </row>
    <row r="160" spans="1:6" s="484" customFormat="1" x14ac:dyDescent="0.25">
      <c r="A160" s="482"/>
      <c r="B160" s="489"/>
      <c r="D160" s="485"/>
      <c r="E160" s="486"/>
    </row>
    <row r="161" spans="1:6" s="484" customFormat="1" x14ac:dyDescent="0.25">
      <c r="A161" s="482"/>
      <c r="B161" s="489"/>
      <c r="D161" s="485"/>
      <c r="E161" s="486"/>
    </row>
    <row r="162" spans="1:6" x14ac:dyDescent="0.25">
      <c r="A162" s="482"/>
      <c r="B162" s="489"/>
      <c r="F162" s="484"/>
    </row>
    <row r="163" spans="1:6" x14ac:dyDescent="0.25">
      <c r="A163" s="482"/>
      <c r="B163" s="489"/>
    </row>
    <row r="164" spans="1:6" x14ac:dyDescent="0.25">
      <c r="A164" s="482"/>
      <c r="B164" s="489"/>
    </row>
    <row r="165" spans="1:6" x14ac:dyDescent="0.25">
      <c r="A165" s="482"/>
      <c r="B165" s="489"/>
    </row>
    <row r="166" spans="1:6" x14ac:dyDescent="0.25">
      <c r="A166" s="482"/>
      <c r="B166" s="489"/>
    </row>
    <row r="167" spans="1:6" x14ac:dyDescent="0.25">
      <c r="A167" s="482"/>
      <c r="B167" s="489"/>
    </row>
    <row r="168" spans="1:6" x14ac:dyDescent="0.25">
      <c r="A168" s="482"/>
      <c r="B168" s="489"/>
    </row>
    <row r="169" spans="1:6" x14ac:dyDescent="0.25">
      <c r="A169" s="482"/>
      <c r="B169" s="489"/>
    </row>
    <row r="170" spans="1:6" x14ac:dyDescent="0.25">
      <c r="A170" s="482"/>
      <c r="B170" s="489"/>
    </row>
    <row r="171" spans="1:6" x14ac:dyDescent="0.25">
      <c r="A171" s="482"/>
      <c r="B171" s="489"/>
    </row>
    <row r="172" spans="1:6" x14ac:dyDescent="0.25">
      <c r="A172" s="482"/>
      <c r="B172" s="489"/>
    </row>
    <row r="173" spans="1:6" x14ac:dyDescent="0.25">
      <c r="A173" s="482"/>
      <c r="B173" s="489"/>
    </row>
    <row r="174" spans="1:6" ht="30.6" customHeight="1" x14ac:dyDescent="0.25">
      <c r="A174" s="509" t="s">
        <v>0</v>
      </c>
      <c r="B174" s="510" t="s">
        <v>1</v>
      </c>
      <c r="C174" s="511" t="s">
        <v>664</v>
      </c>
      <c r="D174" s="479"/>
      <c r="E174" s="480"/>
      <c r="F174" s="481"/>
    </row>
    <row r="175" spans="1:6" ht="24.6" customHeight="1" x14ac:dyDescent="0.25">
      <c r="A175" s="482"/>
      <c r="B175" s="483" t="s">
        <v>572</v>
      </c>
    </row>
    <row r="176" spans="1:6" ht="93.6" x14ac:dyDescent="0.25">
      <c r="A176" s="482" t="s">
        <v>5</v>
      </c>
      <c r="B176" s="489" t="s">
        <v>573</v>
      </c>
    </row>
    <row r="178" spans="1:3" x14ac:dyDescent="0.25">
      <c r="B178" s="495" t="s">
        <v>574</v>
      </c>
    </row>
    <row r="179" spans="1:3" x14ac:dyDescent="0.25">
      <c r="A179" s="494" t="s">
        <v>6</v>
      </c>
      <c r="B179" s="496" t="s">
        <v>575</v>
      </c>
    </row>
    <row r="181" spans="1:3" ht="21" customHeight="1" x14ac:dyDescent="0.25">
      <c r="A181" s="482"/>
      <c r="B181" s="483" t="s">
        <v>576</v>
      </c>
    </row>
    <row r="182" spans="1:3" ht="234" x14ac:dyDescent="0.25">
      <c r="A182" s="482" t="s">
        <v>7</v>
      </c>
      <c r="B182" s="489" t="s">
        <v>577</v>
      </c>
      <c r="C182" s="497"/>
    </row>
    <row r="183" spans="1:3" x14ac:dyDescent="0.25">
      <c r="A183" s="482"/>
      <c r="B183" s="489"/>
    </row>
    <row r="184" spans="1:3" ht="24" customHeight="1" x14ac:dyDescent="0.25">
      <c r="A184" s="482"/>
      <c r="B184" s="483" t="s">
        <v>578</v>
      </c>
    </row>
    <row r="185" spans="1:3" ht="46.8" x14ac:dyDescent="0.25">
      <c r="A185" s="482" t="s">
        <v>8</v>
      </c>
      <c r="B185" s="489" t="s">
        <v>579</v>
      </c>
      <c r="C185" s="497"/>
    </row>
    <row r="186" spans="1:3" x14ac:dyDescent="0.25">
      <c r="A186" s="482"/>
      <c r="B186" s="489"/>
      <c r="C186" s="497"/>
    </row>
    <row r="187" spans="1:3" x14ac:dyDescent="0.25">
      <c r="A187" s="482"/>
      <c r="B187" s="483" t="s">
        <v>580</v>
      </c>
    </row>
    <row r="188" spans="1:3" ht="31.2" x14ac:dyDescent="0.25">
      <c r="A188" s="482" t="s">
        <v>9</v>
      </c>
      <c r="B188" s="489" t="s">
        <v>581</v>
      </c>
    </row>
    <row r="189" spans="1:3" x14ac:dyDescent="0.25">
      <c r="A189" s="482"/>
      <c r="B189" s="489"/>
    </row>
    <row r="190" spans="1:3" x14ac:dyDescent="0.25">
      <c r="A190" s="482"/>
      <c r="B190" s="483" t="s">
        <v>582</v>
      </c>
    </row>
    <row r="191" spans="1:3" x14ac:dyDescent="0.25">
      <c r="A191" s="482" t="s">
        <v>10</v>
      </c>
      <c r="B191" s="489" t="s">
        <v>583</v>
      </c>
    </row>
    <row r="192" spans="1:3" x14ac:dyDescent="0.25">
      <c r="A192" s="482"/>
      <c r="B192" s="489"/>
    </row>
    <row r="193" spans="1:6" x14ac:dyDescent="0.25">
      <c r="A193" s="482"/>
      <c r="B193" s="483" t="s">
        <v>584</v>
      </c>
    </row>
    <row r="194" spans="1:6" ht="31.2" x14ac:dyDescent="0.25">
      <c r="A194" s="482" t="s">
        <v>11</v>
      </c>
      <c r="B194" s="489" t="s">
        <v>585</v>
      </c>
      <c r="C194" s="497"/>
    </row>
    <row r="195" spans="1:6" x14ac:dyDescent="0.25">
      <c r="A195" s="482"/>
      <c r="B195" s="489"/>
    </row>
    <row r="196" spans="1:6" x14ac:dyDescent="0.25">
      <c r="A196" s="482"/>
      <c r="B196" s="490" t="s">
        <v>505</v>
      </c>
      <c r="C196" s="498"/>
    </row>
    <row r="197" spans="1:6" x14ac:dyDescent="0.25">
      <c r="A197" s="482"/>
      <c r="B197" s="490"/>
      <c r="C197" s="499"/>
    </row>
    <row r="198" spans="1:6" x14ac:dyDescent="0.25">
      <c r="A198" s="482"/>
      <c r="B198" s="490"/>
      <c r="C198" s="499"/>
    </row>
    <row r="199" spans="1:6" x14ac:dyDescent="0.25">
      <c r="A199" s="482"/>
      <c r="B199" s="490"/>
      <c r="C199" s="499"/>
    </row>
    <row r="200" spans="1:6" x14ac:dyDescent="0.25">
      <c r="A200" s="482"/>
      <c r="B200" s="490"/>
      <c r="C200" s="499"/>
    </row>
    <row r="201" spans="1:6" x14ac:dyDescent="0.25">
      <c r="A201" s="482"/>
      <c r="B201" s="490"/>
      <c r="C201" s="499"/>
    </row>
    <row r="202" spans="1:6" x14ac:dyDescent="0.25">
      <c r="A202" s="482"/>
      <c r="B202" s="490"/>
      <c r="C202" s="499"/>
    </row>
    <row r="203" spans="1:6" s="481" customFormat="1" ht="19.8" customHeight="1" x14ac:dyDescent="0.25">
      <c r="A203" s="482"/>
      <c r="B203" s="490"/>
      <c r="C203" s="499"/>
      <c r="D203" s="485"/>
      <c r="E203" s="486"/>
      <c r="F203" s="487"/>
    </row>
    <row r="204" spans="1:6" ht="29.4" customHeight="1" x14ac:dyDescent="0.25">
      <c r="A204" s="509" t="s">
        <v>0</v>
      </c>
      <c r="B204" s="510" t="s">
        <v>1</v>
      </c>
      <c r="C204" s="511" t="s">
        <v>664</v>
      </c>
      <c r="D204" s="479"/>
      <c r="E204" s="480"/>
      <c r="F204" s="481"/>
    </row>
    <row r="205" spans="1:6" x14ac:dyDescent="0.25">
      <c r="A205" s="482"/>
      <c r="B205" s="483" t="s">
        <v>586</v>
      </c>
    </row>
    <row r="206" spans="1:6" ht="46.8" x14ac:dyDescent="0.25">
      <c r="A206" s="482" t="s">
        <v>5</v>
      </c>
      <c r="B206" s="489" t="s">
        <v>587</v>
      </c>
    </row>
    <row r="207" spans="1:6" x14ac:dyDescent="0.25">
      <c r="A207" s="482"/>
      <c r="B207" s="489"/>
    </row>
    <row r="208" spans="1:6" x14ac:dyDescent="0.25">
      <c r="A208" s="482"/>
      <c r="B208" s="483" t="s">
        <v>588</v>
      </c>
    </row>
    <row r="209" spans="1:6" ht="31.2" x14ac:dyDescent="0.25">
      <c r="A209" s="482" t="s">
        <v>6</v>
      </c>
      <c r="B209" s="489" t="s">
        <v>589</v>
      </c>
    </row>
    <row r="210" spans="1:6" x14ac:dyDescent="0.25">
      <c r="A210" s="482"/>
      <c r="B210" s="489"/>
    </row>
    <row r="211" spans="1:6" ht="18.600000000000001" customHeight="1" x14ac:dyDescent="0.25">
      <c r="A211" s="482"/>
      <c r="B211" s="483" t="s">
        <v>590</v>
      </c>
    </row>
    <row r="212" spans="1:6" ht="78" x14ac:dyDescent="0.25">
      <c r="A212" s="482" t="s">
        <v>7</v>
      </c>
      <c r="B212" s="489" t="s">
        <v>591</v>
      </c>
      <c r="C212" s="497"/>
    </row>
    <row r="213" spans="1:6" x14ac:dyDescent="0.25">
      <c r="A213" s="482"/>
      <c r="B213" s="489"/>
    </row>
    <row r="214" spans="1:6" ht="51" customHeight="1" x14ac:dyDescent="0.25">
      <c r="A214" s="482"/>
      <c r="B214" s="483" t="s">
        <v>592</v>
      </c>
    </row>
    <row r="215" spans="1:6" ht="46.8" x14ac:dyDescent="0.25">
      <c r="A215" s="482" t="s">
        <v>8</v>
      </c>
      <c r="B215" s="489" t="s">
        <v>593</v>
      </c>
    </row>
    <row r="216" spans="1:6" x14ac:dyDescent="0.25">
      <c r="A216" s="482"/>
      <c r="B216" s="489"/>
    </row>
    <row r="217" spans="1:6" x14ac:dyDescent="0.25">
      <c r="A217" s="482"/>
      <c r="B217" s="483" t="s">
        <v>594</v>
      </c>
    </row>
    <row r="218" spans="1:6" ht="46.8" x14ac:dyDescent="0.25">
      <c r="A218" s="482" t="s">
        <v>9</v>
      </c>
      <c r="B218" s="489" t="s">
        <v>595</v>
      </c>
    </row>
    <row r="219" spans="1:6" s="485" customFormat="1" x14ac:dyDescent="0.25">
      <c r="A219" s="482"/>
      <c r="B219" s="489"/>
      <c r="C219" s="484"/>
      <c r="E219" s="486"/>
      <c r="F219" s="487"/>
    </row>
    <row r="220" spans="1:6" s="485" customFormat="1" ht="37.5" customHeight="1" x14ac:dyDescent="0.25">
      <c r="A220" s="482"/>
      <c r="B220" s="483" t="s">
        <v>596</v>
      </c>
      <c r="C220" s="484"/>
      <c r="E220" s="486"/>
    </row>
    <row r="221" spans="1:6" s="485" customFormat="1" ht="31.2" x14ac:dyDescent="0.25">
      <c r="A221" s="482" t="s">
        <v>10</v>
      </c>
      <c r="B221" s="489" t="s">
        <v>597</v>
      </c>
      <c r="C221" s="497"/>
      <c r="E221" s="486"/>
    </row>
    <row r="222" spans="1:6" s="485" customFormat="1" x14ac:dyDescent="0.25">
      <c r="A222" s="482"/>
      <c r="B222" s="489"/>
      <c r="C222" s="484"/>
      <c r="E222" s="486"/>
    </row>
    <row r="223" spans="1:6" s="485" customFormat="1" x14ac:dyDescent="0.25">
      <c r="A223" s="482"/>
      <c r="B223" s="483" t="s">
        <v>598</v>
      </c>
      <c r="C223" s="484"/>
      <c r="E223" s="486"/>
    </row>
    <row r="224" spans="1:6" s="485" customFormat="1" ht="31.2" x14ac:dyDescent="0.25">
      <c r="A224" s="482" t="s">
        <v>11</v>
      </c>
      <c r="B224" s="489" t="s">
        <v>599</v>
      </c>
      <c r="C224" s="497"/>
      <c r="E224" s="486"/>
    </row>
    <row r="225" spans="1:6" s="485" customFormat="1" x14ac:dyDescent="0.25">
      <c r="A225" s="482"/>
      <c r="B225" s="489"/>
      <c r="C225" s="484"/>
      <c r="E225" s="486"/>
    </row>
    <row r="226" spans="1:6" s="485" customFormat="1" ht="29.25" customHeight="1" x14ac:dyDescent="0.25">
      <c r="A226" s="482"/>
      <c r="B226" s="483" t="s">
        <v>600</v>
      </c>
      <c r="C226" s="484"/>
      <c r="E226" s="486"/>
    </row>
    <row r="227" spans="1:6" s="485" customFormat="1" x14ac:dyDescent="0.25">
      <c r="A227" s="482" t="s">
        <v>12</v>
      </c>
      <c r="B227" s="489" t="s">
        <v>601</v>
      </c>
      <c r="C227" s="484"/>
      <c r="E227" s="486"/>
    </row>
    <row r="228" spans="1:6" s="485" customFormat="1" x14ac:dyDescent="0.25">
      <c r="A228" s="482"/>
      <c r="B228" s="489"/>
      <c r="C228" s="484"/>
      <c r="E228" s="486"/>
    </row>
    <row r="229" spans="1:6" s="485" customFormat="1" ht="30" customHeight="1" x14ac:dyDescent="0.25">
      <c r="A229" s="482"/>
      <c r="B229" s="483" t="s">
        <v>602</v>
      </c>
      <c r="C229" s="484"/>
      <c r="E229" s="486"/>
    </row>
    <row r="230" spans="1:6" s="485" customFormat="1" ht="97.2" customHeight="1" x14ac:dyDescent="0.25">
      <c r="A230" s="482" t="s">
        <v>13</v>
      </c>
      <c r="B230" s="489" t="s">
        <v>603</v>
      </c>
      <c r="C230" s="484"/>
      <c r="E230" s="486"/>
    </row>
    <row r="231" spans="1:6" s="485" customFormat="1" x14ac:dyDescent="0.25">
      <c r="A231" s="494"/>
      <c r="B231" s="496"/>
      <c r="C231" s="484"/>
      <c r="E231" s="486"/>
      <c r="F231" s="487"/>
    </row>
    <row r="232" spans="1:6" x14ac:dyDescent="0.25">
      <c r="A232" s="482"/>
      <c r="B232" s="490" t="s">
        <v>505</v>
      </c>
      <c r="C232" s="498"/>
      <c r="F232" s="485"/>
    </row>
    <row r="233" spans="1:6" x14ac:dyDescent="0.25">
      <c r="A233" s="482"/>
      <c r="B233" s="490"/>
      <c r="C233" s="499"/>
    </row>
    <row r="234" spans="1:6" x14ac:dyDescent="0.25">
      <c r="A234" s="482"/>
      <c r="B234" s="490"/>
      <c r="C234" s="499"/>
    </row>
    <row r="235" spans="1:6" x14ac:dyDescent="0.25">
      <c r="A235" s="482"/>
      <c r="B235" s="490"/>
      <c r="C235" s="499"/>
    </row>
    <row r="236" spans="1:6" s="481" customFormat="1" ht="19.2" customHeight="1" x14ac:dyDescent="0.25">
      <c r="A236" s="482"/>
      <c r="B236" s="490"/>
      <c r="C236" s="499"/>
      <c r="D236" s="485"/>
      <c r="E236" s="486"/>
      <c r="F236" s="487"/>
    </row>
    <row r="237" spans="1:6" ht="29.4" customHeight="1" x14ac:dyDescent="0.25">
      <c r="A237" s="509" t="s">
        <v>0</v>
      </c>
      <c r="B237" s="510" t="s">
        <v>1</v>
      </c>
      <c r="C237" s="511" t="s">
        <v>664</v>
      </c>
      <c r="D237" s="479"/>
      <c r="E237" s="480"/>
      <c r="F237" s="481"/>
    </row>
    <row r="238" spans="1:6" ht="28.2" customHeight="1" x14ac:dyDescent="0.25">
      <c r="A238" s="482"/>
      <c r="B238" s="483" t="s">
        <v>604</v>
      </c>
    </row>
    <row r="239" spans="1:6" ht="78" x14ac:dyDescent="0.25">
      <c r="A239" s="482" t="s">
        <v>5</v>
      </c>
      <c r="B239" s="489" t="s">
        <v>605</v>
      </c>
      <c r="C239" s="497"/>
    </row>
    <row r="240" spans="1:6" x14ac:dyDescent="0.25">
      <c r="A240" s="482"/>
      <c r="B240" s="489"/>
    </row>
    <row r="241" spans="1:6" ht="31.2" x14ac:dyDescent="0.25">
      <c r="A241" s="482" t="s">
        <v>6</v>
      </c>
      <c r="B241" s="489" t="s">
        <v>606</v>
      </c>
    </row>
    <row r="242" spans="1:6" x14ac:dyDescent="0.25">
      <c r="A242" s="482"/>
      <c r="B242" s="489"/>
    </row>
    <row r="243" spans="1:6" x14ac:dyDescent="0.25">
      <c r="A243" s="482"/>
      <c r="B243" s="483" t="s">
        <v>607</v>
      </c>
    </row>
    <row r="244" spans="1:6" x14ac:dyDescent="0.25">
      <c r="A244" s="482" t="s">
        <v>7</v>
      </c>
      <c r="B244" s="489" t="s">
        <v>608</v>
      </c>
    </row>
    <row r="245" spans="1:6" x14ac:dyDescent="0.25">
      <c r="A245" s="482"/>
      <c r="B245" s="489"/>
    </row>
    <row r="246" spans="1:6" x14ac:dyDescent="0.25">
      <c r="A246" s="482"/>
      <c r="B246" s="483" t="s">
        <v>609</v>
      </c>
    </row>
    <row r="247" spans="1:6" ht="46.8" x14ac:dyDescent="0.25">
      <c r="A247" s="482" t="s">
        <v>8</v>
      </c>
      <c r="B247" s="489" t="s">
        <v>610</v>
      </c>
    </row>
    <row r="248" spans="1:6" s="485" customFormat="1" x14ac:dyDescent="0.25">
      <c r="A248" s="482"/>
      <c r="B248" s="489"/>
      <c r="C248" s="484"/>
      <c r="E248" s="486"/>
      <c r="F248" s="487"/>
    </row>
    <row r="249" spans="1:6" s="485" customFormat="1" x14ac:dyDescent="0.25">
      <c r="A249" s="494"/>
      <c r="B249" s="483" t="s">
        <v>611</v>
      </c>
      <c r="C249" s="484"/>
      <c r="E249" s="486"/>
    </row>
    <row r="250" spans="1:6" s="485" customFormat="1" ht="93.6" x14ac:dyDescent="0.25">
      <c r="A250" s="482" t="s">
        <v>10</v>
      </c>
      <c r="B250" s="489" t="s">
        <v>612</v>
      </c>
      <c r="C250" s="484"/>
      <c r="E250" s="486"/>
    </row>
    <row r="251" spans="1:6" s="485" customFormat="1" x14ac:dyDescent="0.25">
      <c r="A251" s="482"/>
      <c r="B251" s="489"/>
      <c r="C251" s="484"/>
      <c r="E251" s="486"/>
    </row>
    <row r="252" spans="1:6" s="485" customFormat="1" x14ac:dyDescent="0.25">
      <c r="A252" s="482" t="s">
        <v>11</v>
      </c>
      <c r="B252" s="483" t="s">
        <v>613</v>
      </c>
      <c r="C252" s="484"/>
      <c r="E252" s="486"/>
    </row>
    <row r="253" spans="1:6" s="485" customFormat="1" ht="31.2" x14ac:dyDescent="0.25">
      <c r="A253" s="482"/>
      <c r="B253" s="489" t="s">
        <v>614</v>
      </c>
      <c r="C253" s="484"/>
      <c r="E253" s="486"/>
    </row>
    <row r="254" spans="1:6" s="485" customFormat="1" x14ac:dyDescent="0.25">
      <c r="A254" s="482"/>
      <c r="B254" s="489"/>
      <c r="C254" s="484"/>
      <c r="E254" s="486"/>
    </row>
    <row r="255" spans="1:6" s="485" customFormat="1" ht="46.8" x14ac:dyDescent="0.25">
      <c r="A255" s="482"/>
      <c r="B255" s="489" t="s">
        <v>615</v>
      </c>
      <c r="C255" s="484"/>
      <c r="E255" s="486"/>
    </row>
    <row r="256" spans="1:6" s="485" customFormat="1" x14ac:dyDescent="0.25">
      <c r="A256" s="482"/>
      <c r="B256" s="489"/>
      <c r="C256" s="484"/>
      <c r="E256" s="486"/>
    </row>
    <row r="257" spans="1:6" s="485" customFormat="1" x14ac:dyDescent="0.25">
      <c r="A257" s="482"/>
      <c r="B257" s="483" t="s">
        <v>616</v>
      </c>
      <c r="C257" s="484"/>
      <c r="E257" s="486"/>
    </row>
    <row r="258" spans="1:6" s="485" customFormat="1" ht="31.2" x14ac:dyDescent="0.25">
      <c r="A258" s="482" t="s">
        <v>12</v>
      </c>
      <c r="B258" s="489" t="s">
        <v>617</v>
      </c>
      <c r="C258" s="497"/>
      <c r="E258" s="486"/>
    </row>
    <row r="259" spans="1:6" s="485" customFormat="1" x14ac:dyDescent="0.25">
      <c r="A259" s="482"/>
      <c r="B259" s="489"/>
      <c r="C259" s="484"/>
      <c r="E259" s="486"/>
    </row>
    <row r="260" spans="1:6" s="485" customFormat="1" x14ac:dyDescent="0.25">
      <c r="A260" s="482"/>
      <c r="B260" s="483" t="s">
        <v>618</v>
      </c>
      <c r="C260" s="484"/>
      <c r="E260" s="486"/>
    </row>
    <row r="261" spans="1:6" s="485" customFormat="1" ht="124.8" x14ac:dyDescent="0.25">
      <c r="A261" s="482" t="s">
        <v>13</v>
      </c>
      <c r="B261" s="489" t="s">
        <v>619</v>
      </c>
      <c r="C261" s="497"/>
      <c r="E261" s="486"/>
    </row>
    <row r="262" spans="1:6" s="485" customFormat="1" x14ac:dyDescent="0.25">
      <c r="A262" s="482"/>
      <c r="B262" s="490" t="s">
        <v>505</v>
      </c>
      <c r="C262" s="498"/>
      <c r="E262" s="486"/>
    </row>
    <row r="263" spans="1:6" s="485" customFormat="1" x14ac:dyDescent="0.25">
      <c r="A263" s="482"/>
      <c r="B263" s="490"/>
      <c r="C263" s="499"/>
      <c r="E263" s="486"/>
    </row>
    <row r="264" spans="1:6" x14ac:dyDescent="0.25">
      <c r="A264" s="482"/>
      <c r="B264" s="490"/>
      <c r="C264" s="499"/>
      <c r="F264" s="485"/>
    </row>
    <row r="265" spans="1:6" x14ac:dyDescent="0.25">
      <c r="A265" s="482"/>
      <c r="B265" s="490"/>
      <c r="C265" s="499"/>
    </row>
    <row r="266" spans="1:6" x14ac:dyDescent="0.25">
      <c r="A266" s="482"/>
      <c r="B266" s="490"/>
      <c r="C266" s="499"/>
    </row>
    <row r="267" spans="1:6" s="481" customFormat="1" ht="19.2" customHeight="1" x14ac:dyDescent="0.25">
      <c r="A267" s="482"/>
      <c r="B267" s="490"/>
      <c r="C267" s="499"/>
      <c r="D267" s="485"/>
      <c r="E267" s="486"/>
      <c r="F267" s="487"/>
    </row>
    <row r="268" spans="1:6" ht="29.4" customHeight="1" x14ac:dyDescent="0.25">
      <c r="A268" s="509" t="s">
        <v>0</v>
      </c>
      <c r="B268" s="510" t="s">
        <v>1</v>
      </c>
      <c r="C268" s="511" t="s">
        <v>664</v>
      </c>
      <c r="D268" s="479"/>
      <c r="E268" s="480"/>
      <c r="F268" s="481"/>
    </row>
    <row r="269" spans="1:6" x14ac:dyDescent="0.25">
      <c r="A269" s="482"/>
      <c r="B269" s="483" t="s">
        <v>620</v>
      </c>
    </row>
    <row r="270" spans="1:6" ht="62.4" x14ac:dyDescent="0.25">
      <c r="A270" s="482" t="s">
        <v>5</v>
      </c>
      <c r="B270" s="489" t="s">
        <v>621</v>
      </c>
    </row>
    <row r="271" spans="1:6" x14ac:dyDescent="0.25">
      <c r="A271" s="482"/>
      <c r="B271" s="489"/>
    </row>
    <row r="272" spans="1:6" x14ac:dyDescent="0.25">
      <c r="A272" s="482"/>
      <c r="B272" s="483" t="s">
        <v>622</v>
      </c>
    </row>
    <row r="273" spans="1:3" ht="46.8" x14ac:dyDescent="0.25">
      <c r="A273" s="482" t="s">
        <v>6</v>
      </c>
      <c r="B273" s="489" t="s">
        <v>623</v>
      </c>
      <c r="C273" s="497"/>
    </row>
    <row r="274" spans="1:3" x14ac:dyDescent="0.25">
      <c r="A274" s="482"/>
      <c r="B274" s="489"/>
    </row>
    <row r="275" spans="1:3" ht="62.4" x14ac:dyDescent="0.25">
      <c r="A275" s="482" t="s">
        <v>7</v>
      </c>
      <c r="B275" s="489" t="s">
        <v>624</v>
      </c>
    </row>
    <row r="276" spans="1:3" x14ac:dyDescent="0.25">
      <c r="A276" s="482"/>
      <c r="B276" s="489"/>
    </row>
    <row r="277" spans="1:3" ht="31.2" x14ac:dyDescent="0.25">
      <c r="A277" s="482" t="s">
        <v>8</v>
      </c>
      <c r="B277" s="489" t="s">
        <v>625</v>
      </c>
    </row>
    <row r="278" spans="1:3" x14ac:dyDescent="0.25">
      <c r="A278" s="482"/>
      <c r="B278" s="489"/>
    </row>
    <row r="279" spans="1:3" x14ac:dyDescent="0.25">
      <c r="A279" s="482"/>
      <c r="B279" s="483" t="s">
        <v>626</v>
      </c>
    </row>
    <row r="280" spans="1:3" ht="31.2" x14ac:dyDescent="0.25">
      <c r="A280" s="482" t="s">
        <v>9</v>
      </c>
      <c r="B280" s="489" t="s">
        <v>627</v>
      </c>
      <c r="C280" s="497"/>
    </row>
    <row r="282" spans="1:3" x14ac:dyDescent="0.25">
      <c r="A282" s="482"/>
      <c r="B282" s="483" t="s">
        <v>628</v>
      </c>
    </row>
    <row r="283" spans="1:3" ht="31.2" x14ac:dyDescent="0.25">
      <c r="A283" s="482" t="s">
        <v>10</v>
      </c>
      <c r="B283" s="489" t="s">
        <v>629</v>
      </c>
    </row>
    <row r="284" spans="1:3" x14ac:dyDescent="0.25">
      <c r="A284" s="482"/>
      <c r="B284" s="489"/>
    </row>
    <row r="285" spans="1:3" x14ac:dyDescent="0.25">
      <c r="A285" s="482"/>
      <c r="B285" s="483" t="s">
        <v>630</v>
      </c>
    </row>
    <row r="286" spans="1:3" x14ac:dyDescent="0.25">
      <c r="A286" s="482" t="s">
        <v>11</v>
      </c>
      <c r="B286" s="489" t="s">
        <v>631</v>
      </c>
    </row>
    <row r="287" spans="1:3" x14ac:dyDescent="0.25">
      <c r="A287" s="482"/>
      <c r="B287" s="489"/>
    </row>
    <row r="288" spans="1:3" x14ac:dyDescent="0.25">
      <c r="A288" s="482"/>
      <c r="B288" s="483" t="s">
        <v>632</v>
      </c>
    </row>
    <row r="289" spans="1:6" ht="46.8" x14ac:dyDescent="0.25">
      <c r="A289" s="482" t="s">
        <v>12</v>
      </c>
      <c r="B289" s="489" t="s">
        <v>633</v>
      </c>
      <c r="C289" s="497"/>
      <c r="D289" s="500"/>
    </row>
    <row r="290" spans="1:6" x14ac:dyDescent="0.25">
      <c r="A290" s="482"/>
      <c r="B290" s="489"/>
    </row>
    <row r="291" spans="1:6" ht="31.2" x14ac:dyDescent="0.25">
      <c r="A291" s="482" t="s">
        <v>13</v>
      </c>
      <c r="B291" s="489" t="s">
        <v>634</v>
      </c>
    </row>
    <row r="292" spans="1:6" x14ac:dyDescent="0.25">
      <c r="A292" s="482"/>
      <c r="B292" s="489"/>
    </row>
    <row r="293" spans="1:6" x14ac:dyDescent="0.25">
      <c r="A293" s="482"/>
      <c r="B293" s="483" t="s">
        <v>635</v>
      </c>
    </row>
    <row r="294" spans="1:6" ht="46.8" x14ac:dyDescent="0.25">
      <c r="A294" s="482" t="s">
        <v>14</v>
      </c>
      <c r="B294" s="489" t="s">
        <v>636</v>
      </c>
    </row>
    <row r="295" spans="1:6" x14ac:dyDescent="0.25">
      <c r="A295" s="482"/>
      <c r="B295" s="489"/>
    </row>
    <row r="296" spans="1:6" x14ac:dyDescent="0.25">
      <c r="A296" s="482"/>
      <c r="B296" s="483" t="s">
        <v>637</v>
      </c>
    </row>
    <row r="297" spans="1:6" ht="62.4" x14ac:dyDescent="0.25">
      <c r="A297" s="482" t="s">
        <v>18</v>
      </c>
      <c r="B297" s="489" t="s">
        <v>638</v>
      </c>
    </row>
    <row r="298" spans="1:6" x14ac:dyDescent="0.25">
      <c r="A298" s="482"/>
      <c r="B298" s="489"/>
    </row>
    <row r="299" spans="1:6" x14ac:dyDescent="0.25">
      <c r="A299" s="482"/>
      <c r="B299" s="489"/>
      <c r="C299" s="497"/>
    </row>
    <row r="300" spans="1:6" x14ac:dyDescent="0.25">
      <c r="A300" s="482"/>
      <c r="B300" s="490" t="s">
        <v>505</v>
      </c>
      <c r="C300" s="498"/>
    </row>
    <row r="301" spans="1:6" x14ac:dyDescent="0.25">
      <c r="A301" s="482"/>
      <c r="B301" s="490"/>
      <c r="C301" s="499"/>
    </row>
    <row r="302" spans="1:6" x14ac:dyDescent="0.25">
      <c r="A302" s="482"/>
      <c r="B302" s="490"/>
      <c r="C302" s="499"/>
    </row>
    <row r="303" spans="1:6" s="481" customFormat="1" ht="19.8" customHeight="1" x14ac:dyDescent="0.25">
      <c r="A303" s="482"/>
      <c r="B303" s="490"/>
      <c r="C303" s="499"/>
      <c r="D303" s="485"/>
      <c r="E303" s="486"/>
      <c r="F303" s="487"/>
    </row>
    <row r="304" spans="1:6" ht="30" customHeight="1" x14ac:dyDescent="0.25">
      <c r="A304" s="509" t="s">
        <v>0</v>
      </c>
      <c r="B304" s="510" t="s">
        <v>1</v>
      </c>
      <c r="C304" s="511" t="s">
        <v>664</v>
      </c>
      <c r="D304" s="479"/>
      <c r="E304" s="480"/>
      <c r="F304" s="481"/>
    </row>
    <row r="305" spans="1:3" x14ac:dyDescent="0.25">
      <c r="A305" s="482"/>
      <c r="B305" s="483" t="s">
        <v>639</v>
      </c>
    </row>
    <row r="306" spans="1:3" x14ac:dyDescent="0.25">
      <c r="A306" s="482" t="s">
        <v>5</v>
      </c>
      <c r="B306" s="489" t="s">
        <v>640</v>
      </c>
      <c r="C306" s="497"/>
    </row>
    <row r="307" spans="1:3" ht="18" customHeight="1" x14ac:dyDescent="0.25">
      <c r="A307" s="482"/>
      <c r="B307" s="483"/>
    </row>
    <row r="308" spans="1:3" ht="33" customHeight="1" x14ac:dyDescent="0.25">
      <c r="A308" s="482" t="s">
        <v>6</v>
      </c>
      <c r="B308" s="489" t="s">
        <v>641</v>
      </c>
    </row>
    <row r="309" spans="1:3" x14ac:dyDescent="0.25">
      <c r="A309" s="482"/>
      <c r="B309" s="489"/>
    </row>
    <row r="310" spans="1:3" x14ac:dyDescent="0.25">
      <c r="A310" s="482"/>
      <c r="B310" s="483" t="s">
        <v>642</v>
      </c>
      <c r="C310" s="497"/>
    </row>
    <row r="311" spans="1:3" ht="31.2" x14ac:dyDescent="0.25">
      <c r="A311" s="482" t="s">
        <v>7</v>
      </c>
      <c r="B311" s="489" t="s">
        <v>661</v>
      </c>
      <c r="C311" s="497"/>
    </row>
    <row r="312" spans="1:3" x14ac:dyDescent="0.25">
      <c r="A312" s="482"/>
      <c r="B312" s="489"/>
      <c r="C312" s="497"/>
    </row>
    <row r="313" spans="1:3" ht="31.2" x14ac:dyDescent="0.25">
      <c r="A313" s="482" t="s">
        <v>8</v>
      </c>
      <c r="B313" s="501" t="s">
        <v>662</v>
      </c>
      <c r="C313" s="497"/>
    </row>
    <row r="314" spans="1:3" x14ac:dyDescent="0.25">
      <c r="A314" s="482"/>
      <c r="B314" s="501"/>
      <c r="C314" s="497"/>
    </row>
    <row r="315" spans="1:3" x14ac:dyDescent="0.25">
      <c r="A315" s="482"/>
      <c r="B315" s="483" t="s">
        <v>643</v>
      </c>
      <c r="C315" s="497"/>
    </row>
    <row r="316" spans="1:3" ht="31.2" x14ac:dyDescent="0.25">
      <c r="A316" s="482" t="s">
        <v>9</v>
      </c>
      <c r="B316" s="489" t="s">
        <v>660</v>
      </c>
      <c r="C316" s="497"/>
    </row>
    <row r="317" spans="1:3" x14ac:dyDescent="0.25">
      <c r="A317" s="482"/>
      <c r="B317" s="489"/>
    </row>
    <row r="318" spans="1:3" x14ac:dyDescent="0.25">
      <c r="A318" s="482"/>
      <c r="B318" s="483" t="s">
        <v>644</v>
      </c>
    </row>
    <row r="319" spans="1:3" ht="93.6" x14ac:dyDescent="0.25">
      <c r="A319" s="482" t="s">
        <v>10</v>
      </c>
      <c r="B319" s="489" t="s">
        <v>645</v>
      </c>
    </row>
    <row r="320" spans="1:3" x14ac:dyDescent="0.25">
      <c r="A320" s="482"/>
      <c r="B320" s="489"/>
      <c r="C320" s="484" t="s">
        <v>646</v>
      </c>
    </row>
    <row r="321" spans="1:3" x14ac:dyDescent="0.25">
      <c r="A321" s="482"/>
      <c r="B321" s="502" t="s">
        <v>647</v>
      </c>
    </row>
    <row r="322" spans="1:3" ht="31.2" x14ac:dyDescent="0.25">
      <c r="A322" s="482" t="s">
        <v>11</v>
      </c>
      <c r="B322" s="489" t="s">
        <v>648</v>
      </c>
    </row>
    <row r="323" spans="1:3" x14ac:dyDescent="0.25">
      <c r="A323" s="482"/>
      <c r="B323" s="489"/>
    </row>
    <row r="324" spans="1:3" ht="26.4" customHeight="1" x14ac:dyDescent="0.25">
      <c r="B324" s="503" t="s">
        <v>649</v>
      </c>
    </row>
    <row r="325" spans="1:3" ht="46.8" x14ac:dyDescent="0.25">
      <c r="B325" s="508" t="s">
        <v>663</v>
      </c>
    </row>
    <row r="326" spans="1:3" x14ac:dyDescent="0.25">
      <c r="B326" s="504"/>
    </row>
    <row r="327" spans="1:3" x14ac:dyDescent="0.25">
      <c r="A327" s="482"/>
      <c r="B327" s="483" t="s">
        <v>650</v>
      </c>
    </row>
    <row r="328" spans="1:3" ht="31.2" x14ac:dyDescent="0.25">
      <c r="A328" s="482" t="s">
        <v>12</v>
      </c>
      <c r="B328" s="489" t="s">
        <v>651</v>
      </c>
    </row>
    <row r="329" spans="1:3" x14ac:dyDescent="0.25">
      <c r="A329" s="482"/>
      <c r="B329" s="489"/>
    </row>
    <row r="330" spans="1:3" x14ac:dyDescent="0.25">
      <c r="A330" s="482"/>
      <c r="B330" s="490" t="s">
        <v>505</v>
      </c>
      <c r="C330" s="498"/>
    </row>
    <row r="331" spans="1:3" x14ac:dyDescent="0.25">
      <c r="A331" s="482"/>
      <c r="B331" s="489"/>
    </row>
    <row r="332" spans="1:3" x14ac:dyDescent="0.25">
      <c r="A332" s="482"/>
      <c r="B332" s="505" t="s">
        <v>25</v>
      </c>
    </row>
    <row r="333" spans="1:3" x14ac:dyDescent="0.25">
      <c r="A333" s="482"/>
      <c r="B333" s="488" t="s">
        <v>652</v>
      </c>
      <c r="C333" s="497"/>
    </row>
    <row r="334" spans="1:3" x14ac:dyDescent="0.25">
      <c r="A334" s="482"/>
      <c r="B334" s="505"/>
    </row>
    <row r="335" spans="1:3" x14ac:dyDescent="0.25">
      <c r="A335" s="482"/>
      <c r="B335" s="488" t="s">
        <v>653</v>
      </c>
      <c r="C335" s="497"/>
    </row>
    <row r="336" spans="1:3" x14ac:dyDescent="0.25">
      <c r="A336" s="482"/>
      <c r="B336" s="488"/>
      <c r="C336" s="497"/>
    </row>
    <row r="337" spans="1:3" x14ac:dyDescent="0.25">
      <c r="A337" s="482"/>
      <c r="B337" s="488" t="s">
        <v>654</v>
      </c>
      <c r="C337" s="497"/>
    </row>
    <row r="338" spans="1:3" x14ac:dyDescent="0.25">
      <c r="A338" s="482"/>
      <c r="B338" s="488"/>
      <c r="C338" s="497"/>
    </row>
    <row r="339" spans="1:3" x14ac:dyDescent="0.25">
      <c r="A339" s="482"/>
      <c r="B339" s="488" t="s">
        <v>655</v>
      </c>
      <c r="C339" s="497"/>
    </row>
    <row r="340" spans="1:3" x14ac:dyDescent="0.25">
      <c r="A340" s="482"/>
      <c r="B340" s="488"/>
      <c r="C340" s="497"/>
    </row>
    <row r="341" spans="1:3" x14ac:dyDescent="0.25">
      <c r="A341" s="482"/>
      <c r="B341" s="488" t="s">
        <v>656</v>
      </c>
      <c r="C341" s="497"/>
    </row>
    <row r="342" spans="1:3" x14ac:dyDescent="0.25">
      <c r="A342" s="482"/>
      <c r="B342" s="488"/>
      <c r="C342" s="497"/>
    </row>
    <row r="343" spans="1:3" x14ac:dyDescent="0.25">
      <c r="A343" s="482"/>
      <c r="B343" s="488" t="s">
        <v>657</v>
      </c>
      <c r="C343" s="497"/>
    </row>
    <row r="344" spans="1:3" ht="16.2" thickBot="1" x14ac:dyDescent="0.3">
      <c r="A344" s="482"/>
      <c r="B344" s="506" t="s">
        <v>658</v>
      </c>
      <c r="C344" s="514"/>
    </row>
    <row r="345" spans="1:3" ht="16.2" thickTop="1" x14ac:dyDescent="0.25"/>
  </sheetData>
  <mergeCells count="1">
    <mergeCell ref="A1:C1"/>
  </mergeCells>
  <printOptions horizontalCentered="1" verticalCentered="1" gridLines="1"/>
  <pageMargins left="0.5" right="0.5" top="0.5" bottom="0.5" header="0.3" footer="0.3"/>
  <pageSetup scale="78" orientation="portrait" r:id="rId1"/>
  <headerFooter>
    <oddHeader xml:space="preserve">&amp;RPRELIMINARIES
</oddHeader>
    <oddFooter>&amp;CPage &amp;P</oddFooter>
  </headerFooter>
  <rowBreaks count="8" manualBreakCount="8">
    <brk id="36" max="2" man="1"/>
    <brk id="84" max="2" man="1"/>
    <brk id="139" max="2" man="1"/>
    <brk id="172" max="2" man="1"/>
    <brk id="202" max="2" man="1"/>
    <brk id="235" max="2" man="1"/>
    <brk id="266" max="2" man="1"/>
    <brk id="302" max="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606"/>
  <sheetViews>
    <sheetView view="pageBreakPreview" topLeftCell="A1446" zoomScaleSheetLayoutView="100" workbookViewId="0">
      <selection activeCell="B229" sqref="B229"/>
    </sheetView>
  </sheetViews>
  <sheetFormatPr defaultColWidth="9.109375" defaultRowHeight="15" x14ac:dyDescent="0.25"/>
  <cols>
    <col min="1" max="1" width="6.6640625" style="2" customWidth="1"/>
    <col min="2" max="2" width="58.6640625" style="3" customWidth="1"/>
    <col min="3" max="3" width="8.6640625" style="4" customWidth="1"/>
    <col min="4" max="4" width="8.33203125" style="2" customWidth="1"/>
    <col min="5" max="5" width="15.44140625" style="2" hidden="1" customWidth="1"/>
    <col min="6" max="6" width="14.6640625" style="468" customWidth="1"/>
    <col min="7" max="7" width="14.6640625" style="469" customWidth="1"/>
    <col min="8" max="8" width="9.109375" style="1"/>
    <col min="9" max="9" width="15.5546875" style="1" customWidth="1"/>
    <col min="10" max="16384" width="9.109375" style="1"/>
  </cols>
  <sheetData>
    <row r="1" spans="1:7" s="18" customFormat="1" ht="26.1" customHeight="1" x14ac:dyDescent="0.25">
      <c r="A1" s="524" t="s">
        <v>316</v>
      </c>
      <c r="B1" s="524"/>
      <c r="C1" s="524"/>
      <c r="D1" s="524"/>
      <c r="E1" s="524"/>
      <c r="F1" s="524"/>
    </row>
    <row r="2" spans="1:7" s="20" customFormat="1" ht="26.1" customHeight="1" x14ac:dyDescent="0.25">
      <c r="A2" s="32" t="s">
        <v>0</v>
      </c>
      <c r="B2" s="32" t="s">
        <v>1</v>
      </c>
      <c r="C2" s="32" t="s">
        <v>2</v>
      </c>
      <c r="D2" s="32" t="s">
        <v>3</v>
      </c>
      <c r="E2" s="57" t="s">
        <v>46</v>
      </c>
      <c r="F2" s="32" t="s">
        <v>4</v>
      </c>
      <c r="G2" s="32" t="s">
        <v>43</v>
      </c>
    </row>
    <row r="3" spans="1:7" ht="12.9" customHeight="1" x14ac:dyDescent="0.3">
      <c r="A3" s="212"/>
      <c r="B3" s="19"/>
      <c r="C3" s="17"/>
      <c r="D3" s="16"/>
      <c r="E3" s="58"/>
      <c r="F3" s="404"/>
      <c r="G3" s="405"/>
    </row>
    <row r="4" spans="1:7" ht="12.9" customHeight="1" x14ac:dyDescent="0.25">
      <c r="A4" s="78"/>
      <c r="B4" s="65" t="s">
        <v>670</v>
      </c>
      <c r="C4" s="44"/>
      <c r="D4" s="44"/>
      <c r="E4" s="66"/>
      <c r="F4" s="406"/>
      <c r="G4" s="379"/>
    </row>
    <row r="5" spans="1:7" ht="12.9" customHeight="1" x14ac:dyDescent="0.25">
      <c r="A5" s="78"/>
      <c r="B5" s="65"/>
      <c r="C5" s="44"/>
      <c r="D5" s="44"/>
      <c r="E5" s="66"/>
      <c r="F5" s="406"/>
      <c r="G5" s="379"/>
    </row>
    <row r="6" spans="1:7" ht="12.9" customHeight="1" x14ac:dyDescent="0.25">
      <c r="A6" s="44"/>
      <c r="B6" s="65" t="s">
        <v>40</v>
      </c>
      <c r="C6" s="44"/>
      <c r="D6" s="44"/>
      <c r="E6" s="60"/>
      <c r="F6" s="406"/>
      <c r="G6" s="379"/>
    </row>
    <row r="7" spans="1:7" ht="12.9" customHeight="1" x14ac:dyDescent="0.25">
      <c r="A7" s="44"/>
      <c r="B7" s="80"/>
      <c r="C7" s="46"/>
      <c r="D7" s="44"/>
      <c r="E7" s="60"/>
      <c r="F7" s="406"/>
      <c r="G7" s="379"/>
    </row>
    <row r="8" spans="1:7" ht="12.9" customHeight="1" x14ac:dyDescent="0.25">
      <c r="A8" s="44"/>
      <c r="B8" s="45" t="s">
        <v>215</v>
      </c>
      <c r="C8" s="46"/>
      <c r="D8" s="44"/>
      <c r="E8" s="60"/>
      <c r="F8" s="406"/>
      <c r="G8" s="379"/>
    </row>
    <row r="9" spans="1:7" ht="12.9" customHeight="1" x14ac:dyDescent="0.25">
      <c r="A9" s="44"/>
      <c r="B9" s="45"/>
      <c r="C9" s="46"/>
      <c r="D9" s="44"/>
      <c r="E9" s="60"/>
      <c r="F9" s="406"/>
      <c r="G9" s="379"/>
    </row>
    <row r="10" spans="1:7" ht="12.9" customHeight="1" x14ac:dyDescent="0.25">
      <c r="A10" s="44"/>
      <c r="B10" s="45" t="s">
        <v>123</v>
      </c>
      <c r="C10" s="46"/>
      <c r="D10" s="44"/>
      <c r="E10" s="60"/>
      <c r="F10" s="406"/>
      <c r="G10" s="379"/>
    </row>
    <row r="11" spans="1:7" ht="12.9" customHeight="1" x14ac:dyDescent="0.25">
      <c r="A11" s="44"/>
      <c r="B11" s="45"/>
      <c r="C11" s="46"/>
      <c r="D11" s="44"/>
      <c r="E11" s="60"/>
      <c r="F11" s="406"/>
      <c r="G11" s="379"/>
    </row>
    <row r="12" spans="1:7" ht="12.9" customHeight="1" x14ac:dyDescent="0.25">
      <c r="A12" s="44"/>
      <c r="B12" s="45" t="s">
        <v>47</v>
      </c>
      <c r="C12" s="46"/>
      <c r="D12" s="44"/>
      <c r="E12" s="60"/>
      <c r="F12" s="406"/>
      <c r="G12" s="379"/>
    </row>
    <row r="13" spans="1:7" ht="12.9" customHeight="1" x14ac:dyDescent="0.25">
      <c r="A13" s="44"/>
      <c r="B13" s="45"/>
      <c r="C13" s="46"/>
      <c r="D13" s="44"/>
      <c r="E13" s="60"/>
      <c r="F13" s="406"/>
      <c r="G13" s="379"/>
    </row>
    <row r="14" spans="1:7" ht="26.1" customHeight="1" x14ac:dyDescent="0.25">
      <c r="A14" s="44" t="s">
        <v>5</v>
      </c>
      <c r="B14" s="51" t="s">
        <v>290</v>
      </c>
      <c r="C14" s="46">
        <v>106</v>
      </c>
      <c r="D14" s="44" t="s">
        <v>115</v>
      </c>
      <c r="E14" s="60" t="e">
        <f>#REF!</f>
        <v>#REF!</v>
      </c>
      <c r="F14" s="406"/>
      <c r="G14" s="379">
        <f>F14*C14</f>
        <v>0</v>
      </c>
    </row>
    <row r="15" spans="1:7" ht="12.9" customHeight="1" x14ac:dyDescent="0.25">
      <c r="A15" s="44"/>
      <c r="B15" s="51"/>
      <c r="C15" s="46"/>
      <c r="D15" s="44"/>
      <c r="E15" s="60"/>
      <c r="F15" s="406"/>
      <c r="G15" s="379"/>
    </row>
    <row r="16" spans="1:7" ht="12.9" customHeight="1" x14ac:dyDescent="0.25">
      <c r="A16" s="44" t="s">
        <v>6</v>
      </c>
      <c r="B16" s="51" t="s">
        <v>172</v>
      </c>
      <c r="C16" s="46">
        <v>33</v>
      </c>
      <c r="D16" s="44" t="s">
        <v>115</v>
      </c>
      <c r="E16" s="60" t="e">
        <f>E14</f>
        <v>#REF!</v>
      </c>
      <c r="F16" s="406"/>
      <c r="G16" s="379">
        <f>F16*C16</f>
        <v>0</v>
      </c>
    </row>
    <row r="17" spans="1:7" ht="12.9" customHeight="1" x14ac:dyDescent="0.25">
      <c r="A17" s="44"/>
      <c r="B17" s="240"/>
      <c r="C17" s="239"/>
      <c r="D17" s="194"/>
      <c r="E17" s="255"/>
      <c r="F17" s="408"/>
      <c r="G17" s="403"/>
    </row>
    <row r="18" spans="1:7" ht="12.9" customHeight="1" x14ac:dyDescent="0.25">
      <c r="A18" s="44" t="s">
        <v>7</v>
      </c>
      <c r="B18" s="240" t="s">
        <v>466</v>
      </c>
      <c r="C18" s="239">
        <v>27</v>
      </c>
      <c r="D18" s="194" t="s">
        <v>115</v>
      </c>
      <c r="E18" s="255" t="e">
        <f>E16</f>
        <v>#REF!</v>
      </c>
      <c r="F18" s="408"/>
      <c r="G18" s="403">
        <f>F18*C18</f>
        <v>0</v>
      </c>
    </row>
    <row r="19" spans="1:7" ht="12.9" customHeight="1" x14ac:dyDescent="0.25">
      <c r="A19" s="44"/>
      <c r="B19" s="240"/>
      <c r="C19" s="239"/>
      <c r="D19" s="194"/>
      <c r="E19" s="255"/>
      <c r="F19" s="408"/>
      <c r="G19" s="403"/>
    </row>
    <row r="20" spans="1:7" ht="12.9" customHeight="1" x14ac:dyDescent="0.25">
      <c r="A20" s="194"/>
      <c r="B20" s="45" t="s">
        <v>124</v>
      </c>
      <c r="C20" s="81"/>
      <c r="D20" s="44"/>
      <c r="E20" s="60"/>
      <c r="F20" s="406"/>
      <c r="G20" s="379"/>
    </row>
    <row r="21" spans="1:7" ht="12.9" customHeight="1" x14ac:dyDescent="0.25">
      <c r="A21" s="194" t="s">
        <v>9</v>
      </c>
      <c r="B21" s="205" t="s">
        <v>245</v>
      </c>
      <c r="C21" s="81"/>
      <c r="D21" s="44"/>
      <c r="E21" s="60"/>
      <c r="F21" s="406"/>
      <c r="G21" s="379"/>
    </row>
    <row r="22" spans="1:7" ht="12.9" customHeight="1" x14ac:dyDescent="0.25">
      <c r="A22" s="194"/>
      <c r="B22" s="205" t="s">
        <v>469</v>
      </c>
      <c r="C22" s="46"/>
      <c r="D22" s="44"/>
      <c r="E22" s="60"/>
      <c r="F22" s="406"/>
      <c r="G22" s="379"/>
    </row>
    <row r="23" spans="1:7" ht="12.9" customHeight="1" x14ac:dyDescent="0.25">
      <c r="A23" s="194"/>
      <c r="B23" s="205"/>
      <c r="C23" s="46"/>
      <c r="D23" s="44"/>
      <c r="E23" s="60"/>
      <c r="F23" s="406"/>
      <c r="G23" s="379"/>
    </row>
    <row r="24" spans="1:7" ht="12.9" customHeight="1" x14ac:dyDescent="0.25">
      <c r="A24" s="194" t="s">
        <v>10</v>
      </c>
      <c r="B24" s="51" t="s">
        <v>292</v>
      </c>
      <c r="C24" s="75">
        <f>C14*0.15</f>
        <v>15.899999999999999</v>
      </c>
      <c r="D24" s="44" t="s">
        <v>17</v>
      </c>
      <c r="E24" s="60" t="e">
        <f>#REF!</f>
        <v>#REF!</v>
      </c>
      <c r="F24" s="406"/>
      <c r="G24" s="379">
        <f>F24*C24</f>
        <v>0</v>
      </c>
    </row>
    <row r="25" spans="1:7" ht="12.9" customHeight="1" x14ac:dyDescent="0.25">
      <c r="A25" s="44"/>
      <c r="B25" s="205"/>
      <c r="C25" s="46"/>
      <c r="D25" s="44"/>
      <c r="E25" s="60"/>
      <c r="F25" s="406"/>
      <c r="G25" s="379"/>
    </row>
    <row r="26" spans="1:7" ht="12.9" customHeight="1" x14ac:dyDescent="0.25">
      <c r="A26" s="44" t="s">
        <v>11</v>
      </c>
      <c r="B26" s="51" t="s">
        <v>193</v>
      </c>
      <c r="C26" s="75">
        <f>C16*0.15</f>
        <v>4.95</v>
      </c>
      <c r="D26" s="44" t="s">
        <v>17</v>
      </c>
      <c r="E26" s="60" t="e">
        <f>E24</f>
        <v>#REF!</v>
      </c>
      <c r="F26" s="406"/>
      <c r="G26" s="379">
        <f>F26*C26</f>
        <v>0</v>
      </c>
    </row>
    <row r="27" spans="1:7" ht="12.9" customHeight="1" x14ac:dyDescent="0.25">
      <c r="A27" s="44"/>
      <c r="B27" s="240"/>
      <c r="C27" s="350"/>
      <c r="D27" s="194"/>
      <c r="E27" s="255"/>
      <c r="F27" s="408"/>
      <c r="G27" s="403"/>
    </row>
    <row r="28" spans="1:7" ht="12.9" customHeight="1" x14ac:dyDescent="0.25">
      <c r="A28" s="44" t="s">
        <v>12</v>
      </c>
      <c r="B28" s="240" t="s">
        <v>467</v>
      </c>
      <c r="C28" s="350">
        <f>C18*0.15</f>
        <v>4.05</v>
      </c>
      <c r="D28" s="194" t="s">
        <v>17</v>
      </c>
      <c r="E28" s="255" t="e">
        <f>E26</f>
        <v>#REF!</v>
      </c>
      <c r="F28" s="408"/>
      <c r="G28" s="403">
        <f>F28*C28</f>
        <v>0</v>
      </c>
    </row>
    <row r="29" spans="1:7" ht="12.9" customHeight="1" x14ac:dyDescent="0.25">
      <c r="A29" s="44"/>
      <c r="B29" s="240"/>
      <c r="C29" s="350"/>
      <c r="D29" s="194"/>
      <c r="E29" s="255"/>
      <c r="F29" s="408"/>
      <c r="G29" s="403"/>
    </row>
    <row r="30" spans="1:7" ht="12.9" customHeight="1" x14ac:dyDescent="0.25">
      <c r="A30" s="44"/>
      <c r="B30" s="45" t="s">
        <v>48</v>
      </c>
      <c r="C30" s="46"/>
      <c r="D30" s="44"/>
      <c r="E30" s="60"/>
      <c r="F30" s="406"/>
      <c r="G30" s="379"/>
    </row>
    <row r="31" spans="1:7" ht="12.9" customHeight="1" x14ac:dyDescent="0.25">
      <c r="A31" s="44"/>
      <c r="B31" s="45"/>
      <c r="C31" s="46"/>
      <c r="D31" s="44"/>
      <c r="E31" s="60"/>
      <c r="F31" s="406"/>
      <c r="G31" s="379"/>
    </row>
    <row r="32" spans="1:7" ht="12.9" customHeight="1" x14ac:dyDescent="0.25">
      <c r="A32" s="44" t="s">
        <v>668</v>
      </c>
      <c r="B32" s="51" t="s">
        <v>291</v>
      </c>
      <c r="C32" s="46">
        <v>1275</v>
      </c>
      <c r="D32" s="44" t="s">
        <v>114</v>
      </c>
      <c r="E32" s="60" t="e">
        <f>#REF!</f>
        <v>#REF!</v>
      </c>
      <c r="F32" s="406"/>
      <c r="G32" s="379">
        <f>F32*C32</f>
        <v>0</v>
      </c>
    </row>
    <row r="33" spans="1:7" ht="12.9" customHeight="1" x14ac:dyDescent="0.25">
      <c r="A33" s="44"/>
      <c r="B33" s="45"/>
      <c r="C33" s="46"/>
      <c r="D33" s="44"/>
      <c r="E33" s="60"/>
      <c r="F33" s="406"/>
      <c r="G33" s="379"/>
    </row>
    <row r="34" spans="1:7" ht="26.1" customHeight="1" x14ac:dyDescent="0.25">
      <c r="A34" s="44" t="s">
        <v>13</v>
      </c>
      <c r="B34" s="51" t="s">
        <v>173</v>
      </c>
      <c r="C34" s="46">
        <v>436</v>
      </c>
      <c r="D34" s="44" t="s">
        <v>114</v>
      </c>
      <c r="E34" s="60" t="e">
        <f>E32</f>
        <v>#REF!</v>
      </c>
      <c r="F34" s="406"/>
      <c r="G34" s="379">
        <f>F34*C34</f>
        <v>0</v>
      </c>
    </row>
    <row r="35" spans="1:7" ht="12.9" customHeight="1" x14ac:dyDescent="0.25">
      <c r="A35" s="44"/>
      <c r="B35" s="240"/>
      <c r="C35" s="239"/>
      <c r="D35" s="194"/>
      <c r="E35" s="255"/>
      <c r="F35" s="408"/>
      <c r="G35" s="403"/>
    </row>
    <row r="36" spans="1:7" ht="12.9" customHeight="1" x14ac:dyDescent="0.25">
      <c r="A36" s="44" t="s">
        <v>14</v>
      </c>
      <c r="B36" s="240" t="s">
        <v>468</v>
      </c>
      <c r="C36" s="239">
        <v>264</v>
      </c>
      <c r="D36" s="194" t="s">
        <v>114</v>
      </c>
      <c r="E36" s="255" t="e">
        <f>E34</f>
        <v>#REF!</v>
      </c>
      <c r="F36" s="408"/>
      <c r="G36" s="403">
        <f>F36*C36</f>
        <v>0</v>
      </c>
    </row>
    <row r="37" spans="1:7" ht="12.9" customHeight="1" x14ac:dyDescent="0.25">
      <c r="A37" s="44"/>
      <c r="B37" s="240"/>
      <c r="C37" s="239"/>
      <c r="D37" s="194"/>
      <c r="E37" s="255"/>
      <c r="F37" s="408"/>
      <c r="G37" s="403"/>
    </row>
    <row r="38" spans="1:7" ht="12.9" customHeight="1" x14ac:dyDescent="0.25">
      <c r="A38" s="44"/>
      <c r="B38" s="45" t="s">
        <v>122</v>
      </c>
      <c r="C38" s="46"/>
      <c r="D38" s="44"/>
      <c r="E38" s="60"/>
      <c r="F38" s="406"/>
      <c r="G38" s="379"/>
    </row>
    <row r="39" spans="1:7" ht="12.9" customHeight="1" x14ac:dyDescent="0.25">
      <c r="A39" s="44"/>
      <c r="B39" s="45"/>
      <c r="C39" s="46"/>
      <c r="D39" s="44"/>
      <c r="E39" s="60"/>
      <c r="F39" s="406"/>
      <c r="G39" s="416"/>
    </row>
    <row r="40" spans="1:7" ht="12.9" customHeight="1" x14ac:dyDescent="0.25">
      <c r="A40" s="194" t="s">
        <v>18</v>
      </c>
      <c r="B40" s="51" t="s">
        <v>29</v>
      </c>
      <c r="C40" s="46"/>
      <c r="D40" s="46" t="s">
        <v>33</v>
      </c>
      <c r="E40" s="60"/>
      <c r="F40" s="406"/>
      <c r="G40" s="379"/>
    </row>
    <row r="41" spans="1:7" ht="12.9" customHeight="1" x14ac:dyDescent="0.25">
      <c r="A41" s="194"/>
      <c r="B41" s="51"/>
      <c r="C41" s="46"/>
      <c r="D41" s="46"/>
      <c r="E41" s="60"/>
      <c r="F41" s="406"/>
      <c r="G41" s="379"/>
    </row>
    <row r="42" spans="1:7" ht="12.9" customHeight="1" x14ac:dyDescent="0.25">
      <c r="A42" s="194"/>
      <c r="B42" s="51"/>
      <c r="C42" s="46"/>
      <c r="D42" s="46"/>
      <c r="E42" s="60"/>
      <c r="F42" s="406"/>
      <c r="G42" s="379"/>
    </row>
    <row r="43" spans="1:7" ht="12.9" customHeight="1" x14ac:dyDescent="0.25">
      <c r="A43" s="44"/>
      <c r="B43" s="51"/>
      <c r="C43" s="46"/>
      <c r="D43" s="46"/>
      <c r="E43" s="60"/>
      <c r="F43" s="406"/>
      <c r="G43" s="379"/>
    </row>
    <row r="44" spans="1:7" ht="12.9" customHeight="1" x14ac:dyDescent="0.25">
      <c r="A44" s="44"/>
      <c r="B44" s="51"/>
      <c r="C44" s="46"/>
      <c r="D44" s="46"/>
      <c r="E44" s="60"/>
      <c r="F44" s="406"/>
      <c r="G44" s="379"/>
    </row>
    <row r="45" spans="1:7" ht="12.9" customHeight="1" x14ac:dyDescent="0.25">
      <c r="A45" s="44"/>
      <c r="B45" s="51"/>
      <c r="C45" s="46"/>
      <c r="D45" s="46"/>
      <c r="E45" s="60"/>
      <c r="F45" s="406"/>
      <c r="G45" s="379"/>
    </row>
    <row r="46" spans="1:7" ht="12.9" customHeight="1" x14ac:dyDescent="0.25">
      <c r="A46" s="44"/>
      <c r="B46" s="51"/>
      <c r="C46" s="46"/>
      <c r="D46" s="46"/>
      <c r="E46" s="60"/>
      <c r="F46" s="406"/>
      <c r="G46" s="379"/>
    </row>
    <row r="47" spans="1:7" ht="12.9" customHeight="1" x14ac:dyDescent="0.25">
      <c r="A47" s="44"/>
      <c r="B47" s="51"/>
      <c r="C47" s="46"/>
      <c r="D47" s="46"/>
      <c r="E47" s="60"/>
      <c r="F47" s="406"/>
      <c r="G47" s="379"/>
    </row>
    <row r="48" spans="1:7" ht="12.9" customHeight="1" x14ac:dyDescent="0.25">
      <c r="A48" s="44"/>
      <c r="B48" s="51"/>
      <c r="C48" s="46"/>
      <c r="D48" s="46"/>
      <c r="E48" s="60"/>
      <c r="F48" s="406"/>
      <c r="G48" s="379"/>
    </row>
    <row r="49" spans="1:7" ht="12.9" customHeight="1" x14ac:dyDescent="0.25">
      <c r="A49" s="44"/>
      <c r="B49" s="51"/>
      <c r="C49" s="46"/>
      <c r="D49" s="46"/>
      <c r="E49" s="60"/>
      <c r="F49" s="406"/>
      <c r="G49" s="379"/>
    </row>
    <row r="50" spans="1:7" ht="12.9" customHeight="1" x14ac:dyDescent="0.25">
      <c r="A50" s="44"/>
      <c r="B50" s="51"/>
      <c r="C50" s="46"/>
      <c r="D50" s="46"/>
      <c r="E50" s="60"/>
      <c r="F50" s="406"/>
      <c r="G50" s="379"/>
    </row>
    <row r="51" spans="1:7" ht="12.9" customHeight="1" x14ac:dyDescent="0.25">
      <c r="A51" s="44"/>
      <c r="B51" s="51"/>
      <c r="C51" s="46"/>
      <c r="D51" s="46"/>
      <c r="E51" s="60"/>
      <c r="F51" s="406"/>
      <c r="G51" s="379"/>
    </row>
    <row r="52" spans="1:7" ht="12.9" customHeight="1" x14ac:dyDescent="0.25">
      <c r="A52" s="44"/>
      <c r="B52" s="51"/>
      <c r="C52" s="46"/>
      <c r="D52" s="46"/>
      <c r="E52" s="60"/>
      <c r="F52" s="406"/>
      <c r="G52" s="379"/>
    </row>
    <row r="53" spans="1:7" ht="12.9" customHeight="1" x14ac:dyDescent="0.25">
      <c r="A53" s="44"/>
      <c r="B53" s="51"/>
      <c r="C53" s="46"/>
      <c r="D53" s="46"/>
      <c r="E53" s="60"/>
      <c r="F53" s="406"/>
      <c r="G53" s="379"/>
    </row>
    <row r="54" spans="1:7" ht="12.9" customHeight="1" x14ac:dyDescent="0.25">
      <c r="A54" s="44"/>
      <c r="B54" s="51"/>
      <c r="C54" s="46"/>
      <c r="D54" s="46"/>
      <c r="E54" s="60"/>
      <c r="F54" s="406"/>
      <c r="G54" s="379"/>
    </row>
    <row r="55" spans="1:7" ht="12.9" customHeight="1" x14ac:dyDescent="0.25">
      <c r="A55" s="194"/>
      <c r="B55" s="51"/>
      <c r="C55" s="46"/>
      <c r="D55" s="46"/>
      <c r="E55" s="60"/>
      <c r="F55" s="406"/>
      <c r="G55" s="379"/>
    </row>
    <row r="56" spans="1:7" ht="12.9" customHeight="1" x14ac:dyDescent="0.25">
      <c r="A56" s="194"/>
      <c r="B56" s="51"/>
      <c r="C56" s="46"/>
      <c r="D56" s="46"/>
      <c r="E56" s="60"/>
      <c r="F56" s="406"/>
      <c r="G56" s="379"/>
    </row>
    <row r="57" spans="1:7" ht="12.9" customHeight="1" x14ac:dyDescent="0.25">
      <c r="A57" s="194"/>
      <c r="B57" s="51"/>
      <c r="C57" s="46"/>
      <c r="D57" s="46"/>
      <c r="E57" s="60"/>
      <c r="F57" s="406"/>
      <c r="G57" s="379"/>
    </row>
    <row r="58" spans="1:7" ht="12.9" customHeight="1" x14ac:dyDescent="0.25">
      <c r="A58" s="194"/>
      <c r="B58" s="51"/>
      <c r="C58" s="46"/>
      <c r="D58" s="46"/>
      <c r="E58" s="60"/>
      <c r="F58" s="406"/>
      <c r="G58" s="379"/>
    </row>
    <row r="59" spans="1:7" ht="12.9" customHeight="1" x14ac:dyDescent="0.25">
      <c r="A59" s="194"/>
      <c r="B59" s="51"/>
      <c r="C59" s="46"/>
      <c r="D59" s="46"/>
      <c r="E59" s="60"/>
      <c r="F59" s="406"/>
      <c r="G59" s="379"/>
    </row>
    <row r="60" spans="1:7" ht="12.9" customHeight="1" x14ac:dyDescent="0.25">
      <c r="A60" s="194"/>
      <c r="B60" s="51"/>
      <c r="C60" s="46"/>
      <c r="D60" s="46"/>
      <c r="E60" s="60"/>
      <c r="F60" s="406"/>
      <c r="G60" s="379"/>
    </row>
    <row r="61" spans="1:7" ht="12.9" customHeight="1" x14ac:dyDescent="0.25">
      <c r="A61" s="44"/>
      <c r="B61" s="51"/>
      <c r="C61" s="46"/>
      <c r="D61" s="46"/>
      <c r="E61" s="60"/>
      <c r="F61" s="406"/>
      <c r="G61" s="379"/>
    </row>
    <row r="62" spans="1:7" ht="12.9" customHeight="1" x14ac:dyDescent="0.25">
      <c r="A62" s="44"/>
      <c r="B62" s="45" t="s">
        <v>40</v>
      </c>
      <c r="C62" s="46"/>
      <c r="D62" s="44"/>
      <c r="E62" s="60"/>
      <c r="F62" s="406"/>
      <c r="G62" s="379"/>
    </row>
    <row r="63" spans="1:7" ht="12.9" customHeight="1" x14ac:dyDescent="0.25">
      <c r="A63" s="73"/>
      <c r="B63" s="45" t="s">
        <v>215</v>
      </c>
      <c r="C63" s="46"/>
      <c r="D63" s="44"/>
      <c r="E63" s="60"/>
      <c r="F63" s="406"/>
      <c r="G63" s="379"/>
    </row>
    <row r="64" spans="1:7" ht="12.9" customHeight="1" thickBot="1" x14ac:dyDescent="0.3">
      <c r="A64" s="162"/>
      <c r="B64" s="79" t="s">
        <v>666</v>
      </c>
      <c r="C64" s="46"/>
      <c r="D64" s="44"/>
      <c r="E64" s="60"/>
      <c r="F64" s="406"/>
      <c r="G64" s="410">
        <f>SUM(G12:G56)</f>
        <v>0</v>
      </c>
    </row>
    <row r="65" spans="1:7" ht="12.9" customHeight="1" thickTop="1" x14ac:dyDescent="0.25">
      <c r="A65" s="44"/>
      <c r="B65" s="76"/>
      <c r="C65" s="72"/>
      <c r="D65" s="73"/>
      <c r="E65" s="74"/>
      <c r="F65" s="411"/>
      <c r="G65" s="417"/>
    </row>
    <row r="66" spans="1:7" ht="12.9" customHeight="1" x14ac:dyDescent="0.25">
      <c r="A66" s="44"/>
      <c r="B66" s="144"/>
      <c r="C66" s="141"/>
      <c r="D66" s="142"/>
      <c r="E66" s="143"/>
      <c r="F66" s="418"/>
      <c r="G66" s="419"/>
    </row>
    <row r="67" spans="1:7" ht="12.9" customHeight="1" x14ac:dyDescent="0.25">
      <c r="A67" s="194"/>
      <c r="B67" s="51"/>
      <c r="C67" s="46"/>
      <c r="D67" s="44"/>
      <c r="E67" s="60"/>
      <c r="F67" s="406"/>
      <c r="G67" s="420"/>
    </row>
    <row r="68" spans="1:7" ht="12.9" customHeight="1" x14ac:dyDescent="0.25">
      <c r="A68" s="44"/>
      <c r="B68" s="45" t="s">
        <v>49</v>
      </c>
      <c r="C68" s="46"/>
      <c r="D68" s="44"/>
      <c r="E68" s="60"/>
      <c r="F68" s="420"/>
      <c r="G68" s="379"/>
    </row>
    <row r="69" spans="1:7" ht="12.9" customHeight="1" x14ac:dyDescent="0.25">
      <c r="A69" s="44"/>
      <c r="B69" s="45"/>
      <c r="C69" s="46"/>
      <c r="D69" s="44"/>
      <c r="E69" s="60"/>
      <c r="F69" s="420"/>
      <c r="G69" s="379"/>
    </row>
    <row r="70" spans="1:7" ht="12.9" customHeight="1" x14ac:dyDescent="0.25">
      <c r="A70" s="44"/>
      <c r="B70" s="186" t="s">
        <v>216</v>
      </c>
      <c r="C70" s="46"/>
      <c r="D70" s="44"/>
      <c r="E70" s="60"/>
      <c r="F70" s="420"/>
      <c r="G70" s="379"/>
    </row>
    <row r="71" spans="1:7" ht="12.9" customHeight="1" x14ac:dyDescent="0.25">
      <c r="A71" s="44"/>
      <c r="B71" s="51"/>
      <c r="C71" s="46"/>
      <c r="D71" s="44"/>
      <c r="E71" s="60"/>
      <c r="F71" s="420"/>
      <c r="G71" s="379"/>
    </row>
    <row r="72" spans="1:7" ht="12.9" customHeight="1" x14ac:dyDescent="0.25">
      <c r="A72" s="44"/>
      <c r="B72" s="45" t="s">
        <v>194</v>
      </c>
      <c r="C72" s="46"/>
      <c r="D72" s="44"/>
      <c r="E72" s="60"/>
      <c r="F72" s="379"/>
      <c r="G72" s="379"/>
    </row>
    <row r="73" spans="1:7" ht="12.9" customHeight="1" x14ac:dyDescent="0.25">
      <c r="A73" s="44"/>
      <c r="B73" s="45"/>
      <c r="C73" s="46"/>
      <c r="D73" s="44"/>
      <c r="E73" s="60"/>
      <c r="F73" s="379"/>
      <c r="G73" s="379"/>
    </row>
    <row r="74" spans="1:7" ht="12.9" customHeight="1" x14ac:dyDescent="0.25">
      <c r="A74" s="44"/>
      <c r="B74" s="45" t="s">
        <v>195</v>
      </c>
      <c r="C74" s="46"/>
      <c r="D74" s="44"/>
      <c r="E74" s="60"/>
      <c r="F74" s="379"/>
      <c r="G74" s="379"/>
    </row>
    <row r="75" spans="1:7" ht="12.9" customHeight="1" x14ac:dyDescent="0.25">
      <c r="A75" s="194"/>
      <c r="B75" s="51"/>
      <c r="C75" s="46"/>
      <c r="D75" s="44"/>
      <c r="E75" s="60"/>
      <c r="F75" s="406"/>
      <c r="G75" s="379"/>
    </row>
    <row r="76" spans="1:7" ht="12.9" customHeight="1" x14ac:dyDescent="0.25">
      <c r="A76" s="44" t="s">
        <v>5</v>
      </c>
      <c r="B76" s="51" t="s">
        <v>148</v>
      </c>
      <c r="C76" s="46">
        <v>2572</v>
      </c>
      <c r="D76" s="44" t="s">
        <v>114</v>
      </c>
      <c r="E76" s="60">
        <v>6000</v>
      </c>
      <c r="F76" s="406"/>
      <c r="G76" s="379">
        <f>F76*C76</f>
        <v>0</v>
      </c>
    </row>
    <row r="77" spans="1:7" ht="15" customHeight="1" x14ac:dyDescent="0.25">
      <c r="A77" s="44"/>
      <c r="B77" s="51"/>
      <c r="C77" s="46"/>
      <c r="D77" s="44"/>
      <c r="E77" s="60"/>
      <c r="F77" s="406"/>
      <c r="G77" s="379"/>
    </row>
    <row r="78" spans="1:7" ht="12.9" customHeight="1" x14ac:dyDescent="0.25">
      <c r="A78" s="44" t="s">
        <v>6</v>
      </c>
      <c r="B78" s="51" t="s">
        <v>254</v>
      </c>
      <c r="C78" s="46">
        <v>2937</v>
      </c>
      <c r="D78" s="44" t="s">
        <v>114</v>
      </c>
      <c r="E78" s="60">
        <f>E76</f>
        <v>6000</v>
      </c>
      <c r="F78" s="406"/>
      <c r="G78" s="379">
        <f>F78*C78</f>
        <v>0</v>
      </c>
    </row>
    <row r="79" spans="1:7" s="14" customFormat="1" ht="12.9" customHeight="1" x14ac:dyDescent="0.25">
      <c r="A79" s="39"/>
      <c r="B79" s="51"/>
      <c r="C79" s="46"/>
      <c r="D79" s="44"/>
      <c r="E79" s="60"/>
      <c r="F79" s="406"/>
      <c r="G79" s="379"/>
    </row>
    <row r="80" spans="1:7" s="14" customFormat="1" ht="12.9" customHeight="1" x14ac:dyDescent="0.25">
      <c r="A80" s="39" t="s">
        <v>7</v>
      </c>
      <c r="B80" s="51" t="s">
        <v>257</v>
      </c>
      <c r="C80" s="46">
        <v>3678</v>
      </c>
      <c r="D80" s="44" t="s">
        <v>114</v>
      </c>
      <c r="E80" s="60">
        <v>4500</v>
      </c>
      <c r="F80" s="406"/>
      <c r="G80" s="379">
        <f>F80*C80</f>
        <v>0</v>
      </c>
    </row>
    <row r="81" spans="1:7" s="14" customFormat="1" ht="12.9" customHeight="1" x14ac:dyDescent="0.25">
      <c r="A81" s="39"/>
      <c r="B81" s="240"/>
      <c r="C81" s="239"/>
      <c r="D81" s="194"/>
      <c r="E81" s="255"/>
      <c r="F81" s="408"/>
      <c r="G81" s="403"/>
    </row>
    <row r="82" spans="1:7" ht="12.9" customHeight="1" x14ac:dyDescent="0.25">
      <c r="A82" s="44"/>
      <c r="B82" s="45" t="s">
        <v>344</v>
      </c>
      <c r="C82" s="239"/>
      <c r="D82" s="194"/>
      <c r="E82" s="255"/>
      <c r="F82" s="408"/>
      <c r="G82" s="403"/>
    </row>
    <row r="83" spans="1:7" ht="26.1" customHeight="1" x14ac:dyDescent="0.25">
      <c r="A83" s="44"/>
      <c r="B83" s="195"/>
      <c r="C83" s="239"/>
      <c r="D83" s="194"/>
      <c r="E83" s="255"/>
      <c r="F83" s="408"/>
      <c r="G83" s="403"/>
    </row>
    <row r="84" spans="1:7" ht="12.9" customHeight="1" x14ac:dyDescent="0.25">
      <c r="A84" s="44" t="s">
        <v>8</v>
      </c>
      <c r="B84" s="240" t="s">
        <v>345</v>
      </c>
      <c r="C84" s="46">
        <v>144</v>
      </c>
      <c r="D84" s="44" t="s">
        <v>114</v>
      </c>
      <c r="E84" s="60">
        <v>45000</v>
      </c>
      <c r="F84" s="406"/>
      <c r="G84" s="379">
        <f>F84*C84</f>
        <v>0</v>
      </c>
    </row>
    <row r="85" spans="1:7" ht="12.9" customHeight="1" x14ac:dyDescent="0.25">
      <c r="A85" s="44"/>
      <c r="B85" s="51"/>
      <c r="C85" s="46"/>
      <c r="D85" s="44"/>
      <c r="E85" s="60"/>
      <c r="F85" s="406"/>
      <c r="G85" s="379"/>
    </row>
    <row r="86" spans="1:7" ht="12.9" customHeight="1" x14ac:dyDescent="0.25">
      <c r="A86" s="44"/>
      <c r="B86" s="45" t="s">
        <v>122</v>
      </c>
      <c r="C86" s="46"/>
      <c r="D86" s="44"/>
      <c r="E86" s="60"/>
      <c r="F86" s="379"/>
      <c r="G86" s="421"/>
    </row>
    <row r="87" spans="1:7" ht="12.9" customHeight="1" x14ac:dyDescent="0.25">
      <c r="A87" s="44"/>
      <c r="B87" s="51"/>
      <c r="C87" s="46"/>
      <c r="D87" s="46"/>
      <c r="E87" s="60"/>
      <c r="F87" s="406"/>
      <c r="G87" s="379"/>
    </row>
    <row r="88" spans="1:7" ht="12.9" customHeight="1" x14ac:dyDescent="0.25">
      <c r="A88" s="44" t="s">
        <v>9</v>
      </c>
      <c r="B88" s="51" t="s">
        <v>29</v>
      </c>
      <c r="C88" s="46"/>
      <c r="D88" s="46" t="s">
        <v>33</v>
      </c>
      <c r="E88" s="60"/>
      <c r="F88" s="379"/>
      <c r="G88" s="379"/>
    </row>
    <row r="89" spans="1:7" ht="12.9" customHeight="1" x14ac:dyDescent="0.25">
      <c r="A89" s="44"/>
      <c r="B89" s="51"/>
      <c r="C89" s="46"/>
      <c r="D89" s="46"/>
      <c r="E89" s="60"/>
      <c r="F89" s="379"/>
      <c r="G89" s="379"/>
    </row>
    <row r="90" spans="1:7" ht="12.9" customHeight="1" x14ac:dyDescent="0.25">
      <c r="A90" s="44"/>
      <c r="B90" s="51"/>
      <c r="C90" s="46"/>
      <c r="D90" s="46"/>
      <c r="E90" s="60"/>
      <c r="F90" s="379"/>
      <c r="G90" s="379"/>
    </row>
    <row r="91" spans="1:7" ht="12.9" customHeight="1" x14ac:dyDescent="0.25">
      <c r="A91" s="44"/>
      <c r="B91" s="51"/>
      <c r="C91" s="46"/>
      <c r="D91" s="46"/>
      <c r="E91" s="60"/>
      <c r="F91" s="379"/>
      <c r="G91" s="379"/>
    </row>
    <row r="92" spans="1:7" ht="12.9" customHeight="1" x14ac:dyDescent="0.25">
      <c r="A92" s="44"/>
      <c r="B92" s="51"/>
      <c r="C92" s="46"/>
      <c r="D92" s="46"/>
      <c r="E92" s="60"/>
      <c r="F92" s="379"/>
      <c r="G92" s="379"/>
    </row>
    <row r="93" spans="1:7" ht="12.9" customHeight="1" x14ac:dyDescent="0.25">
      <c r="A93" s="44"/>
      <c r="B93" s="51"/>
      <c r="C93" s="46"/>
      <c r="D93" s="46"/>
      <c r="E93" s="60"/>
      <c r="F93" s="379"/>
      <c r="G93" s="379"/>
    </row>
    <row r="94" spans="1:7" ht="12.9" customHeight="1" x14ac:dyDescent="0.25">
      <c r="A94" s="44"/>
      <c r="B94" s="51"/>
      <c r="C94" s="46"/>
      <c r="D94" s="46"/>
      <c r="E94" s="60"/>
      <c r="F94" s="379"/>
      <c r="G94" s="379"/>
    </row>
    <row r="95" spans="1:7" ht="12.9" customHeight="1" x14ac:dyDescent="0.25">
      <c r="A95" s="44"/>
      <c r="B95" s="51"/>
      <c r="C95" s="46"/>
      <c r="D95" s="46"/>
      <c r="E95" s="60"/>
      <c r="F95" s="379"/>
      <c r="G95" s="379"/>
    </row>
    <row r="96" spans="1:7" ht="12.9" customHeight="1" x14ac:dyDescent="0.25">
      <c r="A96" s="44"/>
      <c r="B96" s="51"/>
      <c r="C96" s="46"/>
      <c r="D96" s="46"/>
      <c r="E96" s="60"/>
      <c r="F96" s="379"/>
      <c r="G96" s="379"/>
    </row>
    <row r="97" spans="1:7" ht="12.9" customHeight="1" x14ac:dyDescent="0.25">
      <c r="A97" s="44"/>
      <c r="B97" s="51"/>
      <c r="C97" s="46"/>
      <c r="D97" s="46"/>
      <c r="E97" s="60"/>
      <c r="F97" s="379"/>
      <c r="G97" s="379"/>
    </row>
    <row r="98" spans="1:7" ht="12.9" customHeight="1" x14ac:dyDescent="0.25">
      <c r="A98" s="44"/>
      <c r="B98" s="51"/>
      <c r="C98" s="46"/>
      <c r="D98" s="46"/>
      <c r="E98" s="60"/>
      <c r="F98" s="379"/>
      <c r="G98" s="379"/>
    </row>
    <row r="99" spans="1:7" ht="12.9" customHeight="1" x14ac:dyDescent="0.25">
      <c r="A99" s="44"/>
      <c r="B99" s="51"/>
      <c r="C99" s="46"/>
      <c r="D99" s="46"/>
      <c r="E99" s="60"/>
      <c r="F99" s="379"/>
      <c r="G99" s="379"/>
    </row>
    <row r="100" spans="1:7" ht="12.9" customHeight="1" x14ac:dyDescent="0.25">
      <c r="A100" s="44"/>
      <c r="B100" s="51"/>
      <c r="C100" s="46"/>
      <c r="D100" s="46"/>
      <c r="E100" s="60"/>
      <c r="F100" s="379"/>
      <c r="G100" s="379"/>
    </row>
    <row r="101" spans="1:7" ht="12.9" customHeight="1" x14ac:dyDescent="0.25">
      <c r="A101" s="44"/>
      <c r="B101" s="51"/>
      <c r="C101" s="46"/>
      <c r="D101" s="46"/>
      <c r="E101" s="60"/>
      <c r="F101" s="379"/>
      <c r="G101" s="379"/>
    </row>
    <row r="102" spans="1:7" ht="12.9" customHeight="1" x14ac:dyDescent="0.25">
      <c r="A102" s="44"/>
      <c r="B102" s="51"/>
      <c r="C102" s="46"/>
      <c r="D102" s="46"/>
      <c r="E102" s="60"/>
      <c r="F102" s="379"/>
      <c r="G102" s="379"/>
    </row>
    <row r="103" spans="1:7" ht="12.9" customHeight="1" x14ac:dyDescent="0.25">
      <c r="A103" s="44"/>
      <c r="B103" s="51"/>
      <c r="C103" s="46"/>
      <c r="D103" s="46"/>
      <c r="E103" s="60"/>
      <c r="F103" s="379"/>
      <c r="G103" s="379"/>
    </row>
    <row r="104" spans="1:7" ht="12.9" customHeight="1" x14ac:dyDescent="0.25">
      <c r="A104" s="44"/>
      <c r="B104" s="51"/>
      <c r="C104" s="46"/>
      <c r="D104" s="46"/>
      <c r="E104" s="60"/>
      <c r="F104" s="379"/>
      <c r="G104" s="379"/>
    </row>
    <row r="105" spans="1:7" ht="12.9" customHeight="1" x14ac:dyDescent="0.25">
      <c r="A105" s="44"/>
      <c r="B105" s="51"/>
      <c r="C105" s="46"/>
      <c r="D105" s="46"/>
      <c r="E105" s="60"/>
      <c r="F105" s="379"/>
      <c r="G105" s="379"/>
    </row>
    <row r="106" spans="1:7" ht="12.9" customHeight="1" x14ac:dyDescent="0.25">
      <c r="A106" s="44"/>
      <c r="B106" s="51"/>
      <c r="C106" s="46"/>
      <c r="D106" s="46"/>
      <c r="E106" s="60"/>
      <c r="F106" s="379"/>
      <c r="G106" s="379"/>
    </row>
    <row r="107" spans="1:7" ht="12.9" customHeight="1" x14ac:dyDescent="0.25">
      <c r="A107" s="44"/>
      <c r="B107" s="51"/>
      <c r="C107" s="46"/>
      <c r="D107" s="46"/>
      <c r="E107" s="60"/>
      <c r="F107" s="379"/>
      <c r="G107" s="379"/>
    </row>
    <row r="108" spans="1:7" ht="12.9" customHeight="1" x14ac:dyDescent="0.25">
      <c r="A108" s="44"/>
      <c r="B108" s="51"/>
      <c r="C108" s="46"/>
      <c r="D108" s="46"/>
      <c r="E108" s="60"/>
      <c r="F108" s="379"/>
      <c r="G108" s="379"/>
    </row>
    <row r="109" spans="1:7" ht="12.9" customHeight="1" x14ac:dyDescent="0.25">
      <c r="A109" s="44"/>
      <c r="B109" s="51"/>
      <c r="C109" s="46"/>
      <c r="D109" s="46"/>
      <c r="E109" s="60"/>
      <c r="F109" s="379"/>
      <c r="G109" s="379"/>
    </row>
    <row r="110" spans="1:7" ht="12.9" customHeight="1" x14ac:dyDescent="0.25">
      <c r="A110" s="44"/>
      <c r="B110" s="51"/>
      <c r="C110" s="46"/>
      <c r="D110" s="46"/>
      <c r="E110" s="60"/>
      <c r="F110" s="379"/>
      <c r="G110" s="379"/>
    </row>
    <row r="111" spans="1:7" ht="12.9" customHeight="1" x14ac:dyDescent="0.25">
      <c r="A111" s="44"/>
      <c r="B111" s="51"/>
      <c r="C111" s="46"/>
      <c r="D111" s="46"/>
      <c r="E111" s="60"/>
      <c r="F111" s="379"/>
      <c r="G111" s="379"/>
    </row>
    <row r="112" spans="1:7" ht="12.9" customHeight="1" x14ac:dyDescent="0.25">
      <c r="A112" s="44"/>
      <c r="B112" s="51"/>
      <c r="C112" s="46"/>
      <c r="D112" s="46"/>
      <c r="E112" s="60"/>
      <c r="F112" s="379"/>
      <c r="G112" s="379"/>
    </row>
    <row r="113" spans="1:7" ht="12.9" customHeight="1" x14ac:dyDescent="0.25">
      <c r="A113" s="44"/>
      <c r="B113" s="51"/>
      <c r="C113" s="46"/>
      <c r="D113" s="46"/>
      <c r="E113" s="60"/>
      <c r="F113" s="379"/>
      <c r="G113" s="379"/>
    </row>
    <row r="114" spans="1:7" ht="12.9" customHeight="1" x14ac:dyDescent="0.25">
      <c r="A114" s="44"/>
      <c r="B114" s="51"/>
      <c r="C114" s="46"/>
      <c r="D114" s="46"/>
      <c r="E114" s="60"/>
      <c r="F114" s="379"/>
      <c r="G114" s="379"/>
    </row>
    <row r="115" spans="1:7" ht="12.9" customHeight="1" x14ac:dyDescent="0.25">
      <c r="A115" s="44"/>
      <c r="B115" s="51"/>
      <c r="C115" s="46"/>
      <c r="D115" s="46"/>
      <c r="E115" s="60"/>
      <c r="F115" s="379"/>
      <c r="G115" s="379"/>
    </row>
    <row r="116" spans="1:7" ht="12.9" customHeight="1" x14ac:dyDescent="0.25">
      <c r="A116" s="44"/>
      <c r="B116" s="51"/>
      <c r="C116" s="46"/>
      <c r="D116" s="46"/>
      <c r="E116" s="60"/>
      <c r="F116" s="379"/>
      <c r="G116" s="379"/>
    </row>
    <row r="117" spans="1:7" ht="12.9" customHeight="1" x14ac:dyDescent="0.25">
      <c r="A117" s="44"/>
      <c r="B117" s="51"/>
      <c r="C117" s="46"/>
      <c r="D117" s="46"/>
      <c r="E117" s="60"/>
      <c r="F117" s="379"/>
      <c r="G117" s="379"/>
    </row>
    <row r="118" spans="1:7" ht="12.9" customHeight="1" x14ac:dyDescent="0.25">
      <c r="A118" s="44"/>
      <c r="B118" s="51"/>
      <c r="C118" s="46"/>
      <c r="D118" s="46"/>
      <c r="E118" s="60"/>
      <c r="F118" s="379"/>
      <c r="G118" s="379"/>
    </row>
    <row r="119" spans="1:7" ht="12.9" customHeight="1" x14ac:dyDescent="0.25">
      <c r="A119" s="44"/>
      <c r="B119" s="51"/>
      <c r="C119" s="46"/>
      <c r="D119" s="46"/>
      <c r="E119" s="60"/>
      <c r="F119" s="379"/>
      <c r="G119" s="379"/>
    </row>
    <row r="120" spans="1:7" ht="12.9" customHeight="1" x14ac:dyDescent="0.25">
      <c r="A120" s="78"/>
      <c r="B120" s="51"/>
      <c r="C120" s="46"/>
      <c r="D120" s="46"/>
      <c r="E120" s="60"/>
      <c r="F120" s="379"/>
      <c r="G120" s="379"/>
    </row>
    <row r="121" spans="1:7" ht="26.1" customHeight="1" x14ac:dyDescent="0.25">
      <c r="A121" s="44"/>
      <c r="B121" s="51"/>
      <c r="C121" s="46"/>
      <c r="D121" s="46"/>
      <c r="E121" s="60"/>
      <c r="F121" s="379"/>
      <c r="G121" s="379"/>
    </row>
    <row r="122" spans="1:7" ht="12.9" customHeight="1" x14ac:dyDescent="0.25">
      <c r="A122" s="44"/>
      <c r="B122" s="51"/>
      <c r="C122" s="46"/>
      <c r="D122" s="46"/>
      <c r="E122" s="60"/>
      <c r="F122" s="379"/>
      <c r="G122" s="379"/>
    </row>
    <row r="123" spans="1:7" ht="12.9" customHeight="1" x14ac:dyDescent="0.25">
      <c r="A123" s="73"/>
      <c r="B123" s="45" t="s">
        <v>49</v>
      </c>
      <c r="C123" s="46"/>
      <c r="D123" s="44"/>
      <c r="E123" s="60"/>
      <c r="F123" s="406"/>
      <c r="G123" s="379"/>
    </row>
    <row r="124" spans="1:7" ht="12.9" customHeight="1" x14ac:dyDescent="0.25">
      <c r="A124" s="213"/>
      <c r="B124" s="186" t="s">
        <v>216</v>
      </c>
      <c r="C124" s="46"/>
      <c r="D124" s="44"/>
      <c r="E124" s="60"/>
      <c r="F124" s="406"/>
      <c r="G124" s="379"/>
    </row>
    <row r="125" spans="1:7" ht="12.9" customHeight="1" thickBot="1" x14ac:dyDescent="0.3">
      <c r="A125" s="56"/>
      <c r="B125" s="79" t="s">
        <v>666</v>
      </c>
      <c r="C125" s="46"/>
      <c r="D125" s="44"/>
      <c r="E125" s="60"/>
      <c r="F125" s="406"/>
      <c r="G125" s="410">
        <f>SUM(G68:G119)</f>
        <v>0</v>
      </c>
    </row>
    <row r="126" spans="1:7" ht="12.9" customHeight="1" thickTop="1" x14ac:dyDescent="0.25">
      <c r="A126" s="78"/>
      <c r="B126" s="83"/>
      <c r="C126" s="72"/>
      <c r="D126" s="73"/>
      <c r="E126" s="84"/>
      <c r="F126" s="411"/>
      <c r="G126" s="422">
        <f ca="1">SUM(G126)</f>
        <v>0</v>
      </c>
    </row>
    <row r="127" spans="1:7" ht="12.9" customHeight="1" x14ac:dyDescent="0.25">
      <c r="A127" s="44"/>
      <c r="B127" s="146"/>
      <c r="C127" s="147"/>
      <c r="D127" s="142"/>
      <c r="E127" s="148"/>
      <c r="F127" s="418"/>
      <c r="G127" s="423"/>
    </row>
    <row r="128" spans="1:7" ht="12.9" customHeight="1" x14ac:dyDescent="0.25">
      <c r="A128" s="44"/>
      <c r="B128" s="49"/>
      <c r="C128" s="50"/>
      <c r="D128" s="44"/>
      <c r="E128" s="62"/>
      <c r="F128" s="406"/>
      <c r="G128" s="424"/>
    </row>
    <row r="129" spans="1:7" ht="12.9" customHeight="1" x14ac:dyDescent="0.25">
      <c r="A129" s="44"/>
      <c r="B129" s="45" t="s">
        <v>41</v>
      </c>
      <c r="C129" s="46"/>
      <c r="D129" s="44"/>
      <c r="E129" s="60"/>
      <c r="F129" s="406"/>
      <c r="G129" s="420"/>
    </row>
    <row r="130" spans="1:7" ht="12.9" customHeight="1" x14ac:dyDescent="0.25">
      <c r="A130" s="44"/>
      <c r="B130" s="45"/>
      <c r="C130" s="46"/>
      <c r="D130" s="44"/>
      <c r="E130" s="60"/>
      <c r="F130" s="406"/>
      <c r="G130" s="420"/>
    </row>
    <row r="131" spans="1:7" ht="12.9" customHeight="1" x14ac:dyDescent="0.25">
      <c r="A131" s="44"/>
      <c r="B131" s="45" t="s">
        <v>174</v>
      </c>
      <c r="C131" s="46"/>
      <c r="D131" s="44"/>
      <c r="E131" s="60"/>
      <c r="F131" s="406"/>
      <c r="G131" s="420"/>
    </row>
    <row r="132" spans="1:7" ht="15.6" customHeight="1" x14ac:dyDescent="0.25">
      <c r="A132" s="44"/>
      <c r="B132" s="45"/>
      <c r="C132" s="46"/>
      <c r="D132" s="44"/>
      <c r="E132" s="60"/>
      <c r="F132" s="406"/>
      <c r="G132" s="420"/>
    </row>
    <row r="133" spans="1:7" ht="12.9" customHeight="1" x14ac:dyDescent="0.25">
      <c r="A133" s="44"/>
      <c r="B133" s="45" t="s">
        <v>132</v>
      </c>
      <c r="C133" s="46"/>
      <c r="D133" s="44"/>
      <c r="E133" s="60"/>
      <c r="F133" s="406"/>
      <c r="G133" s="420"/>
    </row>
    <row r="134" spans="1:7" ht="12.9" customHeight="1" x14ac:dyDescent="0.25">
      <c r="A134" s="44"/>
      <c r="B134" s="45"/>
      <c r="C134" s="46"/>
      <c r="D134" s="44"/>
      <c r="E134" s="60"/>
      <c r="F134" s="406"/>
      <c r="G134" s="420"/>
    </row>
    <row r="135" spans="1:7" ht="30" customHeight="1" x14ac:dyDescent="0.25">
      <c r="A135" s="44"/>
      <c r="B135" s="45" t="s">
        <v>47</v>
      </c>
      <c r="C135" s="50"/>
      <c r="D135" s="40"/>
      <c r="E135" s="60"/>
      <c r="F135" s="406"/>
      <c r="G135" s="420"/>
    </row>
    <row r="136" spans="1:7" ht="12.9" customHeight="1" x14ac:dyDescent="0.25">
      <c r="A136" s="194"/>
      <c r="B136" s="195"/>
      <c r="C136" s="241"/>
      <c r="D136" s="242"/>
      <c r="E136" s="255"/>
      <c r="F136" s="408"/>
      <c r="G136" s="443"/>
    </row>
    <row r="137" spans="1:7" ht="12.9" customHeight="1" x14ac:dyDescent="0.25">
      <c r="A137" s="44" t="s">
        <v>5</v>
      </c>
      <c r="B137" s="49" t="s">
        <v>258</v>
      </c>
      <c r="C137" s="46">
        <v>24</v>
      </c>
      <c r="D137" s="44" t="s">
        <v>115</v>
      </c>
      <c r="E137" s="60" t="e">
        <f>E16</f>
        <v>#REF!</v>
      </c>
      <c r="F137" s="406"/>
      <c r="G137" s="379">
        <f>F137*C137</f>
        <v>0</v>
      </c>
    </row>
    <row r="138" spans="1:7" ht="12.9" customHeight="1" x14ac:dyDescent="0.25">
      <c r="A138" s="194"/>
      <c r="B138" s="188"/>
      <c r="C138" s="46"/>
      <c r="D138" s="44"/>
      <c r="E138" s="60"/>
      <c r="F138" s="406"/>
      <c r="G138" s="379"/>
    </row>
    <row r="139" spans="1:7" ht="12.9" customHeight="1" x14ac:dyDescent="0.25">
      <c r="A139" s="194" t="s">
        <v>6</v>
      </c>
      <c r="B139" s="187" t="s">
        <v>217</v>
      </c>
      <c r="C139" s="46">
        <v>1</v>
      </c>
      <c r="D139" s="44" t="s">
        <v>115</v>
      </c>
      <c r="E139" s="60" t="e">
        <f>E137</f>
        <v>#REF!</v>
      </c>
      <c r="F139" s="406"/>
      <c r="G139" s="379">
        <f>F139*C139</f>
        <v>0</v>
      </c>
    </row>
    <row r="140" spans="1:7" ht="12.9" customHeight="1" x14ac:dyDescent="0.25">
      <c r="A140" s="194"/>
      <c r="B140" s="170"/>
      <c r="C140" s="46"/>
      <c r="D140" s="44"/>
      <c r="E140" s="60"/>
      <c r="F140" s="406"/>
      <c r="G140" s="379"/>
    </row>
    <row r="141" spans="1:7" ht="12.9" customHeight="1" x14ac:dyDescent="0.25">
      <c r="A141" s="44"/>
      <c r="B141" s="85" t="s">
        <v>125</v>
      </c>
      <c r="C141" s="50"/>
      <c r="D141" s="40"/>
      <c r="E141" s="60"/>
      <c r="F141" s="406"/>
      <c r="G141" s="420"/>
    </row>
    <row r="142" spans="1:7" ht="12.9" customHeight="1" x14ac:dyDescent="0.25">
      <c r="A142" s="44"/>
      <c r="B142" s="205" t="s">
        <v>246</v>
      </c>
      <c r="C142" s="50"/>
      <c r="D142" s="40"/>
      <c r="E142" s="60"/>
      <c r="F142" s="406"/>
      <c r="G142" s="420"/>
    </row>
    <row r="143" spans="1:7" ht="12.9" customHeight="1" x14ac:dyDescent="0.25">
      <c r="A143" s="44"/>
      <c r="B143" s="205" t="s">
        <v>247</v>
      </c>
      <c r="C143" s="50"/>
      <c r="D143" s="40"/>
      <c r="E143" s="60"/>
      <c r="F143" s="406"/>
      <c r="G143" s="420"/>
    </row>
    <row r="144" spans="1:7" ht="12.9" customHeight="1" x14ac:dyDescent="0.25">
      <c r="A144" s="44" t="s">
        <v>7</v>
      </c>
      <c r="B144" s="49" t="s">
        <v>175</v>
      </c>
      <c r="C144" s="75">
        <f>C137*0.15</f>
        <v>3.5999999999999996</v>
      </c>
      <c r="D144" s="44" t="s">
        <v>17</v>
      </c>
      <c r="E144" s="60" t="e">
        <f>E26</f>
        <v>#REF!</v>
      </c>
      <c r="F144" s="406"/>
      <c r="G144" s="379">
        <f>F144*C144</f>
        <v>0</v>
      </c>
    </row>
    <row r="145" spans="1:7" ht="12.9" customHeight="1" x14ac:dyDescent="0.25">
      <c r="A145" s="44"/>
      <c r="B145" s="49"/>
      <c r="C145" s="50"/>
      <c r="D145" s="40"/>
      <c r="E145" s="60"/>
      <c r="F145" s="406"/>
      <c r="G145" s="420"/>
    </row>
    <row r="146" spans="1:7" ht="12.9" customHeight="1" x14ac:dyDescent="0.25">
      <c r="A146" s="44" t="s">
        <v>8</v>
      </c>
      <c r="B146" s="187" t="s">
        <v>218</v>
      </c>
      <c r="C146" s="75">
        <f>C139*0.15</f>
        <v>0.15</v>
      </c>
      <c r="D146" s="44" t="s">
        <v>17</v>
      </c>
      <c r="E146" s="60" t="e">
        <f>E144</f>
        <v>#REF!</v>
      </c>
      <c r="F146" s="406"/>
      <c r="G146" s="379">
        <f>F146*C146</f>
        <v>0</v>
      </c>
    </row>
    <row r="147" spans="1:7" ht="12.9" customHeight="1" x14ac:dyDescent="0.25">
      <c r="A147" s="44"/>
      <c r="B147" s="49"/>
      <c r="C147" s="50"/>
      <c r="D147" s="40"/>
      <c r="E147" s="60"/>
      <c r="F147" s="406"/>
      <c r="G147" s="420"/>
    </row>
    <row r="148" spans="1:7" ht="12.9" customHeight="1" x14ac:dyDescent="0.25">
      <c r="A148" s="194"/>
      <c r="B148" s="45" t="s">
        <v>48</v>
      </c>
      <c r="C148" s="50"/>
      <c r="D148" s="40"/>
      <c r="E148" s="60"/>
      <c r="F148" s="406"/>
      <c r="G148" s="420"/>
    </row>
    <row r="149" spans="1:7" ht="12.9" customHeight="1" x14ac:dyDescent="0.25">
      <c r="A149" s="194"/>
      <c r="B149" s="195"/>
      <c r="C149" s="241"/>
      <c r="D149" s="242"/>
      <c r="E149" s="255"/>
      <c r="F149" s="408"/>
      <c r="G149" s="443"/>
    </row>
    <row r="150" spans="1:7" ht="12.9" customHeight="1" x14ac:dyDescent="0.25">
      <c r="A150" s="194" t="s">
        <v>9</v>
      </c>
      <c r="B150" s="51" t="s">
        <v>176</v>
      </c>
      <c r="C150" s="259">
        <v>34</v>
      </c>
      <c r="D150" s="40" t="s">
        <v>114</v>
      </c>
      <c r="E150" s="60" t="e">
        <f>E34</f>
        <v>#REF!</v>
      </c>
      <c r="F150" s="406"/>
      <c r="G150" s="379">
        <f>F150*C150</f>
        <v>0</v>
      </c>
    </row>
    <row r="151" spans="1:7" ht="12.9" customHeight="1" x14ac:dyDescent="0.25">
      <c r="A151" s="194"/>
      <c r="B151" s="170"/>
      <c r="C151" s="259"/>
      <c r="D151" s="40"/>
      <c r="E151" s="60"/>
      <c r="F151" s="406"/>
      <c r="G151" s="379"/>
    </row>
    <row r="152" spans="1:7" ht="12.9" customHeight="1" x14ac:dyDescent="0.25">
      <c r="A152" s="44" t="s">
        <v>10</v>
      </c>
      <c r="B152" s="187" t="s">
        <v>219</v>
      </c>
      <c r="C152" s="259">
        <v>6</v>
      </c>
      <c r="D152" s="40" t="s">
        <v>114</v>
      </c>
      <c r="E152" s="60" t="e">
        <f>E150</f>
        <v>#REF!</v>
      </c>
      <c r="F152" s="406"/>
      <c r="G152" s="379">
        <f>F152*C152</f>
        <v>0</v>
      </c>
    </row>
    <row r="153" spans="1:7" ht="12.9" customHeight="1" x14ac:dyDescent="0.25">
      <c r="A153" s="44"/>
      <c r="B153" s="170"/>
      <c r="C153" s="259"/>
      <c r="D153" s="40"/>
      <c r="E153" s="60"/>
      <c r="F153" s="406"/>
      <c r="G153" s="379"/>
    </row>
    <row r="154" spans="1:7" ht="12.9" customHeight="1" x14ac:dyDescent="0.25">
      <c r="A154" s="44" t="s">
        <v>11</v>
      </c>
      <c r="B154" s="51" t="s">
        <v>170</v>
      </c>
      <c r="C154" s="259">
        <v>50</v>
      </c>
      <c r="D154" s="40" t="s">
        <v>114</v>
      </c>
      <c r="E154" s="60" t="e">
        <f>E150</f>
        <v>#REF!</v>
      </c>
      <c r="F154" s="406"/>
      <c r="G154" s="379">
        <f>F154*C154</f>
        <v>0</v>
      </c>
    </row>
    <row r="155" spans="1:7" ht="12.9" customHeight="1" x14ac:dyDescent="0.25">
      <c r="A155" s="44"/>
      <c r="B155" s="51"/>
      <c r="C155" s="259"/>
      <c r="D155" s="44"/>
      <c r="E155" s="60"/>
      <c r="F155" s="406"/>
      <c r="G155" s="420"/>
    </row>
    <row r="156" spans="1:7" ht="12.9" customHeight="1" x14ac:dyDescent="0.25">
      <c r="A156" s="44" t="s">
        <v>12</v>
      </c>
      <c r="B156" s="51" t="s">
        <v>171</v>
      </c>
      <c r="C156" s="259">
        <v>42</v>
      </c>
      <c r="D156" s="44" t="s">
        <v>24</v>
      </c>
      <c r="E156" s="60" t="e">
        <f>E154*0.375*1.3</f>
        <v>#REF!</v>
      </c>
      <c r="F156" s="406"/>
      <c r="G156" s="379">
        <f>F156*C156</f>
        <v>0</v>
      </c>
    </row>
    <row r="157" spans="1:7" ht="12.9" customHeight="1" x14ac:dyDescent="0.25">
      <c r="A157" s="194"/>
      <c r="B157" s="51"/>
      <c r="C157" s="259"/>
      <c r="D157" s="44"/>
      <c r="E157" s="60"/>
      <c r="F157" s="406"/>
      <c r="G157" s="420"/>
    </row>
    <row r="158" spans="1:7" ht="12.9" customHeight="1" x14ac:dyDescent="0.25">
      <c r="A158" s="194" t="s">
        <v>668</v>
      </c>
      <c r="B158" s="51" t="s">
        <v>177</v>
      </c>
      <c r="C158" s="259">
        <v>186</v>
      </c>
      <c r="D158" s="44" t="s">
        <v>24</v>
      </c>
      <c r="E158" s="60" t="e">
        <f>#REF!</f>
        <v>#REF!</v>
      </c>
      <c r="F158" s="406"/>
      <c r="G158" s="379">
        <f>F158*C158</f>
        <v>0</v>
      </c>
    </row>
    <row r="159" spans="1:7" ht="12.9" customHeight="1" x14ac:dyDescent="0.25">
      <c r="A159" s="194"/>
      <c r="B159" s="51"/>
      <c r="C159" s="259"/>
      <c r="D159" s="44"/>
      <c r="E159" s="60"/>
      <c r="F159" s="406"/>
      <c r="G159" s="420"/>
    </row>
    <row r="160" spans="1:7" ht="12.9" customHeight="1" x14ac:dyDescent="0.25">
      <c r="A160" s="44" t="s">
        <v>13</v>
      </c>
      <c r="B160" s="86" t="s">
        <v>178</v>
      </c>
      <c r="C160" s="259">
        <v>58</v>
      </c>
      <c r="D160" s="44" t="s">
        <v>24</v>
      </c>
      <c r="E160" s="60" t="e">
        <f>E154*0.2</f>
        <v>#REF!</v>
      </c>
      <c r="F160" s="406"/>
      <c r="G160" s="379">
        <f>F160*C160</f>
        <v>0</v>
      </c>
    </row>
    <row r="161" spans="1:7" ht="12.9" customHeight="1" x14ac:dyDescent="0.25">
      <c r="A161" s="44"/>
      <c r="B161" s="87"/>
      <c r="C161" s="46"/>
      <c r="D161" s="44"/>
      <c r="E161" s="69"/>
      <c r="F161" s="406"/>
      <c r="G161" s="379"/>
    </row>
    <row r="162" spans="1:7" ht="12.9" customHeight="1" x14ac:dyDescent="0.25">
      <c r="A162" s="44"/>
      <c r="B162" s="45" t="s">
        <v>196</v>
      </c>
      <c r="C162" s="46"/>
      <c r="D162" s="44"/>
      <c r="E162" s="60"/>
      <c r="F162" s="379"/>
      <c r="G162" s="379"/>
    </row>
    <row r="163" spans="1:7" ht="12.9" customHeight="1" x14ac:dyDescent="0.25">
      <c r="A163" s="44"/>
      <c r="B163" s="207"/>
      <c r="C163" s="46"/>
      <c r="D163" s="44"/>
      <c r="E163" s="60"/>
      <c r="F163" s="379"/>
      <c r="G163" s="379"/>
    </row>
    <row r="164" spans="1:7" ht="12.9" customHeight="1" x14ac:dyDescent="0.25">
      <c r="A164" s="44"/>
      <c r="B164" s="169" t="s">
        <v>220</v>
      </c>
      <c r="C164" s="88"/>
      <c r="D164" s="56"/>
      <c r="E164" s="174"/>
      <c r="F164" s="416"/>
      <c r="G164" s="416"/>
    </row>
    <row r="165" spans="1:7" ht="12.9" customHeight="1" x14ac:dyDescent="0.25">
      <c r="A165" s="44" t="s">
        <v>14</v>
      </c>
      <c r="B165" s="187" t="s">
        <v>259</v>
      </c>
      <c r="C165" s="46">
        <v>44</v>
      </c>
      <c r="D165" s="44" t="s">
        <v>24</v>
      </c>
      <c r="E165" s="60">
        <v>75000</v>
      </c>
      <c r="F165" s="406"/>
      <c r="G165" s="379">
        <f>F165*C165</f>
        <v>0</v>
      </c>
    </row>
    <row r="166" spans="1:7" ht="12.9" customHeight="1" x14ac:dyDescent="0.25">
      <c r="A166" s="44"/>
      <c r="B166" s="189"/>
      <c r="C166" s="46"/>
      <c r="D166" s="44"/>
      <c r="E166" s="60"/>
      <c r="F166" s="406"/>
      <c r="G166" s="379"/>
    </row>
    <row r="167" spans="1:7" ht="12.9" customHeight="1" x14ac:dyDescent="0.25">
      <c r="A167" s="44"/>
      <c r="B167" s="45" t="s">
        <v>197</v>
      </c>
      <c r="C167" s="46"/>
      <c r="D167" s="44"/>
      <c r="E167" s="60"/>
      <c r="F167" s="379"/>
      <c r="G167" s="379"/>
    </row>
    <row r="168" spans="1:7" ht="12.9" customHeight="1" x14ac:dyDescent="0.25">
      <c r="A168" s="44"/>
      <c r="B168" s="195" t="s">
        <v>319</v>
      </c>
      <c r="C168" s="88"/>
      <c r="D168" s="56"/>
      <c r="E168" s="174"/>
      <c r="F168" s="416"/>
      <c r="G168" s="416"/>
    </row>
    <row r="169" spans="1:7" ht="12.9" customHeight="1" x14ac:dyDescent="0.25">
      <c r="A169" s="44" t="s">
        <v>18</v>
      </c>
      <c r="B169" s="52" t="s">
        <v>179</v>
      </c>
      <c r="C169" s="63">
        <f>C150</f>
        <v>34</v>
      </c>
      <c r="D169" s="39" t="s">
        <v>180</v>
      </c>
      <c r="E169" s="59">
        <v>25000</v>
      </c>
      <c r="F169" s="382"/>
      <c r="G169" s="407">
        <f>F169*C169</f>
        <v>0</v>
      </c>
    </row>
    <row r="170" spans="1:7" ht="12.9" customHeight="1" x14ac:dyDescent="0.25">
      <c r="A170" s="44"/>
      <c r="B170" s="52"/>
      <c r="C170" s="63"/>
      <c r="D170" s="39"/>
      <c r="E170" s="59"/>
      <c r="F170" s="382"/>
      <c r="G170" s="407"/>
    </row>
    <row r="171" spans="1:7" ht="12.9" customHeight="1" x14ac:dyDescent="0.25">
      <c r="A171" s="44" t="s">
        <v>19</v>
      </c>
      <c r="B171" s="52" t="s">
        <v>168</v>
      </c>
      <c r="C171" s="63">
        <f>C160</f>
        <v>58</v>
      </c>
      <c r="D171" s="39" t="s">
        <v>24</v>
      </c>
      <c r="E171" s="59">
        <v>2200</v>
      </c>
      <c r="F171" s="382"/>
      <c r="G171" s="407">
        <f>F171*C171</f>
        <v>0</v>
      </c>
    </row>
    <row r="172" spans="1:7" ht="12.9" customHeight="1" x14ac:dyDescent="0.25">
      <c r="A172" s="44"/>
      <c r="B172" s="52"/>
      <c r="C172" s="63"/>
      <c r="D172" s="39"/>
      <c r="E172" s="59"/>
      <c r="F172" s="382"/>
      <c r="G172" s="407"/>
    </row>
    <row r="173" spans="1:7" ht="12.9" customHeight="1" x14ac:dyDescent="0.25">
      <c r="A173" s="44"/>
      <c r="B173" s="247" t="s">
        <v>310</v>
      </c>
      <c r="C173" s="239"/>
      <c r="D173" s="194"/>
      <c r="E173" s="255"/>
      <c r="F173" s="408"/>
      <c r="G173" s="403"/>
    </row>
    <row r="174" spans="1:7" ht="12.9" customHeight="1" x14ac:dyDescent="0.25">
      <c r="A174" s="44" t="s">
        <v>20</v>
      </c>
      <c r="B174" s="245" t="s">
        <v>311</v>
      </c>
      <c r="C174" s="46">
        <f>C158</f>
        <v>186</v>
      </c>
      <c r="D174" s="40" t="s">
        <v>24</v>
      </c>
      <c r="E174" s="255">
        <f>40000*0.3*1.3</f>
        <v>15600</v>
      </c>
      <c r="F174" s="382"/>
      <c r="G174" s="407">
        <f>F174*C174</f>
        <v>0</v>
      </c>
    </row>
    <row r="175" spans="1:7" ht="12.9" customHeight="1" x14ac:dyDescent="0.25">
      <c r="A175" s="44"/>
      <c r="B175" s="52"/>
      <c r="C175" s="63"/>
      <c r="D175" s="39"/>
      <c r="E175" s="59"/>
      <c r="F175" s="382"/>
      <c r="G175" s="407"/>
    </row>
    <row r="176" spans="1:7" ht="12.9" customHeight="1" x14ac:dyDescent="0.25">
      <c r="A176" s="44" t="s">
        <v>669</v>
      </c>
      <c r="B176" s="245" t="s">
        <v>312</v>
      </c>
      <c r="C176" s="46">
        <f>C174</f>
        <v>186</v>
      </c>
      <c r="D176" s="40" t="s">
        <v>24</v>
      </c>
      <c r="E176" s="255">
        <f>40000*0.15*1.3*1.05</f>
        <v>8190</v>
      </c>
      <c r="F176" s="382"/>
      <c r="G176" s="407">
        <f>F176*C176</f>
        <v>0</v>
      </c>
    </row>
    <row r="177" spans="1:7" ht="12.9" customHeight="1" x14ac:dyDescent="0.25">
      <c r="A177" s="44"/>
      <c r="B177" s="49"/>
      <c r="C177" s="46"/>
      <c r="D177" s="40"/>
      <c r="E177" s="60"/>
      <c r="F177" s="382"/>
      <c r="G177" s="407"/>
    </row>
    <row r="178" spans="1:7" ht="12.9" customHeight="1" x14ac:dyDescent="0.25">
      <c r="A178" s="44" t="s">
        <v>21</v>
      </c>
      <c r="B178" s="52" t="s">
        <v>168</v>
      </c>
      <c r="C178" s="63">
        <f>C174*0.45</f>
        <v>83.7</v>
      </c>
      <c r="D178" s="39" t="s">
        <v>24</v>
      </c>
      <c r="E178" s="59">
        <f>E171</f>
        <v>2200</v>
      </c>
      <c r="F178" s="382"/>
      <c r="G178" s="407">
        <f>F178*C178</f>
        <v>0</v>
      </c>
    </row>
    <row r="179" spans="1:7" ht="12.9" customHeight="1" thickBot="1" x14ac:dyDescent="0.3">
      <c r="A179" s="44"/>
      <c r="B179" s="70" t="s">
        <v>15</v>
      </c>
      <c r="C179" s="63"/>
      <c r="D179" s="39"/>
      <c r="E179" s="59"/>
      <c r="F179" s="382"/>
      <c r="G179" s="425">
        <f>SUM(G131:G178)</f>
        <v>0</v>
      </c>
    </row>
    <row r="180" spans="1:7" ht="12.9" customHeight="1" thickTop="1" x14ac:dyDescent="0.25">
      <c r="A180" s="44"/>
      <c r="B180" s="190"/>
      <c r="C180" s="138"/>
      <c r="D180" s="137"/>
      <c r="E180" s="150"/>
      <c r="F180" s="426"/>
      <c r="G180" s="427"/>
    </row>
    <row r="181" spans="1:7" ht="12.9" customHeight="1" x14ac:dyDescent="0.25">
      <c r="A181" s="44"/>
      <c r="B181" s="191"/>
      <c r="C181" s="171"/>
      <c r="D181" s="162"/>
      <c r="E181" s="172"/>
      <c r="F181" s="413"/>
      <c r="G181" s="414"/>
    </row>
    <row r="182" spans="1:7" ht="12.9" customHeight="1" x14ac:dyDescent="0.25">
      <c r="A182" s="44"/>
      <c r="B182" s="189"/>
      <c r="C182" s="46"/>
      <c r="D182" s="44"/>
      <c r="E182" s="60"/>
      <c r="F182" s="406"/>
      <c r="G182" s="379"/>
    </row>
    <row r="183" spans="1:7" ht="12.9" customHeight="1" x14ac:dyDescent="0.25">
      <c r="A183" s="44"/>
      <c r="B183" s="247" t="s">
        <v>138</v>
      </c>
      <c r="C183" s="50"/>
      <c r="D183" s="44"/>
      <c r="E183" s="62"/>
      <c r="F183" s="379"/>
      <c r="G183" s="421"/>
    </row>
    <row r="184" spans="1:7" ht="12.9" customHeight="1" x14ac:dyDescent="0.25">
      <c r="A184" s="44" t="s">
        <v>5</v>
      </c>
      <c r="B184" s="245" t="s">
        <v>313</v>
      </c>
      <c r="C184" s="46">
        <f>C169</f>
        <v>34</v>
      </c>
      <c r="D184" s="40" t="s">
        <v>114</v>
      </c>
      <c r="E184" s="69">
        <v>1960</v>
      </c>
      <c r="F184" s="406"/>
      <c r="G184" s="379">
        <f>F184*C184</f>
        <v>0</v>
      </c>
    </row>
    <row r="185" spans="1:7" ht="12.9" customHeight="1" x14ac:dyDescent="0.25">
      <c r="A185" s="44"/>
      <c r="B185" s="91"/>
      <c r="C185" s="92"/>
      <c r="D185" s="39"/>
      <c r="E185" s="93"/>
      <c r="F185" s="379"/>
      <c r="G185" s="421"/>
    </row>
    <row r="186" spans="1:7" ht="12.9" customHeight="1" x14ac:dyDescent="0.25">
      <c r="A186" s="44" t="s">
        <v>6</v>
      </c>
      <c r="B186" s="49" t="s">
        <v>226</v>
      </c>
      <c r="C186" s="50">
        <f>C174</f>
        <v>186</v>
      </c>
      <c r="D186" s="40" t="s">
        <v>24</v>
      </c>
      <c r="E186" s="62">
        <v>765</v>
      </c>
      <c r="F186" s="382"/>
      <c r="G186" s="407">
        <f>F186*C186</f>
        <v>0</v>
      </c>
    </row>
    <row r="187" spans="1:7" ht="12.9" customHeight="1" x14ac:dyDescent="0.25">
      <c r="A187" s="73"/>
      <c r="B187" s="49"/>
      <c r="C187" s="50"/>
      <c r="D187" s="40"/>
      <c r="E187" s="62"/>
      <c r="F187" s="379"/>
      <c r="G187" s="421"/>
    </row>
    <row r="188" spans="1:7" ht="12.9" customHeight="1" x14ac:dyDescent="0.25">
      <c r="A188" s="142" t="s">
        <v>7</v>
      </c>
      <c r="B188" s="82" t="s">
        <v>139</v>
      </c>
      <c r="C188" s="50">
        <f>C186</f>
        <v>186</v>
      </c>
      <c r="D188" s="40" t="s">
        <v>24</v>
      </c>
      <c r="E188" s="62">
        <v>400</v>
      </c>
      <c r="F188" s="382"/>
      <c r="G188" s="407">
        <f>F188*C188</f>
        <v>0</v>
      </c>
    </row>
    <row r="189" spans="1:7" ht="12.9" customHeight="1" x14ac:dyDescent="0.25">
      <c r="A189" s="44"/>
      <c r="B189" s="82"/>
      <c r="C189" s="50"/>
      <c r="D189" s="40"/>
      <c r="E189" s="62"/>
      <c r="F189" s="382"/>
      <c r="G189" s="407"/>
    </row>
    <row r="190" spans="1:7" ht="12.9" customHeight="1" x14ac:dyDescent="0.25">
      <c r="A190" s="44" t="s">
        <v>8</v>
      </c>
      <c r="B190" s="82" t="s">
        <v>109</v>
      </c>
      <c r="C190" s="46">
        <f>C171+C178</f>
        <v>141.69999999999999</v>
      </c>
      <c r="D190" s="40" t="s">
        <v>24</v>
      </c>
      <c r="E190" s="62">
        <f>E188</f>
        <v>400</v>
      </c>
      <c r="F190" s="382"/>
      <c r="G190" s="407">
        <f>F190*C190</f>
        <v>0</v>
      </c>
    </row>
    <row r="191" spans="1:7" ht="12.9" customHeight="1" x14ac:dyDescent="0.25">
      <c r="A191" s="44"/>
      <c r="B191" s="82"/>
      <c r="C191" s="50"/>
      <c r="D191" s="40"/>
      <c r="E191" s="62"/>
      <c r="F191" s="382"/>
      <c r="G191" s="407"/>
    </row>
    <row r="192" spans="1:7" ht="12.9" customHeight="1" x14ac:dyDescent="0.25">
      <c r="A192" s="44"/>
      <c r="B192" s="85" t="s">
        <v>133</v>
      </c>
      <c r="C192" s="40"/>
      <c r="D192" s="40"/>
      <c r="E192" s="69"/>
      <c r="F192" s="407"/>
      <c r="G192" s="379"/>
    </row>
    <row r="193" spans="1:7" ht="12.9" customHeight="1" x14ac:dyDescent="0.25">
      <c r="A193" s="44"/>
      <c r="B193" s="85" t="s">
        <v>147</v>
      </c>
      <c r="C193" s="40"/>
      <c r="D193" s="40"/>
      <c r="E193" s="69"/>
      <c r="F193" s="407"/>
      <c r="G193" s="379"/>
    </row>
    <row r="194" spans="1:7" ht="12.9" customHeight="1" x14ac:dyDescent="0.25">
      <c r="A194" s="44" t="s">
        <v>9</v>
      </c>
      <c r="B194" s="49" t="s">
        <v>95</v>
      </c>
      <c r="C194" s="259">
        <v>341</v>
      </c>
      <c r="D194" s="40" t="s">
        <v>114</v>
      </c>
      <c r="E194" s="69">
        <v>1650</v>
      </c>
      <c r="F194" s="406"/>
      <c r="G194" s="379">
        <f>F194*C194</f>
        <v>0</v>
      </c>
    </row>
    <row r="195" spans="1:7" ht="12.9" customHeight="1" x14ac:dyDescent="0.25">
      <c r="A195" s="44"/>
      <c r="B195" s="49"/>
      <c r="C195" s="259"/>
      <c r="D195" s="40"/>
      <c r="E195" s="69"/>
      <c r="F195" s="379"/>
      <c r="G195" s="379"/>
    </row>
    <row r="196" spans="1:7" ht="12.9" customHeight="1" x14ac:dyDescent="0.25">
      <c r="A196" s="44" t="s">
        <v>10</v>
      </c>
      <c r="B196" s="49" t="s">
        <v>227</v>
      </c>
      <c r="C196" s="259">
        <f>C194*0.375</f>
        <v>127.875</v>
      </c>
      <c r="D196" s="40" t="s">
        <v>24</v>
      </c>
      <c r="E196" s="69">
        <v>680</v>
      </c>
      <c r="F196" s="406"/>
      <c r="G196" s="379">
        <f>F196*C196</f>
        <v>0</v>
      </c>
    </row>
    <row r="197" spans="1:7" ht="12.9" customHeight="1" x14ac:dyDescent="0.25">
      <c r="A197" s="44"/>
      <c r="B197" s="49"/>
      <c r="C197" s="46"/>
      <c r="D197" s="40"/>
      <c r="E197" s="69"/>
      <c r="F197" s="406"/>
      <c r="G197" s="379"/>
    </row>
    <row r="198" spans="1:7" ht="12.9" customHeight="1" x14ac:dyDescent="0.25">
      <c r="A198" s="44" t="s">
        <v>11</v>
      </c>
      <c r="B198" s="94" t="s">
        <v>181</v>
      </c>
      <c r="C198" s="46">
        <f>C184</f>
        <v>34</v>
      </c>
      <c r="D198" s="44" t="s">
        <v>114</v>
      </c>
      <c r="E198" s="60">
        <f>E194</f>
        <v>1650</v>
      </c>
      <c r="F198" s="406"/>
      <c r="G198" s="379">
        <f>F198*C198</f>
        <v>0</v>
      </c>
    </row>
    <row r="199" spans="1:7" ht="12.9" customHeight="1" x14ac:dyDescent="0.25">
      <c r="A199" s="44"/>
      <c r="B199" s="94"/>
      <c r="C199" s="46"/>
      <c r="D199" s="44"/>
      <c r="E199" s="60"/>
      <c r="F199" s="379"/>
      <c r="G199" s="200"/>
    </row>
    <row r="200" spans="1:7" ht="12.9" customHeight="1" x14ac:dyDescent="0.25">
      <c r="A200" s="44" t="s">
        <v>12</v>
      </c>
      <c r="B200" s="94" t="s">
        <v>182</v>
      </c>
      <c r="C200" s="46">
        <f>C154</f>
        <v>50</v>
      </c>
      <c r="D200" s="44" t="s">
        <v>114</v>
      </c>
      <c r="E200" s="60">
        <f>E198</f>
        <v>1650</v>
      </c>
      <c r="F200" s="406"/>
      <c r="G200" s="379">
        <f>F200*C200</f>
        <v>0</v>
      </c>
    </row>
    <row r="201" spans="1:7" ht="12.9" customHeight="1" x14ac:dyDescent="0.25">
      <c r="A201" s="44"/>
      <c r="B201" s="94"/>
      <c r="C201" s="175"/>
      <c r="D201" s="44"/>
      <c r="E201" s="60"/>
      <c r="F201" s="379"/>
      <c r="G201" s="200"/>
    </row>
    <row r="202" spans="1:7" ht="12.9" customHeight="1" x14ac:dyDescent="0.25">
      <c r="A202" s="44" t="s">
        <v>668</v>
      </c>
      <c r="B202" s="94" t="s">
        <v>183</v>
      </c>
      <c r="C202" s="46">
        <f>C156</f>
        <v>42</v>
      </c>
      <c r="D202" s="44" t="s">
        <v>24</v>
      </c>
      <c r="E202" s="255">
        <v>545</v>
      </c>
      <c r="F202" s="406"/>
      <c r="G202" s="379">
        <f>F202*C202</f>
        <v>0</v>
      </c>
    </row>
    <row r="203" spans="1:7" ht="12.9" customHeight="1" x14ac:dyDescent="0.25">
      <c r="A203" s="194"/>
      <c r="B203" s="94"/>
      <c r="C203" s="46"/>
      <c r="D203" s="44"/>
      <c r="E203" s="60"/>
      <c r="F203" s="406"/>
      <c r="G203" s="379"/>
    </row>
    <row r="204" spans="1:7" ht="12.9" customHeight="1" x14ac:dyDescent="0.25">
      <c r="A204" s="194" t="s">
        <v>13</v>
      </c>
      <c r="B204" s="94" t="s">
        <v>228</v>
      </c>
      <c r="C204" s="46">
        <f>C160</f>
        <v>58</v>
      </c>
      <c r="D204" s="44" t="s">
        <v>24</v>
      </c>
      <c r="E204" s="255">
        <v>265</v>
      </c>
      <c r="F204" s="406"/>
      <c r="G204" s="379">
        <f>F204*C204</f>
        <v>0</v>
      </c>
    </row>
    <row r="205" spans="1:7" ht="12.9" customHeight="1" x14ac:dyDescent="0.25">
      <c r="A205" s="194"/>
      <c r="B205" s="49"/>
      <c r="C205" s="46"/>
      <c r="D205" s="40"/>
      <c r="E205" s="69"/>
      <c r="F205" s="406"/>
      <c r="G205" s="379"/>
    </row>
    <row r="206" spans="1:7" ht="39" customHeight="1" x14ac:dyDescent="0.25">
      <c r="A206" s="194" t="s">
        <v>14</v>
      </c>
      <c r="B206" s="45" t="s">
        <v>184</v>
      </c>
      <c r="C206" s="46"/>
      <c r="D206" s="89"/>
      <c r="E206" s="95"/>
      <c r="F206" s="428"/>
      <c r="G206" s="379"/>
    </row>
    <row r="207" spans="1:7" ht="12.9" customHeight="1" x14ac:dyDescent="0.25">
      <c r="A207" s="44"/>
      <c r="B207" s="45" t="s">
        <v>107</v>
      </c>
      <c r="C207" s="46"/>
      <c r="D207" s="89"/>
      <c r="E207" s="95"/>
      <c r="F207" s="428"/>
      <c r="G207" s="379"/>
    </row>
    <row r="208" spans="1:7" ht="12.9" customHeight="1" x14ac:dyDescent="0.25">
      <c r="A208" s="44" t="s">
        <v>18</v>
      </c>
      <c r="B208" s="51" t="s">
        <v>198</v>
      </c>
      <c r="C208" s="46">
        <f>C194</f>
        <v>341</v>
      </c>
      <c r="D208" s="40" t="s">
        <v>114</v>
      </c>
      <c r="E208" s="69">
        <v>1000</v>
      </c>
      <c r="F208" s="406"/>
      <c r="G208" s="379">
        <f>F208*C208</f>
        <v>0</v>
      </c>
    </row>
    <row r="209" spans="1:7" ht="12.9" customHeight="1" x14ac:dyDescent="0.25">
      <c r="A209" s="44"/>
      <c r="B209" s="89"/>
      <c r="C209" s="46"/>
      <c r="D209" s="89"/>
      <c r="E209" s="95"/>
      <c r="F209" s="379"/>
      <c r="G209" s="379"/>
    </row>
    <row r="210" spans="1:7" ht="12.9" customHeight="1" x14ac:dyDescent="0.25">
      <c r="A210" s="44" t="s">
        <v>19</v>
      </c>
      <c r="B210" s="51" t="s">
        <v>185</v>
      </c>
      <c r="C210" s="46">
        <f>C208</f>
        <v>341</v>
      </c>
      <c r="D210" s="40" t="s">
        <v>114</v>
      </c>
      <c r="E210" s="69">
        <v>2000</v>
      </c>
      <c r="F210" s="406"/>
      <c r="G210" s="379">
        <f>F210*C210</f>
        <v>0</v>
      </c>
    </row>
    <row r="211" spans="1:7" ht="12.9" customHeight="1" x14ac:dyDescent="0.25">
      <c r="A211" s="44"/>
      <c r="B211" s="51"/>
      <c r="C211" s="46"/>
      <c r="D211" s="40"/>
      <c r="E211" s="69"/>
      <c r="F211" s="379"/>
      <c r="G211" s="379"/>
    </row>
    <row r="212" spans="1:7" ht="12.9" customHeight="1" x14ac:dyDescent="0.25">
      <c r="A212" s="44" t="s">
        <v>20</v>
      </c>
      <c r="B212" s="51" t="s">
        <v>229</v>
      </c>
      <c r="C212" s="46">
        <f>C196</f>
        <v>127.875</v>
      </c>
      <c r="D212" s="40" t="s">
        <v>24</v>
      </c>
      <c r="E212" s="69">
        <v>825</v>
      </c>
      <c r="F212" s="406"/>
      <c r="G212" s="379">
        <f>F212*C212</f>
        <v>0</v>
      </c>
    </row>
    <row r="213" spans="1:7" ht="12.9" customHeight="1" x14ac:dyDescent="0.25">
      <c r="A213" s="44"/>
      <c r="B213" s="51"/>
      <c r="C213" s="46"/>
      <c r="D213" s="40"/>
      <c r="E213" s="69"/>
      <c r="F213" s="406"/>
      <c r="G213" s="379"/>
    </row>
    <row r="214" spans="1:7" ht="12.9" customHeight="1" x14ac:dyDescent="0.25">
      <c r="A214" s="44" t="s">
        <v>669</v>
      </c>
      <c r="B214" s="94" t="s">
        <v>181</v>
      </c>
      <c r="C214" s="46">
        <f>C198</f>
        <v>34</v>
      </c>
      <c r="D214" s="44" t="s">
        <v>114</v>
      </c>
      <c r="E214" s="60">
        <f>E210</f>
        <v>2000</v>
      </c>
      <c r="F214" s="406"/>
      <c r="G214" s="379">
        <f>F214*C214</f>
        <v>0</v>
      </c>
    </row>
    <row r="215" spans="1:7" ht="12.9" customHeight="1" x14ac:dyDescent="0.25">
      <c r="A215" s="44"/>
      <c r="B215" s="94"/>
      <c r="C215" s="46"/>
      <c r="D215" s="44"/>
      <c r="E215" s="60"/>
      <c r="F215" s="379"/>
      <c r="G215" s="200"/>
    </row>
    <row r="216" spans="1:7" ht="12.9" customHeight="1" x14ac:dyDescent="0.25">
      <c r="A216" s="44" t="s">
        <v>21</v>
      </c>
      <c r="B216" s="94" t="s">
        <v>182</v>
      </c>
      <c r="C216" s="46">
        <f>C200</f>
        <v>50</v>
      </c>
      <c r="D216" s="44" t="s">
        <v>114</v>
      </c>
      <c r="E216" s="60">
        <f>E214</f>
        <v>2000</v>
      </c>
      <c r="F216" s="406"/>
      <c r="G216" s="379">
        <f>F216*C216</f>
        <v>0</v>
      </c>
    </row>
    <row r="217" spans="1:7" ht="12.9" customHeight="1" x14ac:dyDescent="0.25">
      <c r="A217" s="44"/>
      <c r="B217" s="94"/>
      <c r="C217" s="175"/>
      <c r="D217" s="44"/>
      <c r="E217" s="60"/>
      <c r="F217" s="379"/>
      <c r="G217" s="200"/>
    </row>
    <row r="218" spans="1:7" ht="12.9" customHeight="1" x14ac:dyDescent="0.25">
      <c r="A218" s="44" t="s">
        <v>22</v>
      </c>
      <c r="B218" s="94" t="s">
        <v>183</v>
      </c>
      <c r="C218" s="46">
        <f>C202</f>
        <v>42</v>
      </c>
      <c r="D218" s="44" t="s">
        <v>24</v>
      </c>
      <c r="E218" s="60">
        <v>660</v>
      </c>
      <c r="F218" s="406"/>
      <c r="G218" s="379">
        <f>F218*C218</f>
        <v>0</v>
      </c>
    </row>
    <row r="219" spans="1:7" ht="12.9" customHeight="1" x14ac:dyDescent="0.25">
      <c r="A219" s="44"/>
      <c r="B219" s="94"/>
      <c r="C219" s="46"/>
      <c r="D219" s="44"/>
      <c r="E219" s="60"/>
      <c r="F219" s="406"/>
      <c r="G219" s="379"/>
    </row>
    <row r="220" spans="1:7" ht="12.9" customHeight="1" x14ac:dyDescent="0.25">
      <c r="A220" s="44" t="s">
        <v>23</v>
      </c>
      <c r="B220" s="94" t="s">
        <v>228</v>
      </c>
      <c r="C220" s="46">
        <f>C204</f>
        <v>58</v>
      </c>
      <c r="D220" s="44" t="s">
        <v>24</v>
      </c>
      <c r="E220" s="60">
        <v>440</v>
      </c>
      <c r="F220" s="406"/>
      <c r="G220" s="379">
        <f>F220*C220</f>
        <v>0</v>
      </c>
    </row>
    <row r="221" spans="1:7" ht="12.9" customHeight="1" x14ac:dyDescent="0.25">
      <c r="A221" s="44"/>
      <c r="B221" s="45"/>
      <c r="C221" s="46"/>
      <c r="D221" s="40"/>
      <c r="E221" s="69"/>
      <c r="F221" s="406"/>
      <c r="G221" s="379"/>
    </row>
    <row r="222" spans="1:7" ht="12.9" customHeight="1" x14ac:dyDescent="0.25">
      <c r="A222" s="44"/>
      <c r="B222" s="204" t="s">
        <v>244</v>
      </c>
      <c r="C222" s="46"/>
      <c r="D222" s="40"/>
      <c r="E222" s="69"/>
      <c r="F222" s="379"/>
      <c r="G222" s="379"/>
    </row>
    <row r="223" spans="1:7" ht="12.9" customHeight="1" x14ac:dyDescent="0.25">
      <c r="A223" s="44" t="s">
        <v>26</v>
      </c>
      <c r="B223" s="51" t="s">
        <v>320</v>
      </c>
      <c r="C223" s="46">
        <v>100</v>
      </c>
      <c r="D223" s="40" t="s">
        <v>114</v>
      </c>
      <c r="E223" s="69">
        <v>5000</v>
      </c>
      <c r="F223" s="406"/>
      <c r="G223" s="379">
        <f>F223*C223</f>
        <v>0</v>
      </c>
    </row>
    <row r="224" spans="1:7" ht="12.9" customHeight="1" x14ac:dyDescent="0.25">
      <c r="A224" s="44"/>
      <c r="B224" s="45"/>
      <c r="C224" s="46"/>
      <c r="D224" s="40"/>
      <c r="E224" s="69"/>
      <c r="F224" s="406"/>
      <c r="G224" s="379"/>
    </row>
    <row r="225" spans="1:7" ht="12.9" customHeight="1" x14ac:dyDescent="0.25">
      <c r="A225" s="44"/>
      <c r="B225" s="45" t="s">
        <v>122</v>
      </c>
      <c r="C225" s="46"/>
      <c r="D225" s="44"/>
      <c r="E225" s="60"/>
      <c r="F225" s="406"/>
      <c r="G225" s="379"/>
    </row>
    <row r="226" spans="1:7" ht="12.9" customHeight="1" x14ac:dyDescent="0.25">
      <c r="A226" s="44" t="s">
        <v>27</v>
      </c>
      <c r="B226" s="49" t="s">
        <v>29</v>
      </c>
      <c r="C226" s="50"/>
      <c r="D226" s="44" t="s">
        <v>33</v>
      </c>
      <c r="E226" s="62"/>
      <c r="F226" s="406"/>
      <c r="G226" s="379"/>
    </row>
    <row r="227" spans="1:7" ht="12.9" customHeight="1" x14ac:dyDescent="0.25">
      <c r="A227" s="44"/>
      <c r="B227" s="49"/>
      <c r="C227" s="50"/>
      <c r="D227" s="44"/>
      <c r="E227" s="62"/>
      <c r="F227" s="406"/>
      <c r="G227" s="379"/>
    </row>
    <row r="228" spans="1:7" ht="12.9" customHeight="1" thickBot="1" x14ac:dyDescent="0.3">
      <c r="A228" s="44"/>
      <c r="B228" s="70" t="s">
        <v>15</v>
      </c>
      <c r="C228" s="63"/>
      <c r="D228" s="39"/>
      <c r="E228" s="59"/>
      <c r="F228" s="382"/>
      <c r="G228" s="425">
        <f>SUM(G183:G226)</f>
        <v>0</v>
      </c>
    </row>
    <row r="229" spans="1:7" ht="12.9" customHeight="1" thickTop="1" x14ac:dyDescent="0.25">
      <c r="A229" s="44"/>
      <c r="B229" s="70"/>
      <c r="C229" s="63"/>
      <c r="D229" s="39"/>
      <c r="E229" s="59"/>
      <c r="F229" s="382"/>
      <c r="G229" s="429"/>
    </row>
    <row r="230" spans="1:7" ht="12.9" customHeight="1" x14ac:dyDescent="0.25">
      <c r="A230" s="44"/>
      <c r="B230" s="77" t="s">
        <v>25</v>
      </c>
      <c r="C230" s="50"/>
      <c r="D230" s="44"/>
      <c r="E230" s="62"/>
      <c r="F230" s="406"/>
      <c r="G230" s="379"/>
    </row>
    <row r="231" spans="1:7" ht="12.9" customHeight="1" x14ac:dyDescent="0.25">
      <c r="A231" s="44"/>
      <c r="B231" s="77"/>
      <c r="C231" s="50"/>
      <c r="D231" s="44"/>
      <c r="E231" s="62"/>
      <c r="F231" s="406"/>
      <c r="G231" s="379"/>
    </row>
    <row r="232" spans="1:7" ht="12.9" customHeight="1" x14ac:dyDescent="0.25">
      <c r="A232" s="44"/>
      <c r="B232" s="46" t="s">
        <v>680</v>
      </c>
      <c r="C232" s="50"/>
      <c r="D232" s="44"/>
      <c r="E232" s="62"/>
      <c r="F232" s="406"/>
      <c r="G232" s="379">
        <f>G179</f>
        <v>0</v>
      </c>
    </row>
    <row r="233" spans="1:7" ht="12.9" customHeight="1" x14ac:dyDescent="0.25">
      <c r="A233" s="44"/>
      <c r="B233" s="46"/>
      <c r="C233" s="50"/>
      <c r="D233" s="44"/>
      <c r="E233" s="62"/>
      <c r="F233" s="406"/>
      <c r="G233" s="379"/>
    </row>
    <row r="234" spans="1:7" ht="12.9" customHeight="1" x14ac:dyDescent="0.25">
      <c r="A234" s="44"/>
      <c r="B234" s="46" t="s">
        <v>679</v>
      </c>
      <c r="C234" s="50"/>
      <c r="D234" s="44"/>
      <c r="E234" s="62"/>
      <c r="F234" s="406"/>
      <c r="G234" s="379">
        <f>G228</f>
        <v>0</v>
      </c>
    </row>
    <row r="235" spans="1:7" ht="12.9" customHeight="1" x14ac:dyDescent="0.25">
      <c r="A235" s="44"/>
      <c r="B235" s="46"/>
      <c r="C235" s="50"/>
      <c r="D235" s="44"/>
      <c r="E235" s="62"/>
      <c r="F235" s="406"/>
      <c r="G235" s="379"/>
    </row>
    <row r="236" spans="1:7" ht="12.9" customHeight="1" x14ac:dyDescent="0.25">
      <c r="A236" s="44"/>
      <c r="B236" s="46"/>
      <c r="C236" s="50"/>
      <c r="D236" s="44"/>
      <c r="E236" s="62"/>
      <c r="F236" s="406"/>
      <c r="G236" s="379"/>
    </row>
    <row r="237" spans="1:7" ht="12.9" customHeight="1" x14ac:dyDescent="0.25">
      <c r="A237" s="44"/>
      <c r="B237" s="45" t="s">
        <v>41</v>
      </c>
      <c r="C237" s="46"/>
      <c r="D237" s="44"/>
      <c r="E237" s="60"/>
      <c r="F237" s="406"/>
      <c r="G237" s="379"/>
    </row>
    <row r="238" spans="1:7" ht="12.9" customHeight="1" x14ac:dyDescent="0.25">
      <c r="A238" s="44"/>
      <c r="B238" s="45" t="s">
        <v>174</v>
      </c>
      <c r="C238" s="46"/>
      <c r="D238" s="44"/>
      <c r="E238" s="60"/>
      <c r="F238" s="406"/>
      <c r="G238" s="379"/>
    </row>
    <row r="239" spans="1:7" ht="12.9" customHeight="1" thickBot="1" x14ac:dyDescent="0.3">
      <c r="A239" s="44"/>
      <c r="B239" s="79" t="s">
        <v>666</v>
      </c>
      <c r="C239" s="46"/>
      <c r="D239" s="44"/>
      <c r="E239" s="60"/>
      <c r="F239" s="406"/>
      <c r="G239" s="410">
        <f>SUM(G231:G236)</f>
        <v>0</v>
      </c>
    </row>
    <row r="240" spans="1:7" ht="12.9" customHeight="1" thickTop="1" x14ac:dyDescent="0.25">
      <c r="A240" s="44"/>
      <c r="B240" s="176"/>
      <c r="C240" s="177"/>
      <c r="D240" s="178"/>
      <c r="E240" s="179"/>
      <c r="F240" s="426"/>
      <c r="G240" s="427"/>
    </row>
    <row r="241" spans="1:7" ht="12.9" customHeight="1" x14ac:dyDescent="0.25">
      <c r="A241" s="44"/>
      <c r="B241" s="180"/>
      <c r="C241" s="181"/>
      <c r="D241" s="182"/>
      <c r="E241" s="183"/>
      <c r="F241" s="413"/>
      <c r="G241" s="414"/>
    </row>
    <row r="242" spans="1:7" ht="12.9" customHeight="1" x14ac:dyDescent="0.25">
      <c r="A242" s="44"/>
      <c r="B242" s="49"/>
      <c r="C242" s="50"/>
      <c r="D242" s="40"/>
      <c r="E242" s="62"/>
      <c r="F242" s="406"/>
      <c r="G242" s="379"/>
    </row>
    <row r="243" spans="1:7" ht="12.9" customHeight="1" x14ac:dyDescent="0.25">
      <c r="A243" s="44"/>
      <c r="B243" s="45" t="s">
        <v>158</v>
      </c>
      <c r="C243" s="50"/>
      <c r="D243" s="40"/>
      <c r="E243" s="62"/>
      <c r="F243" s="406"/>
      <c r="G243" s="379"/>
    </row>
    <row r="244" spans="1:7" ht="12.9" customHeight="1" x14ac:dyDescent="0.25">
      <c r="A244" s="44"/>
      <c r="B244" s="49"/>
      <c r="C244" s="50"/>
      <c r="D244" s="40"/>
      <c r="E244" s="62"/>
      <c r="F244" s="406"/>
      <c r="G244" s="379"/>
    </row>
    <row r="245" spans="1:7" ht="12.9" customHeight="1" x14ac:dyDescent="0.25">
      <c r="A245" s="44"/>
      <c r="B245" s="85" t="s">
        <v>470</v>
      </c>
      <c r="C245" s="50"/>
      <c r="D245" s="44"/>
      <c r="E245" s="62"/>
      <c r="F245" s="406"/>
      <c r="G245" s="424"/>
    </row>
    <row r="246" spans="1:7" ht="12.9" customHeight="1" x14ac:dyDescent="0.25">
      <c r="A246" s="44"/>
      <c r="B246" s="85"/>
      <c r="C246" s="50"/>
      <c r="D246" s="44"/>
      <c r="E246" s="62"/>
      <c r="F246" s="406"/>
      <c r="G246" s="424"/>
    </row>
    <row r="247" spans="1:7" ht="12.9" customHeight="1" x14ac:dyDescent="0.25">
      <c r="A247" s="44"/>
      <c r="B247" s="85" t="s">
        <v>293</v>
      </c>
      <c r="C247" s="50"/>
      <c r="D247" s="44"/>
      <c r="E247" s="62"/>
      <c r="F247" s="406"/>
      <c r="G247" s="424"/>
    </row>
    <row r="248" spans="1:7" ht="12.9" customHeight="1" x14ac:dyDescent="0.25">
      <c r="A248" s="73" t="s">
        <v>5</v>
      </c>
      <c r="B248" s="49" t="s">
        <v>294</v>
      </c>
      <c r="C248" s="50">
        <v>396</v>
      </c>
      <c r="D248" s="40" t="s">
        <v>115</v>
      </c>
      <c r="E248" s="62">
        <v>90000</v>
      </c>
      <c r="F248" s="406"/>
      <c r="G248" s="379">
        <f>F248*C248</f>
        <v>0</v>
      </c>
    </row>
    <row r="249" spans="1:7" ht="12.9" customHeight="1" x14ac:dyDescent="0.25">
      <c r="A249" s="142"/>
      <c r="B249" s="85"/>
      <c r="C249" s="50"/>
      <c r="D249" s="44"/>
      <c r="E249" s="62"/>
      <c r="F249" s="406"/>
      <c r="G249" s="424"/>
    </row>
    <row r="250" spans="1:7" ht="12.9" customHeight="1" x14ac:dyDescent="0.25">
      <c r="A250" s="44"/>
      <c r="B250" s="85" t="s">
        <v>295</v>
      </c>
      <c r="C250" s="50"/>
      <c r="D250" s="44"/>
      <c r="E250" s="62"/>
      <c r="F250" s="406"/>
      <c r="G250" s="424"/>
    </row>
    <row r="251" spans="1:7" ht="12.9" customHeight="1" x14ac:dyDescent="0.25">
      <c r="A251" s="44"/>
      <c r="B251" s="45" t="s">
        <v>47</v>
      </c>
      <c r="C251" s="46"/>
      <c r="D251" s="44"/>
      <c r="E251" s="60"/>
      <c r="F251" s="406"/>
      <c r="G251" s="379"/>
    </row>
    <row r="252" spans="1:7" ht="12.9" customHeight="1" x14ac:dyDescent="0.25">
      <c r="A252" s="44"/>
      <c r="B252" s="49"/>
      <c r="C252" s="50"/>
      <c r="D252" s="44"/>
      <c r="E252" s="62"/>
      <c r="F252" s="406"/>
      <c r="G252" s="424"/>
    </row>
    <row r="253" spans="1:7" ht="12.9" customHeight="1" x14ac:dyDescent="0.25">
      <c r="A253" s="44" t="s">
        <v>6</v>
      </c>
      <c r="B253" s="49" t="s">
        <v>296</v>
      </c>
      <c r="C253" s="50">
        <v>253</v>
      </c>
      <c r="D253" s="40" t="s">
        <v>115</v>
      </c>
      <c r="E253" s="62" t="e">
        <f>E137</f>
        <v>#REF!</v>
      </c>
      <c r="F253" s="406"/>
      <c r="G253" s="379">
        <f>F253*C253</f>
        <v>0</v>
      </c>
    </row>
    <row r="254" spans="1:7" ht="12.9" customHeight="1" x14ac:dyDescent="0.25">
      <c r="A254" s="44"/>
      <c r="B254" s="49"/>
      <c r="C254" s="50"/>
      <c r="D254" s="40"/>
      <c r="E254" s="62"/>
      <c r="F254" s="406"/>
      <c r="G254" s="379"/>
    </row>
    <row r="255" spans="1:7" ht="12.9" customHeight="1" x14ac:dyDescent="0.25">
      <c r="A255" s="44" t="s">
        <v>7</v>
      </c>
      <c r="B255" s="49" t="s">
        <v>298</v>
      </c>
      <c r="C255" s="46">
        <v>435</v>
      </c>
      <c r="D255" s="40" t="s">
        <v>115</v>
      </c>
      <c r="E255" s="62" t="e">
        <f>E253</f>
        <v>#REF!</v>
      </c>
      <c r="F255" s="406"/>
      <c r="G255" s="379">
        <f>F255*C255</f>
        <v>0</v>
      </c>
    </row>
    <row r="256" spans="1:7" ht="12.9" customHeight="1" x14ac:dyDescent="0.25">
      <c r="A256" s="44"/>
      <c r="B256" s="49"/>
      <c r="C256" s="50"/>
      <c r="D256" s="40"/>
      <c r="E256" s="62"/>
      <c r="F256" s="406"/>
      <c r="G256" s="379"/>
    </row>
    <row r="257" spans="1:7" ht="26.1" customHeight="1" x14ac:dyDescent="0.25">
      <c r="A257" s="44"/>
      <c r="B257" s="85" t="s">
        <v>125</v>
      </c>
      <c r="C257" s="50"/>
      <c r="D257" s="44"/>
      <c r="E257" s="62"/>
      <c r="F257" s="406"/>
      <c r="G257" s="379"/>
    </row>
    <row r="258" spans="1:7" ht="12.9" customHeight="1" x14ac:dyDescent="0.25">
      <c r="A258" s="44"/>
      <c r="B258" s="85"/>
      <c r="C258" s="50"/>
      <c r="D258" s="44"/>
      <c r="E258" s="62"/>
      <c r="F258" s="406"/>
      <c r="G258" s="379"/>
    </row>
    <row r="259" spans="1:7" ht="12.9" customHeight="1" x14ac:dyDescent="0.25">
      <c r="A259" s="44"/>
      <c r="B259" s="208" t="s">
        <v>246</v>
      </c>
      <c r="C259" s="50"/>
      <c r="D259" s="44"/>
      <c r="E259" s="62"/>
      <c r="F259" s="406"/>
      <c r="G259" s="379"/>
    </row>
    <row r="260" spans="1:7" ht="12.9" customHeight="1" x14ac:dyDescent="0.25">
      <c r="A260" s="44"/>
      <c r="B260" s="208" t="s">
        <v>300</v>
      </c>
      <c r="C260" s="50"/>
      <c r="D260" s="44"/>
      <c r="E260" s="62"/>
      <c r="F260" s="406"/>
      <c r="G260" s="379"/>
    </row>
    <row r="261" spans="1:7" ht="12.9" customHeight="1" x14ac:dyDescent="0.25">
      <c r="A261" s="44"/>
      <c r="B261" s="208"/>
      <c r="C261" s="50"/>
      <c r="D261" s="44"/>
      <c r="E261" s="62"/>
      <c r="F261" s="406"/>
      <c r="G261" s="379"/>
    </row>
    <row r="262" spans="1:7" ht="12.9" customHeight="1" x14ac:dyDescent="0.25">
      <c r="A262" s="44" t="s">
        <v>8</v>
      </c>
      <c r="B262" s="49" t="s">
        <v>303</v>
      </c>
      <c r="C262" s="75">
        <f>C253*0.1</f>
        <v>25.3</v>
      </c>
      <c r="D262" s="44" t="s">
        <v>17</v>
      </c>
      <c r="E262" s="62" t="e">
        <f>E144</f>
        <v>#REF!</v>
      </c>
      <c r="F262" s="406"/>
      <c r="G262" s="379">
        <f>F262*C262</f>
        <v>0</v>
      </c>
    </row>
    <row r="263" spans="1:7" ht="12.9" customHeight="1" x14ac:dyDescent="0.25">
      <c r="A263" s="44"/>
      <c r="B263" s="49"/>
      <c r="C263" s="75"/>
      <c r="D263" s="44"/>
      <c r="E263" s="62"/>
      <c r="F263" s="406"/>
      <c r="G263" s="379"/>
    </row>
    <row r="264" spans="1:7" ht="12.9" customHeight="1" x14ac:dyDescent="0.25">
      <c r="A264" s="44" t="s">
        <v>9</v>
      </c>
      <c r="B264" s="49" t="s">
        <v>299</v>
      </c>
      <c r="C264" s="75">
        <f>C255*0.15</f>
        <v>65.25</v>
      </c>
      <c r="D264" s="44" t="s">
        <v>17</v>
      </c>
      <c r="E264" s="62" t="e">
        <f>E262</f>
        <v>#REF!</v>
      </c>
      <c r="F264" s="406"/>
      <c r="G264" s="379">
        <f>F264*C264</f>
        <v>0</v>
      </c>
    </row>
    <row r="265" spans="1:7" ht="12.9" customHeight="1" x14ac:dyDescent="0.25">
      <c r="A265" s="44"/>
      <c r="B265" s="49"/>
      <c r="C265" s="97"/>
      <c r="D265" s="44"/>
      <c r="E265" s="62"/>
      <c r="F265" s="406"/>
      <c r="G265" s="379"/>
    </row>
    <row r="266" spans="1:7" ht="12.9" customHeight="1" x14ac:dyDescent="0.25">
      <c r="A266" s="44"/>
      <c r="B266" s="45" t="s">
        <v>48</v>
      </c>
      <c r="C266" s="50"/>
      <c r="D266" s="44"/>
      <c r="E266" s="62"/>
      <c r="F266" s="406"/>
      <c r="G266" s="379"/>
    </row>
    <row r="267" spans="1:7" ht="12.9" customHeight="1" x14ac:dyDescent="0.25">
      <c r="A267" s="44"/>
      <c r="B267" s="49"/>
      <c r="C267" s="50"/>
      <c r="D267" s="40"/>
      <c r="E267" s="62"/>
      <c r="F267" s="406"/>
      <c r="G267" s="379"/>
    </row>
    <row r="268" spans="1:7" ht="12.9" customHeight="1" x14ac:dyDescent="0.25">
      <c r="A268" s="44" t="s">
        <v>10</v>
      </c>
      <c r="B268" s="51" t="s">
        <v>297</v>
      </c>
      <c r="C268" s="46">
        <v>542</v>
      </c>
      <c r="D268" s="44" t="s">
        <v>24</v>
      </c>
      <c r="E268" s="60" t="e">
        <f>E150*0.07</f>
        <v>#REF!</v>
      </c>
      <c r="F268" s="406"/>
      <c r="G268" s="379">
        <f>F268*C268</f>
        <v>0</v>
      </c>
    </row>
    <row r="269" spans="1:7" ht="12.9" customHeight="1" x14ac:dyDescent="0.25">
      <c r="A269" s="44"/>
      <c r="B269" s="51"/>
      <c r="C269" s="46"/>
      <c r="D269" s="44"/>
      <c r="E269" s="60"/>
      <c r="F269" s="406"/>
      <c r="G269" s="379"/>
    </row>
    <row r="270" spans="1:7" ht="12.9" customHeight="1" x14ac:dyDescent="0.25">
      <c r="A270" s="44" t="s">
        <v>11</v>
      </c>
      <c r="B270" s="51" t="s">
        <v>326</v>
      </c>
      <c r="C270" s="46">
        <v>3021</v>
      </c>
      <c r="D270" s="44" t="s">
        <v>114</v>
      </c>
      <c r="E270" s="60" t="e">
        <f>E150</f>
        <v>#REF!</v>
      </c>
      <c r="F270" s="406"/>
      <c r="G270" s="379">
        <f>F270*C270</f>
        <v>0</v>
      </c>
    </row>
    <row r="271" spans="1:7" ht="12.9" customHeight="1" x14ac:dyDescent="0.25">
      <c r="A271" s="44"/>
      <c r="B271" s="51"/>
      <c r="C271" s="46"/>
      <c r="D271" s="44"/>
      <c r="E271" s="60"/>
      <c r="F271" s="406"/>
      <c r="G271" s="379"/>
    </row>
    <row r="272" spans="1:7" ht="12.9" customHeight="1" x14ac:dyDescent="0.25">
      <c r="A272" s="44"/>
      <c r="B272" s="45" t="s">
        <v>122</v>
      </c>
      <c r="C272" s="46"/>
      <c r="D272" s="44"/>
      <c r="E272" s="60"/>
      <c r="F272" s="406"/>
      <c r="G272" s="379"/>
    </row>
    <row r="273" spans="1:7" ht="12.9" customHeight="1" x14ac:dyDescent="0.25">
      <c r="A273" s="44"/>
      <c r="B273" s="49"/>
      <c r="C273" s="50"/>
      <c r="D273" s="50"/>
      <c r="E273" s="62"/>
      <c r="F273" s="406"/>
      <c r="G273" s="379"/>
    </row>
    <row r="274" spans="1:7" ht="12.9" customHeight="1" x14ac:dyDescent="0.25">
      <c r="A274" s="44" t="s">
        <v>12</v>
      </c>
      <c r="B274" s="49" t="s">
        <v>29</v>
      </c>
      <c r="C274" s="50"/>
      <c r="D274" s="44" t="s">
        <v>33</v>
      </c>
      <c r="E274" s="62"/>
      <c r="F274" s="406"/>
      <c r="G274" s="379"/>
    </row>
    <row r="275" spans="1:7" ht="12.9" customHeight="1" x14ac:dyDescent="0.25">
      <c r="A275" s="44"/>
      <c r="B275" s="49"/>
      <c r="C275" s="50"/>
      <c r="D275" s="40"/>
      <c r="E275" s="62"/>
      <c r="F275" s="406"/>
      <c r="G275" s="379"/>
    </row>
    <row r="276" spans="1:7" ht="12.9" customHeight="1" x14ac:dyDescent="0.25">
      <c r="A276" s="44"/>
      <c r="B276" s="49"/>
      <c r="C276" s="50"/>
      <c r="D276" s="40"/>
      <c r="E276" s="62"/>
      <c r="F276" s="406"/>
      <c r="G276" s="379"/>
    </row>
    <row r="277" spans="1:7" ht="12.9" customHeight="1" x14ac:dyDescent="0.25">
      <c r="A277" s="44"/>
      <c r="B277" s="49"/>
      <c r="C277" s="50"/>
      <c r="D277" s="40"/>
      <c r="E277" s="62"/>
      <c r="F277" s="406"/>
      <c r="G277" s="379"/>
    </row>
    <row r="278" spans="1:7" ht="12.9" customHeight="1" x14ac:dyDescent="0.25">
      <c r="A278" s="44"/>
      <c r="B278" s="49"/>
      <c r="C278" s="50"/>
      <c r="D278" s="40"/>
      <c r="E278" s="62"/>
      <c r="F278" s="406"/>
      <c r="G278" s="379"/>
    </row>
    <row r="279" spans="1:7" ht="12.9" customHeight="1" x14ac:dyDescent="0.25">
      <c r="A279" s="44"/>
      <c r="B279" s="49"/>
      <c r="C279" s="50"/>
      <c r="D279" s="40"/>
      <c r="E279" s="62"/>
      <c r="F279" s="406"/>
      <c r="G279" s="379"/>
    </row>
    <row r="280" spans="1:7" ht="12.9" customHeight="1" x14ac:dyDescent="0.25">
      <c r="A280" s="44"/>
      <c r="B280" s="49"/>
      <c r="C280" s="50"/>
      <c r="D280" s="40"/>
      <c r="E280" s="62"/>
      <c r="F280" s="406"/>
      <c r="G280" s="379"/>
    </row>
    <row r="281" spans="1:7" ht="12.9" customHeight="1" x14ac:dyDescent="0.25">
      <c r="A281" s="40"/>
      <c r="B281" s="49"/>
      <c r="C281" s="50"/>
      <c r="D281" s="40"/>
      <c r="E281" s="62"/>
      <c r="F281" s="406"/>
      <c r="G281" s="379"/>
    </row>
    <row r="282" spans="1:7" ht="26.1" customHeight="1" x14ac:dyDescent="0.25">
      <c r="A282" s="44"/>
      <c r="B282" s="49"/>
      <c r="C282" s="50"/>
      <c r="D282" s="40"/>
      <c r="E282" s="62"/>
      <c r="F282" s="406"/>
      <c r="G282" s="379"/>
    </row>
    <row r="283" spans="1:7" ht="12.9" customHeight="1" x14ac:dyDescent="0.25">
      <c r="A283" s="44"/>
      <c r="B283" s="49"/>
      <c r="C283" s="50"/>
      <c r="D283" s="40"/>
      <c r="E283" s="62"/>
      <c r="F283" s="406"/>
      <c r="G283" s="379"/>
    </row>
    <row r="284" spans="1:7" s="10" customFormat="1" ht="78" customHeight="1" x14ac:dyDescent="0.3">
      <c r="A284" s="56"/>
      <c r="B284" s="49"/>
      <c r="C284" s="50"/>
      <c r="D284" s="40"/>
      <c r="E284" s="62"/>
      <c r="F284" s="406"/>
      <c r="G284" s="379"/>
    </row>
    <row r="285" spans="1:7" ht="12.9" customHeight="1" x14ac:dyDescent="0.25">
      <c r="A285" s="44"/>
      <c r="B285" s="49"/>
      <c r="C285" s="50"/>
      <c r="D285" s="40"/>
      <c r="E285" s="62"/>
      <c r="F285" s="406"/>
      <c r="G285" s="379"/>
    </row>
    <row r="286" spans="1:7" s="10" customFormat="1" ht="12.9" customHeight="1" x14ac:dyDescent="0.3">
      <c r="A286" s="44"/>
      <c r="B286" s="49"/>
      <c r="C286" s="50"/>
      <c r="D286" s="40"/>
      <c r="E286" s="62"/>
      <c r="F286" s="406"/>
      <c r="G286" s="379"/>
    </row>
    <row r="287" spans="1:7" ht="12.9" customHeight="1" x14ac:dyDescent="0.25">
      <c r="A287" s="44"/>
      <c r="B287" s="49"/>
      <c r="C287" s="50"/>
      <c r="D287" s="40"/>
      <c r="E287" s="62"/>
      <c r="F287" s="406"/>
      <c r="G287" s="379"/>
    </row>
    <row r="288" spans="1:7" s="10" customFormat="1" ht="26.1" customHeight="1" x14ac:dyDescent="0.3">
      <c r="A288" s="56"/>
      <c r="B288" s="49"/>
      <c r="C288" s="50"/>
      <c r="D288" s="40"/>
      <c r="E288" s="62"/>
      <c r="F288" s="406"/>
      <c r="G288" s="379"/>
    </row>
    <row r="289" spans="1:7" ht="12.9" customHeight="1" x14ac:dyDescent="0.25">
      <c r="A289" s="43"/>
      <c r="B289" s="49"/>
      <c r="C289" s="50"/>
      <c r="D289" s="40"/>
      <c r="E289" s="62"/>
      <c r="F289" s="406"/>
      <c r="G289" s="379"/>
    </row>
    <row r="290" spans="1:7" ht="12.9" customHeight="1" x14ac:dyDescent="0.25">
      <c r="A290" s="43"/>
      <c r="B290" s="49"/>
      <c r="C290" s="50"/>
      <c r="D290" s="40"/>
      <c r="E290" s="62"/>
      <c r="F290" s="406"/>
      <c r="G290" s="379"/>
    </row>
    <row r="291" spans="1:7" ht="12.9" customHeight="1" x14ac:dyDescent="0.25">
      <c r="A291" s="43"/>
      <c r="B291" s="49"/>
      <c r="C291" s="50"/>
      <c r="D291" s="40"/>
      <c r="E291" s="62"/>
      <c r="F291" s="406"/>
      <c r="G291" s="379"/>
    </row>
    <row r="292" spans="1:7" ht="12.9" customHeight="1" x14ac:dyDescent="0.25">
      <c r="A292" s="43"/>
      <c r="B292" s="49"/>
      <c r="C292" s="50"/>
      <c r="D292" s="40"/>
      <c r="E292" s="62"/>
      <c r="F292" s="406"/>
      <c r="G292" s="379"/>
    </row>
    <row r="293" spans="1:7" s="10" customFormat="1" ht="39" customHeight="1" x14ac:dyDescent="0.3">
      <c r="A293" s="194"/>
      <c r="B293" s="49"/>
      <c r="C293" s="50"/>
      <c r="D293" s="40"/>
      <c r="E293" s="62"/>
      <c r="F293" s="406"/>
      <c r="G293" s="379"/>
    </row>
    <row r="294" spans="1:7" s="6" customFormat="1" ht="26.1" customHeight="1" x14ac:dyDescent="0.25">
      <c r="A294" s="44"/>
      <c r="B294" s="49"/>
      <c r="C294" s="50"/>
      <c r="D294" s="40"/>
      <c r="E294" s="62"/>
      <c r="F294" s="406"/>
      <c r="G294" s="379"/>
    </row>
    <row r="295" spans="1:7" ht="12.9" customHeight="1" x14ac:dyDescent="0.25">
      <c r="A295" s="43"/>
      <c r="B295" s="45"/>
      <c r="C295" s="50"/>
      <c r="D295" s="40"/>
      <c r="E295" s="62"/>
      <c r="F295" s="406"/>
      <c r="G295" s="379"/>
    </row>
    <row r="296" spans="1:7" s="6" customFormat="1" ht="12.9" customHeight="1" x14ac:dyDescent="0.25">
      <c r="A296" s="44"/>
      <c r="B296" s="45" t="s">
        <v>158</v>
      </c>
      <c r="C296" s="46"/>
      <c r="D296" s="44"/>
      <c r="E296" s="60"/>
      <c r="F296" s="406"/>
      <c r="G296" s="379"/>
    </row>
    <row r="297" spans="1:7" s="6" customFormat="1" ht="12.9" customHeight="1" x14ac:dyDescent="0.25">
      <c r="A297" s="44"/>
      <c r="B297" s="45" t="s">
        <v>186</v>
      </c>
      <c r="C297" s="46"/>
      <c r="D297" s="44"/>
      <c r="E297" s="60"/>
      <c r="F297" s="406"/>
      <c r="G297" s="379"/>
    </row>
    <row r="298" spans="1:7" ht="12.9" customHeight="1" thickBot="1" x14ac:dyDescent="0.3">
      <c r="A298" s="43"/>
      <c r="B298" s="79" t="s">
        <v>666</v>
      </c>
      <c r="C298" s="46"/>
      <c r="D298" s="44"/>
      <c r="E298" s="60"/>
      <c r="F298" s="406"/>
      <c r="G298" s="410">
        <f>SUM(G244:G290)</f>
        <v>0</v>
      </c>
    </row>
    <row r="299" spans="1:7" ht="12.9" customHeight="1" thickTop="1" x14ac:dyDescent="0.25">
      <c r="A299" s="43"/>
      <c r="B299" s="184"/>
      <c r="C299" s="177"/>
      <c r="D299" s="178"/>
      <c r="E299" s="179"/>
      <c r="F299" s="426"/>
      <c r="G299" s="427"/>
    </row>
    <row r="300" spans="1:7" s="10" customFormat="1" ht="12.9" customHeight="1" x14ac:dyDescent="0.3">
      <c r="A300" s="137"/>
      <c r="B300" s="185"/>
      <c r="C300" s="181"/>
      <c r="D300" s="182"/>
      <c r="E300" s="183"/>
      <c r="F300" s="413"/>
      <c r="G300" s="414"/>
    </row>
    <row r="301" spans="1:7" s="10" customFormat="1" ht="12.9" customHeight="1" x14ac:dyDescent="0.3">
      <c r="A301" s="162"/>
      <c r="B301" s="45"/>
      <c r="C301" s="50"/>
      <c r="D301" s="40"/>
      <c r="E301" s="62"/>
      <c r="F301" s="406"/>
      <c r="G301" s="379"/>
    </row>
    <row r="302" spans="1:7" s="10" customFormat="1" ht="12.9" customHeight="1" x14ac:dyDescent="0.3">
      <c r="A302" s="44"/>
      <c r="B302" s="45" t="s">
        <v>159</v>
      </c>
      <c r="C302" s="50"/>
      <c r="D302" s="40"/>
      <c r="E302" s="62"/>
      <c r="F302" s="406"/>
      <c r="G302" s="379"/>
    </row>
    <row r="303" spans="1:7" s="6" customFormat="1" ht="12.9" customHeight="1" x14ac:dyDescent="0.25">
      <c r="A303" s="44"/>
      <c r="B303" s="45"/>
      <c r="C303" s="50"/>
      <c r="D303" s="40"/>
      <c r="E303" s="62"/>
      <c r="F303" s="406"/>
      <c r="G303" s="379"/>
    </row>
    <row r="304" spans="1:7" ht="12.9" customHeight="1" x14ac:dyDescent="0.25">
      <c r="A304" s="44"/>
      <c r="B304" s="85" t="s">
        <v>113</v>
      </c>
      <c r="C304" s="50"/>
      <c r="D304" s="44"/>
      <c r="E304" s="62"/>
      <c r="F304" s="406"/>
      <c r="G304" s="424"/>
    </row>
    <row r="305" spans="1:7" s="6" customFormat="1" ht="12.9" customHeight="1" x14ac:dyDescent="0.25">
      <c r="A305" s="43"/>
      <c r="B305" s="85"/>
      <c r="C305" s="50"/>
      <c r="D305" s="44"/>
      <c r="E305" s="62"/>
      <c r="F305" s="406"/>
      <c r="G305" s="424"/>
    </row>
    <row r="306" spans="1:7" s="6" customFormat="1" ht="12.9" customHeight="1" x14ac:dyDescent="0.25">
      <c r="A306" s="44"/>
      <c r="B306" s="85" t="s">
        <v>293</v>
      </c>
      <c r="C306" s="50"/>
      <c r="D306" s="44"/>
      <c r="E306" s="62"/>
      <c r="F306" s="406"/>
      <c r="G306" s="424"/>
    </row>
    <row r="307" spans="1:7" s="6" customFormat="1" ht="12.9" customHeight="1" x14ac:dyDescent="0.25">
      <c r="A307" s="44" t="s">
        <v>5</v>
      </c>
      <c r="B307" s="49" t="s">
        <v>294</v>
      </c>
      <c r="C307" s="50">
        <v>297</v>
      </c>
      <c r="D307" s="40" t="s">
        <v>115</v>
      </c>
      <c r="E307" s="62">
        <f>E248</f>
        <v>90000</v>
      </c>
      <c r="F307" s="406"/>
      <c r="G307" s="379">
        <f>F307*C307</f>
        <v>0</v>
      </c>
    </row>
    <row r="308" spans="1:7" s="6" customFormat="1" ht="12.9" customHeight="1" x14ac:dyDescent="0.25">
      <c r="A308" s="44"/>
      <c r="B308" s="85"/>
      <c r="C308" s="50"/>
      <c r="D308" s="44"/>
      <c r="E308" s="62"/>
      <c r="F308" s="406"/>
      <c r="G308" s="424"/>
    </row>
    <row r="309" spans="1:7" s="6" customFormat="1" ht="12.9" customHeight="1" x14ac:dyDescent="0.25">
      <c r="A309" s="44"/>
      <c r="B309" s="45" t="s">
        <v>47</v>
      </c>
      <c r="C309" s="46"/>
      <c r="D309" s="44"/>
      <c r="E309" s="60"/>
      <c r="F309" s="406"/>
      <c r="G309" s="379"/>
    </row>
    <row r="310" spans="1:7" s="6" customFormat="1" ht="12.9" customHeight="1" x14ac:dyDescent="0.25">
      <c r="A310" s="44"/>
      <c r="B310" s="195"/>
      <c r="C310" s="239"/>
      <c r="D310" s="194"/>
      <c r="E310" s="255"/>
      <c r="F310" s="408"/>
      <c r="G310" s="403"/>
    </row>
    <row r="311" spans="1:7" s="6" customFormat="1" ht="12.9" customHeight="1" x14ac:dyDescent="0.25">
      <c r="A311" s="44" t="s">
        <v>6</v>
      </c>
      <c r="B311" s="49" t="s">
        <v>322</v>
      </c>
      <c r="C311" s="50">
        <v>189</v>
      </c>
      <c r="D311" s="40" t="s">
        <v>115</v>
      </c>
      <c r="E311" s="62" t="e">
        <f>E253</f>
        <v>#REF!</v>
      </c>
      <c r="F311" s="406"/>
      <c r="G311" s="379">
        <f>F311*C311</f>
        <v>0</v>
      </c>
    </row>
    <row r="312" spans="1:7" ht="12.9" customHeight="1" x14ac:dyDescent="0.25">
      <c r="A312" s="40"/>
      <c r="B312" s="49"/>
      <c r="C312" s="50"/>
      <c r="D312" s="40"/>
      <c r="E312" s="62"/>
      <c r="F312" s="406"/>
      <c r="G312" s="379"/>
    </row>
    <row r="313" spans="1:7" ht="12.9" customHeight="1" x14ac:dyDescent="0.25">
      <c r="A313" s="40" t="s">
        <v>7</v>
      </c>
      <c r="B313" s="49" t="s">
        <v>298</v>
      </c>
      <c r="C313" s="46">
        <v>326</v>
      </c>
      <c r="D313" s="40" t="s">
        <v>115</v>
      </c>
      <c r="E313" s="62" t="e">
        <f>E311</f>
        <v>#REF!</v>
      </c>
      <c r="F313" s="406"/>
      <c r="G313" s="379">
        <f>F313*C313</f>
        <v>0</v>
      </c>
    </row>
    <row r="314" spans="1:7" ht="12.9" customHeight="1" x14ac:dyDescent="0.25">
      <c r="A314" s="40"/>
      <c r="B314" s="49"/>
      <c r="C314" s="46"/>
      <c r="D314" s="40"/>
      <c r="E314" s="62"/>
      <c r="F314" s="406"/>
      <c r="G314" s="379"/>
    </row>
    <row r="315" spans="1:7" ht="12.9" customHeight="1" x14ac:dyDescent="0.25">
      <c r="A315" s="40" t="s">
        <v>8</v>
      </c>
      <c r="B315" s="49" t="s">
        <v>323</v>
      </c>
      <c r="C315" s="50">
        <v>70</v>
      </c>
      <c r="D315" s="40" t="s">
        <v>115</v>
      </c>
      <c r="E315" s="62" t="e">
        <f>E311</f>
        <v>#REF!</v>
      </c>
      <c r="F315" s="406"/>
      <c r="G315" s="379">
        <f>F315*C315</f>
        <v>0</v>
      </c>
    </row>
    <row r="316" spans="1:7" ht="12.9" customHeight="1" x14ac:dyDescent="0.25">
      <c r="A316" s="40"/>
      <c r="B316" s="49"/>
      <c r="C316" s="50"/>
      <c r="D316" s="40"/>
      <c r="E316" s="62"/>
      <c r="F316" s="406"/>
      <c r="G316" s="379"/>
    </row>
    <row r="317" spans="1:7" ht="12.9" customHeight="1" x14ac:dyDescent="0.25">
      <c r="A317" s="40"/>
      <c r="B317" s="85" t="s">
        <v>125</v>
      </c>
      <c r="C317" s="50"/>
      <c r="D317" s="44"/>
      <c r="E317" s="62"/>
      <c r="F317" s="406"/>
      <c r="G317" s="379"/>
    </row>
    <row r="318" spans="1:7" s="20" customFormat="1" ht="12.9" customHeight="1" x14ac:dyDescent="0.25">
      <c r="A318" s="44" t="s">
        <v>9</v>
      </c>
      <c r="B318" s="205" t="s">
        <v>246</v>
      </c>
      <c r="C318" s="50"/>
      <c r="D318" s="44"/>
      <c r="E318" s="62"/>
      <c r="F318" s="406"/>
      <c r="G318" s="379"/>
    </row>
    <row r="319" spans="1:7" s="20" customFormat="1" ht="12.9" customHeight="1" x14ac:dyDescent="0.25">
      <c r="A319" s="44"/>
      <c r="B319" s="205" t="s">
        <v>305</v>
      </c>
      <c r="C319" s="50"/>
      <c r="D319" s="44"/>
      <c r="E319" s="62"/>
      <c r="F319" s="406"/>
      <c r="G319" s="379"/>
    </row>
    <row r="320" spans="1:7" s="20" customFormat="1" ht="12.9" customHeight="1" x14ac:dyDescent="0.25">
      <c r="A320" s="44"/>
      <c r="B320" s="49"/>
      <c r="C320" s="75"/>
      <c r="D320" s="44"/>
      <c r="E320" s="62"/>
      <c r="F320" s="406"/>
      <c r="G320" s="379"/>
    </row>
    <row r="321" spans="1:7" s="20" customFormat="1" ht="12.9" customHeight="1" x14ac:dyDescent="0.25">
      <c r="A321" s="44" t="s">
        <v>10</v>
      </c>
      <c r="B321" s="49" t="s">
        <v>324</v>
      </c>
      <c r="C321" s="75">
        <f>C311*0.1</f>
        <v>18.900000000000002</v>
      </c>
      <c r="D321" s="44" t="s">
        <v>17</v>
      </c>
      <c r="E321" s="62" t="e">
        <f>E262</f>
        <v>#REF!</v>
      </c>
      <c r="F321" s="406"/>
      <c r="G321" s="379">
        <f>F321*C321</f>
        <v>0</v>
      </c>
    </row>
    <row r="322" spans="1:7" s="20" customFormat="1" ht="12.9" customHeight="1" x14ac:dyDescent="0.25">
      <c r="A322" s="44"/>
      <c r="B322" s="49"/>
      <c r="C322" s="75"/>
      <c r="D322" s="44"/>
      <c r="E322" s="62"/>
      <c r="F322" s="406"/>
      <c r="G322" s="379"/>
    </row>
    <row r="323" spans="1:7" s="20" customFormat="1" ht="12.9" customHeight="1" x14ac:dyDescent="0.25">
      <c r="A323" s="44" t="s">
        <v>11</v>
      </c>
      <c r="B323" s="49" t="s">
        <v>299</v>
      </c>
      <c r="C323" s="75">
        <f>C313*0.15</f>
        <v>48.9</v>
      </c>
      <c r="D323" s="44" t="s">
        <v>17</v>
      </c>
      <c r="E323" s="62" t="e">
        <f>E321</f>
        <v>#REF!</v>
      </c>
      <c r="F323" s="406"/>
      <c r="G323" s="379">
        <f>F323*C323</f>
        <v>0</v>
      </c>
    </row>
    <row r="324" spans="1:7" s="20" customFormat="1" ht="12.9" customHeight="1" x14ac:dyDescent="0.25">
      <c r="A324" s="44"/>
      <c r="B324" s="49"/>
      <c r="C324" s="97"/>
      <c r="D324" s="44"/>
      <c r="E324" s="62"/>
      <c r="F324" s="406"/>
      <c r="G324" s="379"/>
    </row>
    <row r="325" spans="1:7" ht="12.9" customHeight="1" x14ac:dyDescent="0.25">
      <c r="A325" s="40" t="s">
        <v>12</v>
      </c>
      <c r="B325" s="49" t="s">
        <v>325</v>
      </c>
      <c r="C325" s="75">
        <f>C315*0.15</f>
        <v>10.5</v>
      </c>
      <c r="D325" s="44" t="s">
        <v>17</v>
      </c>
      <c r="E325" s="62" t="e">
        <f>E323</f>
        <v>#REF!</v>
      </c>
      <c r="F325" s="406"/>
      <c r="G325" s="379">
        <f>F325*C325</f>
        <v>0</v>
      </c>
    </row>
    <row r="326" spans="1:7" ht="12.9" customHeight="1" x14ac:dyDescent="0.25">
      <c r="A326" s="44"/>
      <c r="B326" s="49"/>
      <c r="C326" s="75"/>
      <c r="D326" s="44"/>
      <c r="E326" s="62"/>
      <c r="F326" s="406"/>
      <c r="G326" s="379"/>
    </row>
    <row r="327" spans="1:7" ht="12.9" customHeight="1" x14ac:dyDescent="0.25">
      <c r="A327" s="44"/>
      <c r="B327" s="45" t="s">
        <v>48</v>
      </c>
      <c r="C327" s="50"/>
      <c r="D327" s="44"/>
      <c r="E327" s="62"/>
      <c r="F327" s="406"/>
      <c r="G327" s="379"/>
    </row>
    <row r="328" spans="1:7" ht="26.1" customHeight="1" x14ac:dyDescent="0.25">
      <c r="A328" s="44"/>
      <c r="B328" s="51"/>
      <c r="C328" s="46"/>
      <c r="D328" s="44"/>
      <c r="E328" s="60"/>
      <c r="F328" s="406"/>
      <c r="G328" s="379"/>
    </row>
    <row r="329" spans="1:7" ht="12.9" customHeight="1" x14ac:dyDescent="0.25">
      <c r="A329" s="44" t="s">
        <v>668</v>
      </c>
      <c r="B329" s="51" t="s">
        <v>297</v>
      </c>
      <c r="C329" s="46">
        <v>439</v>
      </c>
      <c r="D329" s="44" t="s">
        <v>24</v>
      </c>
      <c r="E329" s="60" t="e">
        <f>E268</f>
        <v>#REF!</v>
      </c>
      <c r="F329" s="406"/>
      <c r="G329" s="379">
        <f>F329*C329</f>
        <v>0</v>
      </c>
    </row>
    <row r="330" spans="1:7" ht="26.1" customHeight="1" x14ac:dyDescent="0.25">
      <c r="A330" s="44"/>
      <c r="B330" s="51"/>
      <c r="C330" s="46"/>
      <c r="D330" s="44"/>
      <c r="E330" s="60"/>
      <c r="F330" s="406"/>
      <c r="G330" s="379"/>
    </row>
    <row r="331" spans="1:7" ht="12.9" customHeight="1" x14ac:dyDescent="0.25">
      <c r="A331" s="44" t="s">
        <v>13</v>
      </c>
      <c r="B331" s="51" t="s">
        <v>326</v>
      </c>
      <c r="C331" s="46">
        <v>2257</v>
      </c>
      <c r="D331" s="44" t="s">
        <v>114</v>
      </c>
      <c r="E331" s="60" t="e">
        <f>E270</f>
        <v>#REF!</v>
      </c>
      <c r="F331" s="406"/>
      <c r="G331" s="379">
        <f>F331*C331</f>
        <v>0</v>
      </c>
    </row>
    <row r="332" spans="1:7" ht="12.9" customHeight="1" x14ac:dyDescent="0.25">
      <c r="A332" s="44"/>
      <c r="B332" s="49"/>
      <c r="C332" s="50"/>
      <c r="D332" s="44"/>
      <c r="E332" s="62"/>
      <c r="F332" s="406"/>
      <c r="G332" s="379"/>
    </row>
    <row r="333" spans="1:7" ht="12.9" customHeight="1" x14ac:dyDescent="0.25">
      <c r="A333" s="44" t="s">
        <v>14</v>
      </c>
      <c r="B333" s="49" t="s">
        <v>327</v>
      </c>
      <c r="C333" s="46">
        <v>701</v>
      </c>
      <c r="D333" s="44" t="s">
        <v>114</v>
      </c>
      <c r="E333" s="60" t="e">
        <f>E331</f>
        <v>#REF!</v>
      </c>
      <c r="F333" s="406"/>
      <c r="G333" s="379">
        <f>F333*C333</f>
        <v>0</v>
      </c>
    </row>
    <row r="334" spans="1:7" s="20" customFormat="1" ht="12.9" customHeight="1" x14ac:dyDescent="0.25">
      <c r="A334" s="44"/>
      <c r="B334" s="124"/>
      <c r="C334" s="46"/>
      <c r="D334" s="44"/>
      <c r="E334" s="60"/>
      <c r="F334" s="406"/>
      <c r="G334" s="379"/>
    </row>
    <row r="335" spans="1:7" s="20" customFormat="1" ht="12.9" customHeight="1" x14ac:dyDescent="0.25">
      <c r="A335" s="44"/>
      <c r="B335" s="161" t="s">
        <v>261</v>
      </c>
      <c r="C335" s="46"/>
      <c r="D335" s="44"/>
      <c r="E335" s="60"/>
      <c r="F335" s="406"/>
      <c r="G335" s="379"/>
    </row>
    <row r="336" spans="1:7" s="20" customFormat="1" ht="12.9" customHeight="1" x14ac:dyDescent="0.25">
      <c r="A336" s="44"/>
      <c r="B336" s="272"/>
      <c r="C336" s="239"/>
      <c r="D336" s="194"/>
      <c r="E336" s="255"/>
      <c r="F336" s="408"/>
      <c r="G336" s="403"/>
    </row>
    <row r="337" spans="1:7" s="20" customFormat="1" ht="12.9" customHeight="1" x14ac:dyDescent="0.25">
      <c r="A337" s="44" t="s">
        <v>18</v>
      </c>
      <c r="B337" s="228" t="s">
        <v>328</v>
      </c>
      <c r="C337" s="46">
        <v>1</v>
      </c>
      <c r="D337" s="44" t="s">
        <v>33</v>
      </c>
      <c r="E337" s="60">
        <v>910000</v>
      </c>
      <c r="F337" s="406"/>
      <c r="G337" s="379">
        <f>F337*C337</f>
        <v>0</v>
      </c>
    </row>
    <row r="338" spans="1:7" s="20" customFormat="1" ht="12.9" customHeight="1" x14ac:dyDescent="0.25">
      <c r="A338" s="44"/>
      <c r="B338" s="51"/>
      <c r="C338" s="46"/>
      <c r="D338" s="44"/>
      <c r="E338" s="60"/>
      <c r="F338" s="406"/>
      <c r="G338" s="379"/>
    </row>
    <row r="339" spans="1:7" s="20" customFormat="1" ht="12.9" customHeight="1" x14ac:dyDescent="0.25">
      <c r="A339" s="44"/>
      <c r="B339" s="161" t="s">
        <v>329</v>
      </c>
      <c r="C339" s="46"/>
      <c r="D339" s="44"/>
      <c r="E339" s="60"/>
      <c r="F339" s="406"/>
      <c r="G339" s="379"/>
    </row>
    <row r="340" spans="1:7" s="20" customFormat="1" ht="12.9" customHeight="1" x14ac:dyDescent="0.25">
      <c r="A340" s="44"/>
      <c r="B340" s="272"/>
      <c r="C340" s="239"/>
      <c r="D340" s="194"/>
      <c r="E340" s="255"/>
      <c r="F340" s="408"/>
      <c r="G340" s="403"/>
    </row>
    <row r="341" spans="1:7" ht="12.9" customHeight="1" x14ac:dyDescent="0.25">
      <c r="A341" s="44" t="s">
        <v>19</v>
      </c>
      <c r="B341" s="51" t="s">
        <v>331</v>
      </c>
      <c r="C341" s="46">
        <v>113</v>
      </c>
      <c r="D341" s="44" t="s">
        <v>330</v>
      </c>
      <c r="E341" s="60">
        <v>45000</v>
      </c>
      <c r="F341" s="406"/>
      <c r="G341" s="379">
        <f>F341*C341</f>
        <v>0</v>
      </c>
    </row>
    <row r="342" spans="1:7" ht="12.9" customHeight="1" x14ac:dyDescent="0.25">
      <c r="A342" s="44"/>
      <c r="B342" s="240"/>
      <c r="C342" s="239"/>
      <c r="D342" s="194"/>
      <c r="E342" s="255"/>
      <c r="F342" s="408"/>
      <c r="G342" s="403"/>
    </row>
    <row r="343" spans="1:7" ht="26.1" customHeight="1" x14ac:dyDescent="0.25">
      <c r="A343" s="44" t="s">
        <v>20</v>
      </c>
      <c r="B343" s="99" t="s">
        <v>150</v>
      </c>
      <c r="C343" s="46"/>
      <c r="D343" s="40"/>
      <c r="E343" s="62"/>
      <c r="F343" s="379"/>
      <c r="G343" s="421"/>
    </row>
    <row r="344" spans="1:7" ht="12.9" customHeight="1" x14ac:dyDescent="0.25">
      <c r="A344" s="44"/>
      <c r="B344" s="99"/>
      <c r="C344" s="46"/>
      <c r="D344" s="40"/>
      <c r="E344" s="62"/>
      <c r="F344" s="379"/>
      <c r="G344" s="421"/>
    </row>
    <row r="345" spans="1:7" ht="12.9" customHeight="1" x14ac:dyDescent="0.25">
      <c r="A345" s="44"/>
      <c r="B345" s="99" t="s">
        <v>151</v>
      </c>
      <c r="C345" s="46"/>
      <c r="D345" s="40"/>
      <c r="E345" s="62"/>
      <c r="F345" s="379"/>
      <c r="G345" s="421"/>
    </row>
    <row r="346" spans="1:7" ht="12.9" customHeight="1" x14ac:dyDescent="0.25">
      <c r="A346" s="44"/>
      <c r="B346" s="45" t="s">
        <v>231</v>
      </c>
      <c r="C346" s="46"/>
      <c r="D346" s="44"/>
      <c r="E346" s="60"/>
      <c r="F346" s="379"/>
      <c r="G346" s="421"/>
    </row>
    <row r="347" spans="1:7" ht="12.9" customHeight="1" x14ac:dyDescent="0.25">
      <c r="A347" s="44"/>
      <c r="B347" s="45"/>
      <c r="C347" s="46"/>
      <c r="D347" s="44"/>
      <c r="E347" s="60"/>
      <c r="F347" s="379"/>
      <c r="G347" s="421"/>
    </row>
    <row r="348" spans="1:7" ht="12.9" customHeight="1" x14ac:dyDescent="0.25">
      <c r="A348" s="43" t="s">
        <v>669</v>
      </c>
      <c r="B348" s="49" t="s">
        <v>248</v>
      </c>
      <c r="C348" s="50">
        <v>2683</v>
      </c>
      <c r="D348" s="40" t="s">
        <v>114</v>
      </c>
      <c r="E348" s="62">
        <v>5500</v>
      </c>
      <c r="F348" s="406"/>
      <c r="G348" s="379">
        <f>F348*C348</f>
        <v>0</v>
      </c>
    </row>
    <row r="349" spans="1:7" ht="12.9" customHeight="1" x14ac:dyDescent="0.25">
      <c r="A349" s="43"/>
      <c r="B349" s="49"/>
      <c r="C349" s="50"/>
      <c r="D349" s="40"/>
      <c r="E349" s="62"/>
      <c r="F349" s="406"/>
      <c r="G349" s="379"/>
    </row>
    <row r="350" spans="1:7" ht="12.9" customHeight="1" x14ac:dyDescent="0.25">
      <c r="A350" s="44" t="s">
        <v>21</v>
      </c>
      <c r="B350" s="49" t="s">
        <v>221</v>
      </c>
      <c r="C350" s="50">
        <v>376</v>
      </c>
      <c r="D350" s="40" t="s">
        <v>114</v>
      </c>
      <c r="E350" s="62">
        <f>E348</f>
        <v>5500</v>
      </c>
      <c r="F350" s="406"/>
      <c r="G350" s="379">
        <f>F350*C350</f>
        <v>0</v>
      </c>
    </row>
    <row r="351" spans="1:7" ht="12.9" customHeight="1" x14ac:dyDescent="0.25">
      <c r="A351" s="44"/>
      <c r="B351" s="245"/>
      <c r="C351" s="241"/>
      <c r="D351" s="242"/>
      <c r="E351" s="243"/>
      <c r="F351" s="408"/>
      <c r="G351" s="403"/>
    </row>
    <row r="352" spans="1:7" ht="12.9" customHeight="1" thickBot="1" x14ac:dyDescent="0.3">
      <c r="A352" s="44"/>
      <c r="B352" s="70" t="s">
        <v>15</v>
      </c>
      <c r="C352" s="63"/>
      <c r="D352" s="39"/>
      <c r="E352" s="59"/>
      <c r="F352" s="382"/>
      <c r="G352" s="425">
        <f>SUM(G303:G350)</f>
        <v>0</v>
      </c>
    </row>
    <row r="353" spans="1:7" ht="12.9" customHeight="1" thickTop="1" x14ac:dyDescent="0.25">
      <c r="A353" s="44"/>
      <c r="B353" s="130"/>
      <c r="C353" s="271"/>
      <c r="D353" s="96"/>
      <c r="E353" s="84"/>
      <c r="F353" s="411"/>
      <c r="G353" s="412"/>
    </row>
    <row r="354" spans="1:7" ht="12.9" customHeight="1" x14ac:dyDescent="0.25">
      <c r="A354" s="44"/>
      <c r="B354" s="180"/>
      <c r="C354" s="181"/>
      <c r="D354" s="182"/>
      <c r="E354" s="183"/>
      <c r="F354" s="413"/>
      <c r="G354" s="414"/>
    </row>
    <row r="355" spans="1:7" ht="12.9" customHeight="1" x14ac:dyDescent="0.25">
      <c r="A355" s="44"/>
      <c r="B355" s="245"/>
      <c r="C355" s="241"/>
      <c r="D355" s="242"/>
      <c r="E355" s="243"/>
      <c r="F355" s="408"/>
      <c r="G355" s="403"/>
    </row>
    <row r="356" spans="1:7" ht="12.9" customHeight="1" x14ac:dyDescent="0.25">
      <c r="A356" s="44"/>
      <c r="B356" s="85" t="s">
        <v>243</v>
      </c>
      <c r="C356" s="50"/>
      <c r="D356" s="44"/>
      <c r="E356" s="62"/>
      <c r="F356" s="379"/>
      <c r="G356" s="421"/>
    </row>
    <row r="357" spans="1:7" ht="12.9" customHeight="1" x14ac:dyDescent="0.25">
      <c r="A357" s="44"/>
      <c r="B357" s="85"/>
      <c r="C357" s="50"/>
      <c r="D357" s="44"/>
      <c r="E357" s="62"/>
      <c r="F357" s="379"/>
      <c r="G357" s="421"/>
    </row>
    <row r="358" spans="1:7" ht="12.9" customHeight="1" x14ac:dyDescent="0.25">
      <c r="A358" s="44" t="s">
        <v>5</v>
      </c>
      <c r="B358" s="49" t="s">
        <v>149</v>
      </c>
      <c r="C358" s="50">
        <f>C348</f>
        <v>2683</v>
      </c>
      <c r="D358" s="40" t="s">
        <v>114</v>
      </c>
      <c r="E358" s="62">
        <v>7500</v>
      </c>
      <c r="F358" s="406"/>
      <c r="G358" s="379">
        <f>F358*C358</f>
        <v>0</v>
      </c>
    </row>
    <row r="359" spans="1:7" ht="12.9" customHeight="1" x14ac:dyDescent="0.25">
      <c r="A359" s="44"/>
      <c r="B359" s="49"/>
      <c r="C359" s="50"/>
      <c r="D359" s="40"/>
      <c r="E359" s="62"/>
      <c r="F359" s="406"/>
      <c r="G359" s="379"/>
    </row>
    <row r="360" spans="1:7" ht="12.9" customHeight="1" x14ac:dyDescent="0.25">
      <c r="A360" s="137" t="s">
        <v>6</v>
      </c>
      <c r="B360" s="49" t="s">
        <v>154</v>
      </c>
      <c r="C360" s="50">
        <f>C350</f>
        <v>376</v>
      </c>
      <c r="D360" s="40" t="s">
        <v>114</v>
      </c>
      <c r="E360" s="62">
        <f>E194</f>
        <v>1650</v>
      </c>
      <c r="F360" s="406"/>
      <c r="G360" s="379">
        <f>F360*C360</f>
        <v>0</v>
      </c>
    </row>
    <row r="361" spans="1:7" ht="12.9" customHeight="1" x14ac:dyDescent="0.25">
      <c r="A361" s="162"/>
      <c r="B361" s="49"/>
      <c r="C361" s="50"/>
      <c r="D361" s="40"/>
      <c r="E361" s="62"/>
      <c r="F361" s="406"/>
      <c r="G361" s="379"/>
    </row>
    <row r="362" spans="1:7" ht="12.9" customHeight="1" x14ac:dyDescent="0.25">
      <c r="A362" s="44" t="s">
        <v>7</v>
      </c>
      <c r="B362" s="49" t="s">
        <v>199</v>
      </c>
      <c r="C362" s="100">
        <f>C358</f>
        <v>2683</v>
      </c>
      <c r="D362" s="40" t="s">
        <v>114</v>
      </c>
      <c r="E362" s="101">
        <v>8000</v>
      </c>
      <c r="F362" s="382"/>
      <c r="G362" s="407">
        <f>F362*C362</f>
        <v>0</v>
      </c>
    </row>
    <row r="363" spans="1:7" ht="12.9" customHeight="1" x14ac:dyDescent="0.25">
      <c r="A363" s="44"/>
      <c r="B363" s="51"/>
      <c r="C363" s="46"/>
      <c r="D363" s="44"/>
      <c r="E363" s="60"/>
      <c r="F363" s="406"/>
      <c r="G363" s="379"/>
    </row>
    <row r="364" spans="1:7" ht="12.9" customHeight="1" x14ac:dyDescent="0.25">
      <c r="A364" s="44"/>
      <c r="B364" s="45" t="s">
        <v>122</v>
      </c>
      <c r="C364" s="46"/>
      <c r="D364" s="44"/>
      <c r="E364" s="60"/>
      <c r="F364" s="406"/>
      <c r="G364" s="379"/>
    </row>
    <row r="365" spans="1:7" ht="12.9" customHeight="1" x14ac:dyDescent="0.25">
      <c r="A365" s="44"/>
      <c r="B365" s="45"/>
      <c r="C365" s="46"/>
      <c r="D365" s="44"/>
      <c r="E365" s="60"/>
      <c r="F365" s="406"/>
      <c r="G365" s="379"/>
    </row>
    <row r="366" spans="1:7" ht="12.9" customHeight="1" x14ac:dyDescent="0.25">
      <c r="A366" s="44" t="s">
        <v>8</v>
      </c>
      <c r="B366" s="49" t="s">
        <v>29</v>
      </c>
      <c r="C366" s="50"/>
      <c r="D366" s="50" t="s">
        <v>33</v>
      </c>
      <c r="E366" s="62"/>
      <c r="F366" s="406"/>
      <c r="G366" s="379"/>
    </row>
    <row r="367" spans="1:7" ht="12.9" customHeight="1" x14ac:dyDescent="0.25">
      <c r="A367" s="44"/>
      <c r="B367" s="49"/>
      <c r="C367" s="50"/>
      <c r="D367" s="50"/>
      <c r="E367" s="62"/>
      <c r="F367" s="406"/>
      <c r="G367" s="379"/>
    </row>
    <row r="368" spans="1:7" ht="51.9" customHeight="1" x14ac:dyDescent="0.25">
      <c r="A368" s="44"/>
      <c r="B368" s="49"/>
      <c r="C368" s="50"/>
      <c r="D368" s="50"/>
      <c r="E368" s="62"/>
      <c r="F368" s="406"/>
      <c r="G368" s="379"/>
    </row>
    <row r="369" spans="1:7" ht="12.9" customHeight="1" thickBot="1" x14ac:dyDescent="0.3">
      <c r="A369" s="44"/>
      <c r="B369" s="70" t="s">
        <v>15</v>
      </c>
      <c r="C369" s="63"/>
      <c r="D369" s="39"/>
      <c r="E369" s="59"/>
      <c r="F369" s="382"/>
      <c r="G369" s="425">
        <f>SUM(G356:G366)</f>
        <v>0</v>
      </c>
    </row>
    <row r="370" spans="1:7" ht="12.9" customHeight="1" thickTop="1" x14ac:dyDescent="0.25">
      <c r="A370" s="44"/>
      <c r="B370" s="49"/>
      <c r="C370" s="50"/>
      <c r="D370" s="50"/>
      <c r="E370" s="62"/>
      <c r="F370" s="406"/>
      <c r="G370" s="379"/>
    </row>
    <row r="371" spans="1:7" ht="26.1" customHeight="1" x14ac:dyDescent="0.25">
      <c r="A371" s="44"/>
      <c r="B371" s="49"/>
      <c r="C371" s="50"/>
      <c r="D371" s="50"/>
      <c r="E371" s="62"/>
      <c r="F371" s="406"/>
      <c r="G371" s="379"/>
    </row>
    <row r="372" spans="1:7" ht="12.9" customHeight="1" x14ac:dyDescent="0.25">
      <c r="A372" s="44"/>
      <c r="B372" s="49"/>
      <c r="C372" s="50"/>
      <c r="D372" s="50"/>
      <c r="E372" s="62"/>
      <c r="F372" s="406"/>
      <c r="G372" s="379"/>
    </row>
    <row r="373" spans="1:7" ht="12.9" customHeight="1" x14ac:dyDescent="0.25">
      <c r="A373" s="44"/>
      <c r="B373" s="77" t="s">
        <v>25</v>
      </c>
      <c r="C373" s="50"/>
      <c r="D373" s="44"/>
      <c r="E373" s="62"/>
      <c r="F373" s="406"/>
      <c r="G373" s="379"/>
    </row>
    <row r="374" spans="1:7" ht="12.9" customHeight="1" x14ac:dyDescent="0.25">
      <c r="A374" s="44"/>
      <c r="B374" s="77"/>
      <c r="C374" s="50"/>
      <c r="D374" s="44"/>
      <c r="E374" s="62"/>
      <c r="F374" s="406"/>
      <c r="G374" s="379"/>
    </row>
    <row r="375" spans="1:7" ht="12.9" customHeight="1" x14ac:dyDescent="0.25">
      <c r="A375" s="44"/>
      <c r="B375" s="46" t="s">
        <v>260</v>
      </c>
      <c r="C375" s="50"/>
      <c r="D375" s="44"/>
      <c r="E375" s="62"/>
      <c r="F375" s="406"/>
      <c r="G375" s="379">
        <f>G352</f>
        <v>0</v>
      </c>
    </row>
    <row r="376" spans="1:7" ht="12.9" customHeight="1" x14ac:dyDescent="0.25">
      <c r="A376" s="44"/>
      <c r="B376" s="46"/>
      <c r="C376" s="50"/>
      <c r="D376" s="44"/>
      <c r="E376" s="62"/>
      <c r="F376" s="406"/>
      <c r="G376" s="379"/>
    </row>
    <row r="377" spans="1:7" ht="12.9" customHeight="1" x14ac:dyDescent="0.25">
      <c r="A377" s="44"/>
      <c r="B377" s="46" t="s">
        <v>321</v>
      </c>
      <c r="C377" s="50"/>
      <c r="D377" s="44"/>
      <c r="E377" s="62"/>
      <c r="F377" s="406"/>
      <c r="G377" s="379">
        <f>G369</f>
        <v>0</v>
      </c>
    </row>
    <row r="378" spans="1:7" ht="12.9" customHeight="1" x14ac:dyDescent="0.25">
      <c r="A378" s="44"/>
      <c r="B378" s="49"/>
      <c r="C378" s="50"/>
      <c r="D378" s="50"/>
      <c r="E378" s="62"/>
      <c r="F378" s="406"/>
      <c r="G378" s="379"/>
    </row>
    <row r="379" spans="1:7" ht="12.9" customHeight="1" x14ac:dyDescent="0.25">
      <c r="A379" s="44"/>
      <c r="B379" s="49"/>
      <c r="C379" s="50"/>
      <c r="D379" s="50"/>
      <c r="E379" s="62"/>
      <c r="F379" s="406"/>
      <c r="G379" s="379"/>
    </row>
    <row r="380" spans="1:7" ht="12.9" customHeight="1" x14ac:dyDescent="0.25">
      <c r="A380" s="44"/>
      <c r="B380" s="49"/>
      <c r="C380" s="50"/>
      <c r="D380" s="50"/>
      <c r="E380" s="62"/>
      <c r="F380" s="406"/>
      <c r="G380" s="379"/>
    </row>
    <row r="381" spans="1:7" ht="12.9" customHeight="1" x14ac:dyDescent="0.25">
      <c r="A381" s="44"/>
      <c r="B381" s="49"/>
      <c r="C381" s="50"/>
      <c r="D381" s="50"/>
      <c r="E381" s="62"/>
      <c r="F381" s="406"/>
      <c r="G381" s="379"/>
    </row>
    <row r="382" spans="1:7" ht="12.9" customHeight="1" x14ac:dyDescent="0.25">
      <c r="A382" s="44"/>
      <c r="B382" s="49"/>
      <c r="C382" s="50"/>
      <c r="D382" s="50"/>
      <c r="E382" s="62"/>
      <c r="F382" s="406"/>
      <c r="G382" s="379"/>
    </row>
    <row r="383" spans="1:7" ht="12.9" customHeight="1" x14ac:dyDescent="0.25">
      <c r="A383" s="44"/>
      <c r="B383" s="49"/>
      <c r="C383" s="50"/>
      <c r="D383" s="50"/>
      <c r="E383" s="62"/>
      <c r="F383" s="406"/>
      <c r="G383" s="379"/>
    </row>
    <row r="384" spans="1:7" ht="12.9" customHeight="1" x14ac:dyDescent="0.25">
      <c r="A384" s="44"/>
      <c r="B384" s="49"/>
      <c r="C384" s="50"/>
      <c r="D384" s="50"/>
      <c r="E384" s="62"/>
      <c r="F384" s="406"/>
      <c r="G384" s="379"/>
    </row>
    <row r="385" spans="1:7" ht="12.9" customHeight="1" x14ac:dyDescent="0.25">
      <c r="A385" s="44"/>
      <c r="B385" s="49"/>
      <c r="C385" s="50"/>
      <c r="D385" s="50"/>
      <c r="E385" s="62"/>
      <c r="F385" s="406"/>
      <c r="G385" s="379"/>
    </row>
    <row r="386" spans="1:7" ht="12.9" customHeight="1" x14ac:dyDescent="0.25">
      <c r="A386" s="44"/>
      <c r="B386" s="49"/>
      <c r="C386" s="50"/>
      <c r="D386" s="50"/>
      <c r="E386" s="62"/>
      <c r="F386" s="406"/>
      <c r="G386" s="379"/>
    </row>
    <row r="387" spans="1:7" ht="12.9" customHeight="1" x14ac:dyDescent="0.25">
      <c r="A387" s="44"/>
      <c r="B387" s="49"/>
      <c r="C387" s="50"/>
      <c r="D387" s="50"/>
      <c r="E387" s="62"/>
      <c r="F387" s="406"/>
      <c r="G387" s="379"/>
    </row>
    <row r="388" spans="1:7" ht="12.9" customHeight="1" x14ac:dyDescent="0.25">
      <c r="A388" s="44"/>
      <c r="B388" s="49"/>
      <c r="C388" s="50"/>
      <c r="D388" s="50"/>
      <c r="E388" s="62"/>
      <c r="F388" s="406"/>
      <c r="G388" s="379"/>
    </row>
    <row r="389" spans="1:7" ht="12.9" customHeight="1" x14ac:dyDescent="0.25">
      <c r="A389" s="44"/>
      <c r="B389" s="49"/>
      <c r="C389" s="50"/>
      <c r="D389" s="50"/>
      <c r="E389" s="62"/>
      <c r="F389" s="406"/>
      <c r="G389" s="379"/>
    </row>
    <row r="390" spans="1:7" ht="12.9" customHeight="1" x14ac:dyDescent="0.25">
      <c r="A390" s="44"/>
      <c r="B390" s="245"/>
      <c r="C390" s="241"/>
      <c r="D390" s="241"/>
      <c r="E390" s="243"/>
      <c r="F390" s="408"/>
      <c r="G390" s="403"/>
    </row>
    <row r="391" spans="1:7" ht="12.9" customHeight="1" x14ac:dyDescent="0.25">
      <c r="A391" s="44"/>
      <c r="B391" s="245"/>
      <c r="C391" s="241"/>
      <c r="D391" s="241"/>
      <c r="E391" s="243"/>
      <c r="F391" s="408"/>
      <c r="G391" s="403"/>
    </row>
    <row r="392" spans="1:7" ht="12.9" customHeight="1" x14ac:dyDescent="0.25">
      <c r="A392" s="44"/>
      <c r="B392" s="245"/>
      <c r="C392" s="241"/>
      <c r="D392" s="241"/>
      <c r="E392" s="243"/>
      <c r="F392" s="408"/>
      <c r="G392" s="403"/>
    </row>
    <row r="393" spans="1:7" ht="12.9" customHeight="1" x14ac:dyDescent="0.25">
      <c r="A393" s="44"/>
      <c r="B393" s="245"/>
      <c r="C393" s="241"/>
      <c r="D393" s="241"/>
      <c r="E393" s="243"/>
      <c r="F393" s="408"/>
      <c r="G393" s="403"/>
    </row>
    <row r="394" spans="1:7" ht="12.9" customHeight="1" x14ac:dyDescent="0.25">
      <c r="A394" s="44"/>
      <c r="B394" s="245"/>
      <c r="C394" s="241"/>
      <c r="D394" s="241"/>
      <c r="E394" s="243"/>
      <c r="F394" s="408"/>
      <c r="G394" s="403"/>
    </row>
    <row r="395" spans="1:7" ht="12.9" customHeight="1" x14ac:dyDescent="0.25">
      <c r="A395" s="44"/>
      <c r="B395" s="245"/>
      <c r="C395" s="241"/>
      <c r="D395" s="241"/>
      <c r="E395" s="243"/>
      <c r="F395" s="408"/>
      <c r="G395" s="403"/>
    </row>
    <row r="396" spans="1:7" ht="12.9" customHeight="1" x14ac:dyDescent="0.25">
      <c r="A396" s="44"/>
      <c r="B396" s="245"/>
      <c r="C396" s="241"/>
      <c r="D396" s="241"/>
      <c r="E396" s="243"/>
      <c r="F396" s="408"/>
      <c r="G396" s="403"/>
    </row>
    <row r="397" spans="1:7" ht="12.9" customHeight="1" x14ac:dyDescent="0.25">
      <c r="A397" s="44"/>
      <c r="B397" s="245"/>
      <c r="C397" s="241"/>
      <c r="D397" s="241"/>
      <c r="E397" s="243"/>
      <c r="F397" s="408"/>
      <c r="G397" s="403"/>
    </row>
    <row r="398" spans="1:7" ht="12.9" customHeight="1" x14ac:dyDescent="0.25">
      <c r="A398" s="44"/>
      <c r="B398" s="245"/>
      <c r="C398" s="241"/>
      <c r="D398" s="241"/>
      <c r="E398" s="243"/>
      <c r="F398" s="408"/>
      <c r="G398" s="403"/>
    </row>
    <row r="399" spans="1:7" ht="12.9" customHeight="1" x14ac:dyDescent="0.25">
      <c r="A399" s="44"/>
      <c r="B399" s="245"/>
      <c r="C399" s="241"/>
      <c r="D399" s="241"/>
      <c r="E399" s="243"/>
      <c r="F399" s="408"/>
      <c r="G399" s="403"/>
    </row>
    <row r="400" spans="1:7" ht="12.9" customHeight="1" x14ac:dyDescent="0.25">
      <c r="A400" s="44"/>
      <c r="B400" s="245"/>
      <c r="C400" s="241"/>
      <c r="D400" s="241"/>
      <c r="E400" s="243"/>
      <c r="F400" s="408"/>
      <c r="G400" s="403"/>
    </row>
    <row r="401" spans="1:7" ht="12.9" customHeight="1" x14ac:dyDescent="0.25">
      <c r="A401" s="44"/>
      <c r="B401" s="245"/>
      <c r="C401" s="241"/>
      <c r="D401" s="241"/>
      <c r="E401" s="243"/>
      <c r="F401" s="408"/>
      <c r="G401" s="403"/>
    </row>
    <row r="402" spans="1:7" ht="12.9" customHeight="1" x14ac:dyDescent="0.25">
      <c r="A402" s="44"/>
      <c r="B402" s="245"/>
      <c r="C402" s="241"/>
      <c r="D402" s="241"/>
      <c r="E402" s="243"/>
      <c r="F402" s="408"/>
      <c r="G402" s="403"/>
    </row>
    <row r="403" spans="1:7" ht="12.9" customHeight="1" x14ac:dyDescent="0.25">
      <c r="A403" s="44"/>
      <c r="B403" s="245"/>
      <c r="C403" s="241"/>
      <c r="D403" s="241"/>
      <c r="E403" s="243"/>
      <c r="F403" s="408"/>
      <c r="G403" s="403"/>
    </row>
    <row r="404" spans="1:7" ht="12.9" customHeight="1" x14ac:dyDescent="0.25">
      <c r="A404" s="44"/>
      <c r="B404" s="49"/>
      <c r="C404" s="50"/>
      <c r="D404" s="50"/>
      <c r="E404" s="62"/>
      <c r="F404" s="406"/>
      <c r="G404" s="379"/>
    </row>
    <row r="405" spans="1:7" ht="12.9" customHeight="1" x14ac:dyDescent="0.25">
      <c r="A405" s="44"/>
      <c r="B405" s="49"/>
      <c r="C405" s="50"/>
      <c r="D405" s="50"/>
      <c r="E405" s="62"/>
      <c r="F405" s="406"/>
      <c r="G405" s="379"/>
    </row>
    <row r="406" spans="1:7" ht="12.9" customHeight="1" x14ac:dyDescent="0.25">
      <c r="A406" s="44"/>
      <c r="B406" s="49"/>
      <c r="C406" s="50"/>
      <c r="D406" s="50"/>
      <c r="E406" s="62"/>
      <c r="F406" s="406"/>
      <c r="G406" s="379"/>
    </row>
    <row r="407" spans="1:7" ht="12.9" customHeight="1" x14ac:dyDescent="0.25">
      <c r="A407" s="44"/>
      <c r="B407" s="49"/>
      <c r="C407" s="50"/>
      <c r="D407" s="50"/>
      <c r="E407" s="62"/>
      <c r="F407" s="406"/>
      <c r="G407" s="379"/>
    </row>
    <row r="408" spans="1:7" ht="12.9" customHeight="1" x14ac:dyDescent="0.25">
      <c r="A408" s="44"/>
      <c r="B408" s="49"/>
      <c r="C408" s="50"/>
      <c r="D408" s="50"/>
      <c r="E408" s="62"/>
      <c r="F408" s="406"/>
      <c r="G408" s="379"/>
    </row>
    <row r="409" spans="1:7" ht="12.9" customHeight="1" x14ac:dyDescent="0.25">
      <c r="A409" s="44"/>
      <c r="B409" s="49"/>
      <c r="C409" s="50"/>
      <c r="D409" s="50"/>
      <c r="E409" s="62"/>
      <c r="F409" s="406"/>
      <c r="G409" s="379"/>
    </row>
    <row r="410" spans="1:7" ht="12.9" customHeight="1" x14ac:dyDescent="0.25">
      <c r="A410" s="44"/>
      <c r="B410" s="46"/>
      <c r="C410" s="50"/>
      <c r="D410" s="44"/>
      <c r="E410" s="62"/>
      <c r="F410" s="406"/>
      <c r="G410" s="379"/>
    </row>
    <row r="411" spans="1:7" ht="12.9" customHeight="1" x14ac:dyDescent="0.25">
      <c r="A411" s="44"/>
      <c r="B411" s="45" t="s">
        <v>159</v>
      </c>
      <c r="C411" s="46"/>
      <c r="D411" s="44"/>
      <c r="E411" s="60"/>
      <c r="F411" s="406"/>
      <c r="G411" s="379"/>
    </row>
    <row r="412" spans="1:7" ht="12.9" customHeight="1" x14ac:dyDescent="0.25">
      <c r="A412" s="44"/>
      <c r="B412" s="85" t="s">
        <v>113</v>
      </c>
      <c r="C412" s="50"/>
      <c r="D412" s="44"/>
      <c r="E412" s="62"/>
      <c r="F412" s="406"/>
      <c r="G412" s="522">
        <f>SUM(G372:G407)</f>
        <v>0</v>
      </c>
    </row>
    <row r="413" spans="1:7" ht="12.9" customHeight="1" thickBot="1" x14ac:dyDescent="0.3">
      <c r="A413" s="44"/>
      <c r="B413" s="79" t="s">
        <v>666</v>
      </c>
      <c r="C413" s="50"/>
      <c r="D413" s="44"/>
      <c r="E413" s="62"/>
      <c r="F413" s="406"/>
      <c r="G413" s="523"/>
    </row>
    <row r="414" spans="1:7" ht="12.9" customHeight="1" thickTop="1" x14ac:dyDescent="0.25">
      <c r="A414" s="44"/>
      <c r="B414" s="102"/>
      <c r="C414" s="72"/>
      <c r="D414" s="103"/>
      <c r="E414" s="104"/>
      <c r="F414" s="411"/>
      <c r="G414" s="430"/>
    </row>
    <row r="415" spans="1:7" ht="12.9" customHeight="1" x14ac:dyDescent="0.25">
      <c r="A415" s="44"/>
      <c r="B415" s="145"/>
      <c r="C415" s="145"/>
      <c r="D415" s="145"/>
      <c r="E415" s="151"/>
      <c r="F415" s="418"/>
      <c r="G415" s="431"/>
    </row>
    <row r="416" spans="1:7" ht="12.9" customHeight="1" x14ac:dyDescent="0.25">
      <c r="A416" s="44"/>
      <c r="B416" s="55"/>
      <c r="C416" s="55"/>
      <c r="D416" s="55"/>
      <c r="E416" s="105"/>
      <c r="F416" s="406"/>
      <c r="G416" s="432"/>
    </row>
    <row r="417" spans="1:7" ht="12.9" customHeight="1" x14ac:dyDescent="0.25">
      <c r="A417" s="44"/>
      <c r="B417" s="45" t="s">
        <v>42</v>
      </c>
      <c r="C417" s="55"/>
      <c r="D417" s="55"/>
      <c r="E417" s="105"/>
      <c r="F417" s="406"/>
      <c r="G417" s="432"/>
    </row>
    <row r="418" spans="1:7" ht="12.9" customHeight="1" x14ac:dyDescent="0.25">
      <c r="A418" s="44"/>
      <c r="B418" s="45"/>
      <c r="C418" s="55"/>
      <c r="D418" s="55"/>
      <c r="E418" s="105"/>
      <c r="F418" s="406"/>
      <c r="G418" s="432"/>
    </row>
    <row r="419" spans="1:7" ht="12.9" customHeight="1" x14ac:dyDescent="0.25">
      <c r="A419" s="137"/>
      <c r="B419" s="79" t="s">
        <v>30</v>
      </c>
      <c r="C419" s="55"/>
      <c r="D419" s="55"/>
      <c r="E419" s="105"/>
      <c r="F419" s="406"/>
      <c r="G419" s="432"/>
    </row>
    <row r="420" spans="1:7" ht="12.9" customHeight="1" x14ac:dyDescent="0.25">
      <c r="A420" s="162"/>
      <c r="B420" s="275"/>
      <c r="C420" s="221"/>
      <c r="D420" s="221"/>
      <c r="E420" s="253"/>
      <c r="F420" s="408"/>
      <c r="G420" s="433"/>
    </row>
    <row r="421" spans="1:7" ht="12.9" customHeight="1" x14ac:dyDescent="0.25">
      <c r="A421" s="44"/>
      <c r="B421" s="79" t="s">
        <v>16</v>
      </c>
      <c r="C421" s="55"/>
      <c r="D421" s="55"/>
      <c r="E421" s="105"/>
      <c r="F421" s="406"/>
      <c r="G421" s="432"/>
    </row>
    <row r="422" spans="1:7" ht="12.9" customHeight="1" x14ac:dyDescent="0.25">
      <c r="A422" s="44"/>
      <c r="B422" s="275"/>
      <c r="C422" s="221"/>
      <c r="D422" s="221"/>
      <c r="E422" s="253"/>
      <c r="F422" s="408"/>
      <c r="G422" s="433"/>
    </row>
    <row r="423" spans="1:7" ht="30.6" customHeight="1" x14ac:dyDescent="0.25">
      <c r="A423" s="44"/>
      <c r="B423" s="45" t="s">
        <v>47</v>
      </c>
      <c r="C423" s="46"/>
      <c r="D423" s="44"/>
      <c r="E423" s="60"/>
      <c r="F423" s="406"/>
      <c r="G423" s="379"/>
    </row>
    <row r="424" spans="1:7" ht="12.9" customHeight="1" x14ac:dyDescent="0.25">
      <c r="A424" s="44" t="s">
        <v>5</v>
      </c>
      <c r="B424" s="49" t="s">
        <v>44</v>
      </c>
      <c r="C424" s="50">
        <v>27</v>
      </c>
      <c r="D424" s="40" t="s">
        <v>115</v>
      </c>
      <c r="E424" s="62" t="e">
        <f>E311</f>
        <v>#REF!</v>
      </c>
      <c r="F424" s="406"/>
      <c r="G424" s="379">
        <f t="shared" ref="G424:G435" si="0">F424*C424</f>
        <v>0</v>
      </c>
    </row>
    <row r="425" spans="1:7" ht="12.9" customHeight="1" x14ac:dyDescent="0.25">
      <c r="A425" s="44"/>
      <c r="B425" s="49"/>
      <c r="C425" s="50"/>
      <c r="D425" s="40"/>
      <c r="E425" s="62"/>
      <c r="F425" s="406"/>
      <c r="G425" s="379"/>
    </row>
    <row r="426" spans="1:7" ht="12.9" customHeight="1" x14ac:dyDescent="0.25">
      <c r="A426" s="44"/>
      <c r="B426" s="206" t="s">
        <v>125</v>
      </c>
      <c r="C426" s="46"/>
      <c r="D426" s="44"/>
      <c r="E426" s="60"/>
      <c r="F426" s="406"/>
      <c r="G426" s="379"/>
    </row>
    <row r="427" spans="1:7" ht="51.9" customHeight="1" x14ac:dyDescent="0.25">
      <c r="A427" s="44"/>
      <c r="B427" s="276"/>
      <c r="C427" s="239"/>
      <c r="D427" s="194"/>
      <c r="E427" s="255"/>
      <c r="F427" s="408"/>
      <c r="G427" s="403"/>
    </row>
    <row r="428" spans="1:7" ht="12.9" customHeight="1" x14ac:dyDescent="0.25">
      <c r="A428" s="44"/>
      <c r="B428" s="205" t="s">
        <v>246</v>
      </c>
      <c r="C428" s="46"/>
      <c r="D428" s="44"/>
      <c r="E428" s="60"/>
      <c r="F428" s="406"/>
      <c r="G428" s="379"/>
    </row>
    <row r="429" spans="1:7" ht="26.1" customHeight="1" x14ac:dyDescent="0.25">
      <c r="A429" s="44"/>
      <c r="B429" s="205" t="s">
        <v>249</v>
      </c>
      <c r="C429" s="46"/>
      <c r="D429" s="44"/>
      <c r="E429" s="60"/>
      <c r="F429" s="406"/>
      <c r="G429" s="379"/>
    </row>
    <row r="430" spans="1:7" ht="12.9" customHeight="1" x14ac:dyDescent="0.25">
      <c r="A430" s="194"/>
      <c r="B430" s="277"/>
      <c r="C430" s="239"/>
      <c r="D430" s="194"/>
      <c r="E430" s="255"/>
      <c r="F430" s="408"/>
      <c r="G430" s="403"/>
    </row>
    <row r="431" spans="1:7" ht="12.9" customHeight="1" x14ac:dyDescent="0.25">
      <c r="A431" s="44" t="s">
        <v>6</v>
      </c>
      <c r="B431" s="82" t="s">
        <v>110</v>
      </c>
      <c r="C431" s="75">
        <f>C424*0.15</f>
        <v>4.05</v>
      </c>
      <c r="D431" s="44" t="s">
        <v>17</v>
      </c>
      <c r="E431" s="60" t="e">
        <f>E321</f>
        <v>#REF!</v>
      </c>
      <c r="F431" s="406"/>
      <c r="G431" s="379">
        <f t="shared" si="0"/>
        <v>0</v>
      </c>
    </row>
    <row r="432" spans="1:7" ht="12.9" customHeight="1" x14ac:dyDescent="0.25">
      <c r="A432" s="44"/>
      <c r="B432" s="82"/>
      <c r="C432" s="75"/>
      <c r="D432" s="44"/>
      <c r="E432" s="60"/>
      <c r="F432" s="406"/>
      <c r="G432" s="379"/>
    </row>
    <row r="433" spans="1:7" ht="12.9" customHeight="1" x14ac:dyDescent="0.25">
      <c r="A433" s="44"/>
      <c r="B433" s="45" t="s">
        <v>48</v>
      </c>
      <c r="C433" s="46"/>
      <c r="D433" s="44"/>
      <c r="E433" s="60"/>
      <c r="F433" s="406"/>
      <c r="G433" s="379"/>
    </row>
    <row r="434" spans="1:7" ht="12.9" customHeight="1" x14ac:dyDescent="0.25">
      <c r="A434" s="44"/>
      <c r="B434" s="195"/>
      <c r="C434" s="239"/>
      <c r="D434" s="194"/>
      <c r="E434" s="255"/>
      <c r="F434" s="408"/>
      <c r="G434" s="403"/>
    </row>
    <row r="435" spans="1:7" ht="12.9" customHeight="1" x14ac:dyDescent="0.25">
      <c r="A435" s="44" t="s">
        <v>7</v>
      </c>
      <c r="B435" s="82" t="s">
        <v>31</v>
      </c>
      <c r="C435" s="50">
        <v>347</v>
      </c>
      <c r="D435" s="40" t="s">
        <v>114</v>
      </c>
      <c r="E435" s="60" t="e">
        <f>E331</f>
        <v>#REF!</v>
      </c>
      <c r="F435" s="406"/>
      <c r="G435" s="379">
        <f t="shared" si="0"/>
        <v>0</v>
      </c>
    </row>
    <row r="436" spans="1:7" ht="12.9" customHeight="1" x14ac:dyDescent="0.25">
      <c r="A436" s="44"/>
      <c r="B436" s="82"/>
      <c r="C436" s="50"/>
      <c r="D436" s="40"/>
      <c r="E436" s="60"/>
      <c r="F436" s="406"/>
      <c r="G436" s="379"/>
    </row>
    <row r="437" spans="1:7" ht="12.9" customHeight="1" x14ac:dyDescent="0.25">
      <c r="A437" s="44"/>
      <c r="B437" s="67" t="s">
        <v>251</v>
      </c>
      <c r="C437" s="50"/>
      <c r="D437" s="40"/>
      <c r="E437" s="60"/>
      <c r="F437" s="406"/>
      <c r="G437" s="379"/>
    </row>
    <row r="438" spans="1:7" ht="12.9" customHeight="1" x14ac:dyDescent="0.25">
      <c r="A438" s="44"/>
      <c r="B438" s="111" t="s">
        <v>333</v>
      </c>
      <c r="C438" s="50"/>
      <c r="D438" s="40"/>
      <c r="E438" s="60"/>
      <c r="F438" s="406"/>
      <c r="G438" s="379"/>
    </row>
    <row r="439" spans="1:7" ht="12.9" customHeight="1" x14ac:dyDescent="0.25">
      <c r="A439" s="44" t="s">
        <v>8</v>
      </c>
      <c r="B439" s="49" t="s">
        <v>332</v>
      </c>
      <c r="C439" s="46">
        <v>2</v>
      </c>
      <c r="D439" s="44" t="s">
        <v>39</v>
      </c>
      <c r="E439" s="60">
        <f>6.8*4*200000</f>
        <v>5440000</v>
      </c>
      <c r="F439" s="507"/>
      <c r="G439" s="379">
        <f t="shared" ref="G439" si="1">F439*C439</f>
        <v>0</v>
      </c>
    </row>
    <row r="440" spans="1:7" ht="12.9" customHeight="1" x14ac:dyDescent="0.25">
      <c r="A440" s="44"/>
      <c r="B440" s="245"/>
      <c r="C440" s="239"/>
      <c r="D440" s="194"/>
      <c r="E440" s="255"/>
      <c r="F440" s="435"/>
      <c r="G440" s="403"/>
    </row>
    <row r="441" spans="1:7" ht="12.9" customHeight="1" x14ac:dyDescent="0.25">
      <c r="A441" s="44" t="s">
        <v>9</v>
      </c>
      <c r="B441" s="245" t="s">
        <v>335</v>
      </c>
      <c r="C441" s="239">
        <v>1</v>
      </c>
      <c r="D441" s="194" t="s">
        <v>39</v>
      </c>
      <c r="E441" s="255">
        <f>2.8*4*200000</f>
        <v>2240000</v>
      </c>
      <c r="F441" s="408"/>
      <c r="G441" s="403">
        <f>F441*C441</f>
        <v>0</v>
      </c>
    </row>
    <row r="442" spans="1:7" ht="12.9" customHeight="1" x14ac:dyDescent="0.25">
      <c r="A442" s="44"/>
      <c r="B442" s="245"/>
      <c r="C442" s="239"/>
      <c r="D442" s="194"/>
      <c r="E442" s="255"/>
      <c r="F442" s="435"/>
      <c r="G442" s="403"/>
    </row>
    <row r="443" spans="1:7" ht="12.9" customHeight="1" x14ac:dyDescent="0.25">
      <c r="A443" s="44"/>
      <c r="B443" s="273" t="s">
        <v>251</v>
      </c>
      <c r="C443" s="239"/>
      <c r="D443" s="194"/>
      <c r="E443" s="255"/>
      <c r="F443" s="408"/>
      <c r="G443" s="403"/>
    </row>
    <row r="444" spans="1:7" ht="28.8" customHeight="1" x14ac:dyDescent="0.25">
      <c r="A444" s="44"/>
      <c r="B444" s="247" t="s">
        <v>334</v>
      </c>
      <c r="C444" s="239"/>
      <c r="D444" s="194"/>
      <c r="E444" s="255"/>
      <c r="F444" s="408"/>
      <c r="G444" s="403"/>
    </row>
    <row r="445" spans="1:7" ht="12.9" customHeight="1" x14ac:dyDescent="0.25">
      <c r="A445" s="44" t="s">
        <v>10</v>
      </c>
      <c r="B445" s="245" t="s">
        <v>336</v>
      </c>
      <c r="C445" s="239">
        <v>7</v>
      </c>
      <c r="D445" s="194" t="s">
        <v>39</v>
      </c>
      <c r="E445" s="255">
        <f>1.5*2.1*150000</f>
        <v>472500.00000000006</v>
      </c>
      <c r="F445" s="408"/>
      <c r="G445" s="403">
        <f>F445*C445</f>
        <v>0</v>
      </c>
    </row>
    <row r="446" spans="1:7" ht="12.9" customHeight="1" x14ac:dyDescent="0.25">
      <c r="A446" s="44"/>
      <c r="B446" s="245"/>
      <c r="C446" s="239"/>
      <c r="D446" s="194"/>
      <c r="E446" s="255"/>
      <c r="F446" s="435"/>
      <c r="G446" s="403"/>
    </row>
    <row r="447" spans="1:7" ht="12.9" customHeight="1" x14ac:dyDescent="0.25">
      <c r="A447" s="44" t="s">
        <v>11</v>
      </c>
      <c r="B447" s="245" t="s">
        <v>337</v>
      </c>
      <c r="C447" s="239">
        <v>6</v>
      </c>
      <c r="D447" s="194" t="s">
        <v>39</v>
      </c>
      <c r="E447" s="255">
        <f>0.9*2.1*150000</f>
        <v>283500</v>
      </c>
      <c r="F447" s="408"/>
      <c r="G447" s="403">
        <f>F447*C447</f>
        <v>0</v>
      </c>
    </row>
    <row r="448" spans="1:7" ht="12.9" customHeight="1" x14ac:dyDescent="0.25">
      <c r="A448" s="44"/>
      <c r="B448" s="49"/>
      <c r="C448" s="46"/>
      <c r="D448" s="44"/>
      <c r="E448" s="60"/>
      <c r="F448" s="406"/>
      <c r="G448" s="379"/>
    </row>
    <row r="449" spans="1:7" ht="12.9" customHeight="1" x14ac:dyDescent="0.25">
      <c r="A449" s="44"/>
      <c r="B449" s="111" t="s">
        <v>304</v>
      </c>
      <c r="C449" s="50"/>
      <c r="D449" s="40"/>
      <c r="E449" s="60"/>
      <c r="F449" s="406"/>
      <c r="G449" s="379"/>
    </row>
    <row r="450" spans="1:7" ht="12.9" customHeight="1" x14ac:dyDescent="0.25">
      <c r="A450" s="44" t="s">
        <v>12</v>
      </c>
      <c r="B450" s="49" t="s">
        <v>338</v>
      </c>
      <c r="C450" s="46">
        <v>21</v>
      </c>
      <c r="D450" s="44" t="s">
        <v>39</v>
      </c>
      <c r="E450" s="60">
        <f>3.2*2.1*150000</f>
        <v>1008000.0000000001</v>
      </c>
      <c r="F450" s="406"/>
      <c r="G450" s="379">
        <f>F450*C450</f>
        <v>0</v>
      </c>
    </row>
    <row r="451" spans="1:7" ht="12.9" customHeight="1" x14ac:dyDescent="0.25">
      <c r="A451" s="44"/>
      <c r="B451" s="49"/>
      <c r="C451" s="46"/>
      <c r="D451" s="44"/>
      <c r="E451" s="60"/>
      <c r="F451" s="434"/>
      <c r="G451" s="379"/>
    </row>
    <row r="452" spans="1:7" ht="12.9" customHeight="1" x14ac:dyDescent="0.25">
      <c r="A452" s="44" t="s">
        <v>668</v>
      </c>
      <c r="B452" s="49" t="s">
        <v>339</v>
      </c>
      <c r="C452" s="46">
        <v>1</v>
      </c>
      <c r="D452" s="44" t="s">
        <v>39</v>
      </c>
      <c r="E452" s="60">
        <f>2.4*2.1*150000</f>
        <v>756000</v>
      </c>
      <c r="F452" s="406"/>
      <c r="G452" s="379">
        <f>F452*C452</f>
        <v>0</v>
      </c>
    </row>
    <row r="453" spans="1:7" ht="12.9" customHeight="1" x14ac:dyDescent="0.25">
      <c r="A453" s="44"/>
      <c r="B453" s="245"/>
      <c r="C453" s="239"/>
      <c r="D453" s="194"/>
      <c r="E453" s="255"/>
      <c r="F453" s="408"/>
      <c r="G453" s="403"/>
    </row>
    <row r="454" spans="1:7" ht="12.9" customHeight="1" x14ac:dyDescent="0.25">
      <c r="A454" s="44" t="s">
        <v>13</v>
      </c>
      <c r="B454" s="49" t="s">
        <v>340</v>
      </c>
      <c r="C454" s="46">
        <v>1</v>
      </c>
      <c r="D454" s="44" t="s">
        <v>39</v>
      </c>
      <c r="E454" s="60">
        <f>1.8*2.1*150000</f>
        <v>567000</v>
      </c>
      <c r="F454" s="406"/>
      <c r="G454" s="379">
        <f>F454*C454</f>
        <v>0</v>
      </c>
    </row>
    <row r="455" spans="1:7" ht="12.9" customHeight="1" x14ac:dyDescent="0.25">
      <c r="A455" s="44"/>
      <c r="B455" s="49"/>
      <c r="C455" s="46"/>
      <c r="D455" s="44"/>
      <c r="E455" s="60"/>
      <c r="F455" s="434"/>
      <c r="G455" s="379"/>
    </row>
    <row r="456" spans="1:7" ht="12.9" customHeight="1" x14ac:dyDescent="0.25">
      <c r="A456" s="194"/>
      <c r="B456" s="67" t="s">
        <v>250</v>
      </c>
      <c r="C456" s="46"/>
      <c r="D456" s="44"/>
      <c r="E456" s="60"/>
      <c r="F456" s="406"/>
      <c r="G456" s="379"/>
    </row>
    <row r="457" spans="1:7" ht="26.1" customHeight="1" x14ac:dyDescent="0.25">
      <c r="A457" s="44"/>
      <c r="B457" s="85" t="s">
        <v>289</v>
      </c>
      <c r="C457" s="46"/>
      <c r="D457" s="44"/>
      <c r="E457" s="60"/>
      <c r="F457" s="406"/>
      <c r="G457" s="379"/>
    </row>
    <row r="458" spans="1:7" ht="12.9" customHeight="1" x14ac:dyDescent="0.25">
      <c r="A458" s="44" t="s">
        <v>14</v>
      </c>
      <c r="B458" s="209" t="s">
        <v>341</v>
      </c>
      <c r="C458" s="210">
        <v>2</v>
      </c>
      <c r="D458" s="211" t="s">
        <v>39</v>
      </c>
      <c r="E458" s="60">
        <v>200000</v>
      </c>
      <c r="F458" s="406"/>
      <c r="G458" s="379">
        <f>F458*C458</f>
        <v>0</v>
      </c>
    </row>
    <row r="459" spans="1:7" ht="12.9" customHeight="1" x14ac:dyDescent="0.25">
      <c r="A459" s="44"/>
      <c r="B459" s="49"/>
      <c r="C459" s="46"/>
      <c r="D459" s="44"/>
      <c r="E459" s="60"/>
      <c r="F459" s="406"/>
      <c r="G459" s="379"/>
    </row>
    <row r="460" spans="1:7" ht="12.9" customHeight="1" x14ac:dyDescent="0.25">
      <c r="A460" s="194"/>
      <c r="B460" s="67" t="s">
        <v>200</v>
      </c>
      <c r="C460" s="46"/>
      <c r="D460" s="44"/>
      <c r="E460" s="60"/>
      <c r="F460" s="379"/>
      <c r="G460" s="421"/>
    </row>
    <row r="461" spans="1:7" ht="26.1" customHeight="1" x14ac:dyDescent="0.25">
      <c r="A461" s="44" t="s">
        <v>18</v>
      </c>
      <c r="B461" s="49" t="s">
        <v>342</v>
      </c>
      <c r="C461" s="46">
        <v>5</v>
      </c>
      <c r="D461" s="44" t="s">
        <v>39</v>
      </c>
      <c r="E461" s="60">
        <v>560000</v>
      </c>
      <c r="F461" s="406"/>
      <c r="G461" s="379">
        <f>F461*C461</f>
        <v>0</v>
      </c>
    </row>
    <row r="462" spans="1:7" ht="12.9" customHeight="1" x14ac:dyDescent="0.25">
      <c r="A462" s="194"/>
      <c r="B462" s="107"/>
      <c r="C462" s="40"/>
      <c r="D462" s="44"/>
      <c r="E462" s="60"/>
      <c r="F462" s="406"/>
      <c r="G462" s="379"/>
    </row>
    <row r="463" spans="1:7" s="38" customFormat="1" ht="12.9" customHeight="1" x14ac:dyDescent="0.25">
      <c r="A463" s="43" t="s">
        <v>19</v>
      </c>
      <c r="B463" s="107" t="s">
        <v>343</v>
      </c>
      <c r="C463" s="40">
        <v>4</v>
      </c>
      <c r="D463" s="44" t="s">
        <v>39</v>
      </c>
      <c r="E463" s="60">
        <v>380000</v>
      </c>
      <c r="F463" s="406"/>
      <c r="G463" s="379">
        <f>F463*C463</f>
        <v>0</v>
      </c>
    </row>
    <row r="464" spans="1:7" s="38" customFormat="1" ht="12.9" customHeight="1" x14ac:dyDescent="0.25">
      <c r="A464" s="98"/>
      <c r="B464" s="274"/>
      <c r="C464" s="242"/>
      <c r="D464" s="194"/>
      <c r="E464" s="255"/>
      <c r="F464" s="408"/>
      <c r="G464" s="403"/>
    </row>
    <row r="465" spans="1:7" s="38" customFormat="1" ht="12.9" customHeight="1" x14ac:dyDescent="0.25">
      <c r="A465" s="43" t="s">
        <v>20</v>
      </c>
      <c r="B465" s="107" t="s">
        <v>446</v>
      </c>
      <c r="C465" s="40">
        <v>152</v>
      </c>
      <c r="D465" s="44" t="s">
        <v>39</v>
      </c>
      <c r="E465" s="60">
        <v>270000</v>
      </c>
      <c r="F465" s="406"/>
      <c r="G465" s="379">
        <f>F465*C465</f>
        <v>0</v>
      </c>
    </row>
    <row r="466" spans="1:7" ht="51.9" customHeight="1" x14ac:dyDescent="0.25">
      <c r="A466" s="44"/>
      <c r="B466" s="107"/>
      <c r="C466" s="40"/>
      <c r="D466" s="44"/>
      <c r="E466" s="60"/>
      <c r="F466" s="406"/>
      <c r="G466" s="379"/>
    </row>
    <row r="467" spans="1:7" ht="12.9" customHeight="1" x14ac:dyDescent="0.25">
      <c r="A467" s="44" t="s">
        <v>669</v>
      </c>
      <c r="B467" s="107" t="s">
        <v>262</v>
      </c>
      <c r="C467" s="40">
        <v>152</v>
      </c>
      <c r="D467" s="44" t="s">
        <v>39</v>
      </c>
      <c r="E467" s="60">
        <f>E465</f>
        <v>270000</v>
      </c>
      <c r="F467" s="406"/>
      <c r="G467" s="379">
        <f>F467*C467</f>
        <v>0</v>
      </c>
    </row>
    <row r="468" spans="1:7" s="6" customFormat="1" ht="12.9" customHeight="1" x14ac:dyDescent="0.25">
      <c r="A468" s="44"/>
      <c r="B468" s="49"/>
      <c r="C468" s="46"/>
      <c r="D468" s="44"/>
      <c r="E468" s="60"/>
      <c r="F468" s="379"/>
      <c r="G468" s="421"/>
    </row>
    <row r="469" spans="1:7" s="6" customFormat="1" ht="12.9" customHeight="1" x14ac:dyDescent="0.25">
      <c r="A469" s="44"/>
      <c r="B469" s="245"/>
      <c r="C469" s="239"/>
      <c r="D469" s="194"/>
      <c r="E469" s="255"/>
      <c r="F469" s="403"/>
      <c r="G469" s="400"/>
    </row>
    <row r="470" spans="1:7" s="6" customFormat="1" ht="12.9" customHeight="1" thickBot="1" x14ac:dyDescent="0.3">
      <c r="A470" s="44"/>
      <c r="B470" s="70" t="s">
        <v>15</v>
      </c>
      <c r="C470" s="63"/>
      <c r="D470" s="39"/>
      <c r="E470" s="59"/>
      <c r="F470" s="382"/>
      <c r="G470" s="425">
        <f>SUM(G419:G468)</f>
        <v>0</v>
      </c>
    </row>
    <row r="471" spans="1:7" s="6" customFormat="1" ht="12.9" customHeight="1" thickTop="1" x14ac:dyDescent="0.25">
      <c r="A471" s="194"/>
      <c r="B471" s="130"/>
      <c r="C471" s="72"/>
      <c r="D471" s="73"/>
      <c r="E471" s="74"/>
      <c r="F471" s="412"/>
      <c r="G471" s="436"/>
    </row>
    <row r="472" spans="1:7" ht="12.9" customHeight="1" x14ac:dyDescent="0.25">
      <c r="A472" s="43"/>
      <c r="B472" s="180"/>
      <c r="C472" s="171"/>
      <c r="D472" s="162"/>
      <c r="E472" s="172"/>
      <c r="F472" s="414"/>
      <c r="G472" s="437"/>
    </row>
    <row r="473" spans="1:7" s="6" customFormat="1" ht="12.9" customHeight="1" x14ac:dyDescent="0.25">
      <c r="A473" s="73"/>
      <c r="B473" s="245"/>
      <c r="C473" s="239"/>
      <c r="D473" s="194"/>
      <c r="E473" s="255"/>
      <c r="F473" s="403"/>
      <c r="G473" s="400"/>
    </row>
    <row r="474" spans="1:7" s="6" customFormat="1" ht="12.9" customHeight="1" x14ac:dyDescent="0.25">
      <c r="A474" s="162"/>
      <c r="B474" s="79" t="s">
        <v>126</v>
      </c>
      <c r="C474" s="135"/>
      <c r="D474" s="68"/>
      <c r="E474" s="60"/>
      <c r="F474" s="393"/>
      <c r="G474" s="379"/>
    </row>
    <row r="475" spans="1:7" s="6" customFormat="1" ht="12.9" customHeight="1" x14ac:dyDescent="0.25">
      <c r="A475" s="194"/>
      <c r="B475" s="85" t="s">
        <v>51</v>
      </c>
      <c r="C475" s="192"/>
      <c r="D475" s="106"/>
      <c r="E475" s="60"/>
      <c r="F475" s="438"/>
      <c r="G475" s="379"/>
    </row>
    <row r="476" spans="1:7" s="6" customFormat="1" ht="26.1" customHeight="1" x14ac:dyDescent="0.25">
      <c r="A476" s="44" t="s">
        <v>5</v>
      </c>
      <c r="B476" s="107" t="s">
        <v>52</v>
      </c>
      <c r="C476" s="40">
        <v>313</v>
      </c>
      <c r="D476" s="44" t="s">
        <v>39</v>
      </c>
      <c r="E476" s="60">
        <v>2500</v>
      </c>
      <c r="F476" s="406"/>
      <c r="G476" s="379">
        <f>F476*C476</f>
        <v>0</v>
      </c>
    </row>
    <row r="477" spans="1:7" s="6" customFormat="1" ht="12.9" customHeight="1" x14ac:dyDescent="0.25">
      <c r="A477" s="44"/>
      <c r="B477" s="107"/>
      <c r="C477" s="40"/>
      <c r="D477" s="44"/>
      <c r="E477" s="60"/>
      <c r="F477" s="379"/>
      <c r="G477" s="379"/>
    </row>
    <row r="478" spans="1:7" s="6" customFormat="1" ht="12.9" customHeight="1" x14ac:dyDescent="0.25">
      <c r="A478" s="44" t="s">
        <v>6</v>
      </c>
      <c r="B478" s="51" t="s">
        <v>201</v>
      </c>
      <c r="C478" s="44">
        <f>C476</f>
        <v>313</v>
      </c>
      <c r="D478" s="44" t="s">
        <v>39</v>
      </c>
      <c r="E478" s="60">
        <v>15000</v>
      </c>
      <c r="F478" s="406"/>
      <c r="G478" s="379">
        <f>F478*C478</f>
        <v>0</v>
      </c>
    </row>
    <row r="479" spans="1:7" s="6" customFormat="1" ht="12.9" customHeight="1" x14ac:dyDescent="0.25">
      <c r="A479" s="44"/>
      <c r="B479" s="51"/>
      <c r="C479" s="44"/>
      <c r="D479" s="44"/>
      <c r="E479" s="60"/>
      <c r="F479" s="406"/>
      <c r="G479" s="379"/>
    </row>
    <row r="480" spans="1:7" s="6" customFormat="1" ht="12.9" customHeight="1" x14ac:dyDescent="0.25">
      <c r="A480" s="44" t="s">
        <v>7</v>
      </c>
      <c r="B480" s="107" t="s">
        <v>202</v>
      </c>
      <c r="C480" s="44">
        <f>C478</f>
        <v>313</v>
      </c>
      <c r="D480" s="44" t="s">
        <v>39</v>
      </c>
      <c r="E480" s="60">
        <v>3000</v>
      </c>
      <c r="F480" s="406"/>
      <c r="G480" s="379">
        <f>F480*C480</f>
        <v>0</v>
      </c>
    </row>
    <row r="481" spans="1:7" s="6" customFormat="1" ht="12.9" customHeight="1" x14ac:dyDescent="0.25">
      <c r="A481" s="44"/>
      <c r="B481" s="107"/>
      <c r="C481" s="44"/>
      <c r="D481" s="44"/>
      <c r="E481" s="60"/>
      <c r="F481" s="406"/>
      <c r="G481" s="379"/>
    </row>
    <row r="482" spans="1:7" s="37" customFormat="1" ht="26.1" customHeight="1" x14ac:dyDescent="0.25">
      <c r="A482" s="40"/>
      <c r="B482" s="45" t="s">
        <v>122</v>
      </c>
      <c r="C482" s="46"/>
      <c r="D482" s="44"/>
      <c r="E482" s="60"/>
      <c r="F482" s="379"/>
      <c r="G482" s="421"/>
    </row>
    <row r="483" spans="1:7" ht="12.9" customHeight="1" x14ac:dyDescent="0.25">
      <c r="A483" s="44" t="s">
        <v>8</v>
      </c>
      <c r="B483" s="49" t="s">
        <v>29</v>
      </c>
      <c r="C483" s="50"/>
      <c r="D483" s="50" t="s">
        <v>33</v>
      </c>
      <c r="E483" s="62"/>
      <c r="F483" s="379"/>
      <c r="G483" s="421"/>
    </row>
    <row r="484" spans="1:7" ht="12.9" customHeight="1" x14ac:dyDescent="0.25">
      <c r="A484" s="44"/>
      <c r="B484" s="245"/>
      <c r="C484" s="241"/>
      <c r="D484" s="241"/>
      <c r="E484" s="243"/>
      <c r="F484" s="403"/>
      <c r="G484" s="400"/>
    </row>
    <row r="485" spans="1:7" ht="12.9" customHeight="1" thickBot="1" x14ac:dyDescent="0.3">
      <c r="A485" s="44"/>
      <c r="B485" s="70" t="s">
        <v>15</v>
      </c>
      <c r="C485" s="63"/>
      <c r="D485" s="39"/>
      <c r="E485" s="59"/>
      <c r="F485" s="382"/>
      <c r="G485" s="425">
        <f>SUM(G475:G482)</f>
        <v>0</v>
      </c>
    </row>
    <row r="486" spans="1:7" ht="12.9" customHeight="1" thickTop="1" x14ac:dyDescent="0.25">
      <c r="A486" s="44"/>
      <c r="B486" s="49"/>
      <c r="C486" s="50"/>
      <c r="D486" s="50"/>
      <c r="E486" s="62"/>
      <c r="F486" s="406"/>
      <c r="G486" s="379"/>
    </row>
    <row r="487" spans="1:7" ht="12.9" customHeight="1" x14ac:dyDescent="0.25">
      <c r="A487" s="44"/>
      <c r="B487" s="49"/>
      <c r="C487" s="50"/>
      <c r="D487" s="50"/>
      <c r="E487" s="62"/>
      <c r="F487" s="406"/>
      <c r="G487" s="379"/>
    </row>
    <row r="488" spans="1:7" ht="12.9" customHeight="1" x14ac:dyDescent="0.25">
      <c r="A488" s="44"/>
      <c r="B488" s="49"/>
      <c r="C488" s="50"/>
      <c r="D488" s="50"/>
      <c r="E488" s="62"/>
      <c r="F488" s="406"/>
      <c r="G488" s="379"/>
    </row>
    <row r="489" spans="1:7" ht="12.9" customHeight="1" x14ac:dyDescent="0.25">
      <c r="A489" s="43"/>
      <c r="B489" s="77" t="s">
        <v>25</v>
      </c>
      <c r="C489" s="50"/>
      <c r="D489" s="44"/>
      <c r="E489" s="62"/>
      <c r="F489" s="406"/>
      <c r="G489" s="379"/>
    </row>
    <row r="490" spans="1:7" ht="12.9" customHeight="1" x14ac:dyDescent="0.25">
      <c r="A490" s="44"/>
      <c r="B490" s="77"/>
      <c r="C490" s="50"/>
      <c r="D490" s="44"/>
      <c r="E490" s="62"/>
      <c r="F490" s="406"/>
      <c r="G490" s="379"/>
    </row>
    <row r="491" spans="1:7" ht="12.9" customHeight="1" x14ac:dyDescent="0.25">
      <c r="A491" s="44"/>
      <c r="B491" s="46" t="s">
        <v>678</v>
      </c>
      <c r="C491" s="50"/>
      <c r="D491" s="44"/>
      <c r="E491" s="62"/>
      <c r="F491" s="406"/>
      <c r="G491" s="379">
        <f>G470</f>
        <v>0</v>
      </c>
    </row>
    <row r="492" spans="1:7" ht="12.9" customHeight="1" x14ac:dyDescent="0.25">
      <c r="A492" s="44"/>
      <c r="B492" s="46"/>
      <c r="C492" s="50"/>
      <c r="D492" s="44"/>
      <c r="E492" s="62"/>
      <c r="F492" s="406"/>
      <c r="G492" s="379"/>
    </row>
    <row r="493" spans="1:7" ht="12.9" customHeight="1" x14ac:dyDescent="0.25">
      <c r="A493" s="44"/>
      <c r="B493" s="46" t="s">
        <v>192</v>
      </c>
      <c r="C493" s="50"/>
      <c r="D493" s="44"/>
      <c r="E493" s="62"/>
      <c r="F493" s="406"/>
      <c r="G493" s="379">
        <f>G485</f>
        <v>0</v>
      </c>
    </row>
    <row r="494" spans="1:7" ht="12.9" customHeight="1" x14ac:dyDescent="0.25">
      <c r="A494" s="44"/>
      <c r="B494" s="49"/>
      <c r="C494" s="50"/>
      <c r="D494" s="50"/>
      <c r="E494" s="62"/>
      <c r="F494" s="406"/>
      <c r="G494" s="379"/>
    </row>
    <row r="495" spans="1:7" ht="12.9" customHeight="1" x14ac:dyDescent="0.25">
      <c r="A495" s="44"/>
      <c r="B495" s="245"/>
      <c r="C495" s="241"/>
      <c r="D495" s="241"/>
      <c r="E495" s="243"/>
      <c r="F495" s="408"/>
      <c r="G495" s="403"/>
    </row>
    <row r="496" spans="1:7" ht="12.9" customHeight="1" x14ac:dyDescent="0.25">
      <c r="A496" s="44"/>
      <c r="B496" s="245"/>
      <c r="C496" s="241"/>
      <c r="D496" s="241"/>
      <c r="E496" s="243"/>
      <c r="F496" s="408"/>
      <c r="G496" s="403"/>
    </row>
    <row r="497" spans="1:7" ht="12.9" customHeight="1" x14ac:dyDescent="0.25">
      <c r="A497" s="44"/>
      <c r="B497" s="245"/>
      <c r="C497" s="241"/>
      <c r="D497" s="241"/>
      <c r="E497" s="243"/>
      <c r="F497" s="408"/>
      <c r="G497" s="403"/>
    </row>
    <row r="498" spans="1:7" ht="12.9" customHeight="1" x14ac:dyDescent="0.25">
      <c r="A498" s="44"/>
      <c r="B498" s="245"/>
      <c r="C498" s="241"/>
      <c r="D498" s="241"/>
      <c r="E498" s="243"/>
      <c r="F498" s="408"/>
      <c r="G498" s="403"/>
    </row>
    <row r="499" spans="1:7" ht="12.9" customHeight="1" x14ac:dyDescent="0.25">
      <c r="A499" s="44"/>
      <c r="B499" s="245"/>
      <c r="C499" s="241"/>
      <c r="D499" s="241"/>
      <c r="E499" s="243"/>
      <c r="F499" s="408"/>
      <c r="G499" s="403"/>
    </row>
    <row r="500" spans="1:7" ht="12.9" customHeight="1" x14ac:dyDescent="0.25">
      <c r="A500" s="44"/>
      <c r="B500" s="245"/>
      <c r="C500" s="241"/>
      <c r="D500" s="241"/>
      <c r="E500" s="243"/>
      <c r="F500" s="408"/>
      <c r="G500" s="403"/>
    </row>
    <row r="501" spans="1:7" ht="12.9" customHeight="1" x14ac:dyDescent="0.25">
      <c r="A501" s="44"/>
      <c r="B501" s="245"/>
      <c r="C501" s="241"/>
      <c r="D501" s="241"/>
      <c r="E501" s="243"/>
      <c r="F501" s="408"/>
      <c r="G501" s="403"/>
    </row>
    <row r="502" spans="1:7" ht="12.9" customHeight="1" x14ac:dyDescent="0.25">
      <c r="A502" s="44"/>
      <c r="B502" s="245"/>
      <c r="C502" s="241"/>
      <c r="D502" s="241"/>
      <c r="E502" s="243"/>
      <c r="F502" s="408"/>
      <c r="G502" s="403"/>
    </row>
    <row r="503" spans="1:7" ht="12.9" customHeight="1" x14ac:dyDescent="0.25">
      <c r="A503" s="44"/>
      <c r="B503" s="245"/>
      <c r="C503" s="241"/>
      <c r="D503" s="241"/>
      <c r="E503" s="243"/>
      <c r="F503" s="408"/>
      <c r="G503" s="403"/>
    </row>
    <row r="504" spans="1:7" ht="12.9" customHeight="1" x14ac:dyDescent="0.25">
      <c r="A504" s="44"/>
      <c r="B504" s="245"/>
      <c r="C504" s="241"/>
      <c r="D504" s="241"/>
      <c r="E504" s="243"/>
      <c r="F504" s="408"/>
      <c r="G504" s="403"/>
    </row>
    <row r="505" spans="1:7" ht="12.9" customHeight="1" x14ac:dyDescent="0.25">
      <c r="A505" s="44"/>
      <c r="B505" s="245"/>
      <c r="C505" s="241"/>
      <c r="D505" s="241"/>
      <c r="E505" s="243"/>
      <c r="F505" s="408"/>
      <c r="G505" s="403"/>
    </row>
    <row r="506" spans="1:7" ht="12.9" customHeight="1" x14ac:dyDescent="0.25">
      <c r="A506" s="44"/>
      <c r="B506" s="245"/>
      <c r="C506" s="241"/>
      <c r="D506" s="241"/>
      <c r="E506" s="243"/>
      <c r="F506" s="408"/>
      <c r="G506" s="403"/>
    </row>
    <row r="507" spans="1:7" ht="12.9" customHeight="1" x14ac:dyDescent="0.25">
      <c r="A507" s="44"/>
      <c r="B507" s="245"/>
      <c r="C507" s="241"/>
      <c r="D507" s="241"/>
      <c r="E507" s="243"/>
      <c r="F507" s="408"/>
      <c r="G507" s="403"/>
    </row>
    <row r="508" spans="1:7" ht="12.9" customHeight="1" x14ac:dyDescent="0.25">
      <c r="A508" s="44"/>
      <c r="B508" s="245"/>
      <c r="C508" s="241"/>
      <c r="D508" s="241"/>
      <c r="E508" s="243"/>
      <c r="F508" s="408"/>
      <c r="G508" s="403"/>
    </row>
    <row r="509" spans="1:7" ht="12.9" customHeight="1" x14ac:dyDescent="0.25">
      <c r="A509" s="44"/>
      <c r="B509" s="245"/>
      <c r="C509" s="241"/>
      <c r="D509" s="241"/>
      <c r="E509" s="243"/>
      <c r="F509" s="408"/>
      <c r="G509" s="403"/>
    </row>
    <row r="510" spans="1:7" ht="12.9" customHeight="1" x14ac:dyDescent="0.25">
      <c r="A510" s="194"/>
      <c r="B510" s="245"/>
      <c r="C510" s="241"/>
      <c r="D510" s="241"/>
      <c r="E510" s="243"/>
      <c r="F510" s="408"/>
      <c r="G510" s="403"/>
    </row>
    <row r="511" spans="1:7" ht="12.9" customHeight="1" x14ac:dyDescent="0.25">
      <c r="A511" s="194"/>
      <c r="B511" s="245"/>
      <c r="C511" s="241"/>
      <c r="D511" s="241"/>
      <c r="E511" s="243"/>
      <c r="F511" s="408"/>
      <c r="G511" s="403"/>
    </row>
    <row r="512" spans="1:7" ht="12.9" customHeight="1" x14ac:dyDescent="0.25">
      <c r="A512" s="194"/>
      <c r="B512" s="245"/>
      <c r="C512" s="241"/>
      <c r="D512" s="241"/>
      <c r="E512" s="243"/>
      <c r="F512" s="408"/>
      <c r="G512" s="403"/>
    </row>
    <row r="513" spans="1:7" ht="12.9" customHeight="1" x14ac:dyDescent="0.25">
      <c r="A513" s="194"/>
      <c r="B513" s="245"/>
      <c r="C513" s="241"/>
      <c r="D513" s="241"/>
      <c r="E513" s="243"/>
      <c r="F513" s="408"/>
      <c r="G513" s="403"/>
    </row>
    <row r="514" spans="1:7" ht="12.9" customHeight="1" x14ac:dyDescent="0.25">
      <c r="A514" s="194"/>
      <c r="B514" s="245"/>
      <c r="C514" s="241"/>
      <c r="D514" s="241"/>
      <c r="E514" s="243"/>
      <c r="F514" s="408"/>
      <c r="G514" s="403"/>
    </row>
    <row r="515" spans="1:7" ht="12.9" customHeight="1" x14ac:dyDescent="0.25">
      <c r="A515" s="194"/>
      <c r="B515" s="245"/>
      <c r="C515" s="241"/>
      <c r="D515" s="241"/>
      <c r="E515" s="243"/>
      <c r="F515" s="408"/>
      <c r="G515" s="403"/>
    </row>
    <row r="516" spans="1:7" ht="12.9" customHeight="1" x14ac:dyDescent="0.25">
      <c r="A516" s="194"/>
      <c r="B516" s="245"/>
      <c r="C516" s="241"/>
      <c r="D516" s="241"/>
      <c r="E516" s="243"/>
      <c r="F516" s="408"/>
      <c r="G516" s="403"/>
    </row>
    <row r="517" spans="1:7" ht="12.9" customHeight="1" x14ac:dyDescent="0.25">
      <c r="A517" s="194"/>
      <c r="B517" s="245"/>
      <c r="C517" s="241"/>
      <c r="D517" s="241"/>
      <c r="E517" s="243"/>
      <c r="F517" s="408"/>
      <c r="G517" s="403"/>
    </row>
    <row r="518" spans="1:7" ht="12.9" customHeight="1" x14ac:dyDescent="0.25">
      <c r="A518" s="194"/>
      <c r="B518" s="245"/>
      <c r="C518" s="241"/>
      <c r="D518" s="241"/>
      <c r="E518" s="243"/>
      <c r="F518" s="408"/>
      <c r="G518" s="403"/>
    </row>
    <row r="519" spans="1:7" ht="12.9" customHeight="1" x14ac:dyDescent="0.25">
      <c r="A519" s="194"/>
      <c r="B519" s="245"/>
      <c r="C519" s="241"/>
      <c r="D519" s="241"/>
      <c r="E519" s="243"/>
      <c r="F519" s="408"/>
      <c r="G519" s="403"/>
    </row>
    <row r="520" spans="1:7" ht="12.9" customHeight="1" x14ac:dyDescent="0.25">
      <c r="A520" s="194"/>
      <c r="B520" s="245"/>
      <c r="C520" s="241"/>
      <c r="D520" s="241"/>
      <c r="E520" s="243"/>
      <c r="F520" s="408"/>
      <c r="G520" s="403"/>
    </row>
    <row r="521" spans="1:7" ht="12.9" customHeight="1" x14ac:dyDescent="0.25">
      <c r="A521" s="194"/>
      <c r="B521" s="245"/>
      <c r="C521" s="241"/>
      <c r="D521" s="241"/>
      <c r="E521" s="243"/>
      <c r="F521" s="408"/>
      <c r="G521" s="403"/>
    </row>
    <row r="522" spans="1:7" ht="12.9" customHeight="1" x14ac:dyDescent="0.25">
      <c r="A522" s="194"/>
      <c r="B522" s="245"/>
      <c r="C522" s="241"/>
      <c r="D522" s="241"/>
      <c r="E522" s="243"/>
      <c r="F522" s="408"/>
      <c r="G522" s="403"/>
    </row>
    <row r="523" spans="1:7" ht="12.9" customHeight="1" x14ac:dyDescent="0.25">
      <c r="A523" s="194"/>
      <c r="B523" s="245"/>
      <c r="C523" s="241"/>
      <c r="D523" s="241"/>
      <c r="E523" s="243"/>
      <c r="F523" s="408"/>
      <c r="G523" s="403"/>
    </row>
    <row r="524" spans="1:7" ht="12.9" customHeight="1" x14ac:dyDescent="0.25">
      <c r="A524" s="44"/>
      <c r="B524" s="245"/>
      <c r="C524" s="241"/>
      <c r="D524" s="241"/>
      <c r="E524" s="243"/>
      <c r="F524" s="408"/>
      <c r="G524" s="403"/>
    </row>
    <row r="525" spans="1:7" ht="12.9" customHeight="1" x14ac:dyDescent="0.25">
      <c r="A525" s="44"/>
      <c r="B525" s="245"/>
      <c r="C525" s="241"/>
      <c r="D525" s="241"/>
      <c r="E525" s="243"/>
      <c r="F525" s="408"/>
      <c r="G525" s="403"/>
    </row>
    <row r="526" spans="1:7" ht="12.9" customHeight="1" x14ac:dyDescent="0.25">
      <c r="A526" s="44"/>
      <c r="B526" s="245"/>
      <c r="C526" s="241"/>
      <c r="D526" s="241"/>
      <c r="E526" s="243"/>
      <c r="F526" s="408"/>
      <c r="G526" s="403"/>
    </row>
    <row r="527" spans="1:7" ht="12.9" customHeight="1" x14ac:dyDescent="0.25">
      <c r="A527" s="44"/>
      <c r="B527" s="245"/>
      <c r="C527" s="241"/>
      <c r="D527" s="241"/>
      <c r="E527" s="243"/>
      <c r="F527" s="408"/>
      <c r="G527" s="403"/>
    </row>
    <row r="528" spans="1:7" ht="12.9" customHeight="1" x14ac:dyDescent="0.25">
      <c r="A528" s="44"/>
      <c r="B528" s="245"/>
      <c r="C528" s="241"/>
      <c r="D528" s="241"/>
      <c r="E528" s="243"/>
      <c r="F528" s="403"/>
      <c r="G528" s="400"/>
    </row>
    <row r="529" spans="1:7" ht="12.9" customHeight="1" x14ac:dyDescent="0.25">
      <c r="A529" s="44"/>
      <c r="B529" s="45" t="s">
        <v>42</v>
      </c>
      <c r="C529" s="46"/>
      <c r="D529" s="44"/>
      <c r="E529" s="60"/>
      <c r="F529" s="406"/>
      <c r="G529" s="420"/>
    </row>
    <row r="530" spans="1:7" ht="12.9" customHeight="1" x14ac:dyDescent="0.25">
      <c r="A530" s="44"/>
      <c r="B530" s="85" t="s">
        <v>30</v>
      </c>
      <c r="C530" s="50"/>
      <c r="D530" s="44"/>
      <c r="E530" s="62"/>
      <c r="F530" s="406"/>
      <c r="G530" s="522">
        <f>SUM(G488:G527)</f>
        <v>0</v>
      </c>
    </row>
    <row r="531" spans="1:7" ht="12.9" customHeight="1" thickBot="1" x14ac:dyDescent="0.3">
      <c r="A531" s="44"/>
      <c r="B531" s="79" t="s">
        <v>666</v>
      </c>
      <c r="C531" s="50"/>
      <c r="D531" s="44"/>
      <c r="E531" s="62"/>
      <c r="F531" s="406"/>
      <c r="G531" s="523"/>
    </row>
    <row r="532" spans="1:7" ht="12.9" customHeight="1" thickTop="1" x14ac:dyDescent="0.25">
      <c r="A532" s="44"/>
      <c r="B532" s="108"/>
      <c r="C532" s="72"/>
      <c r="D532" s="103"/>
      <c r="E532" s="109"/>
      <c r="F532" s="411"/>
      <c r="G532" s="439"/>
    </row>
    <row r="533" spans="1:7" ht="12.9" customHeight="1" x14ac:dyDescent="0.25">
      <c r="A533" s="44"/>
      <c r="B533" s="140"/>
      <c r="C533" s="141"/>
      <c r="D533" s="142"/>
      <c r="E533" s="143"/>
      <c r="F533" s="418"/>
      <c r="G533" s="419"/>
    </row>
    <row r="534" spans="1:7" ht="12.9" customHeight="1" x14ac:dyDescent="0.25">
      <c r="A534" s="96"/>
      <c r="B534" s="45"/>
      <c r="C534" s="46"/>
      <c r="D534" s="44"/>
      <c r="E534" s="60"/>
      <c r="F534" s="406"/>
      <c r="G534" s="420"/>
    </row>
    <row r="535" spans="1:7" ht="12.9" customHeight="1" x14ac:dyDescent="0.25">
      <c r="A535" s="156"/>
      <c r="B535" s="45" t="s">
        <v>155</v>
      </c>
      <c r="C535" s="46"/>
      <c r="D535" s="44"/>
      <c r="E535" s="60"/>
      <c r="F535" s="406"/>
      <c r="G535" s="420"/>
    </row>
    <row r="536" spans="1:7" ht="12.9" customHeight="1" x14ac:dyDescent="0.25">
      <c r="A536" s="78"/>
      <c r="B536" s="45"/>
      <c r="C536" s="46"/>
      <c r="D536" s="44"/>
      <c r="E536" s="60"/>
      <c r="F536" s="406"/>
      <c r="G536" s="420"/>
    </row>
    <row r="537" spans="1:7" ht="12.9" customHeight="1" x14ac:dyDescent="0.25">
      <c r="A537" s="78"/>
      <c r="B537" s="79" t="s">
        <v>32</v>
      </c>
      <c r="C537" s="68"/>
      <c r="D537" s="68"/>
      <c r="E537" s="60"/>
      <c r="F537" s="406"/>
      <c r="G537" s="393"/>
    </row>
    <row r="538" spans="1:7" ht="12.9" customHeight="1" x14ac:dyDescent="0.25">
      <c r="A538" s="78"/>
      <c r="B538" s="275"/>
      <c r="C538" s="278"/>
      <c r="D538" s="278"/>
      <c r="E538" s="255"/>
      <c r="F538" s="408"/>
      <c r="G538" s="440"/>
    </row>
    <row r="539" spans="1:7" ht="12.9" customHeight="1" x14ac:dyDescent="0.25">
      <c r="A539" s="78"/>
      <c r="B539" s="79" t="s">
        <v>16</v>
      </c>
      <c r="C539" s="55"/>
      <c r="D539" s="55"/>
      <c r="E539" s="105"/>
      <c r="F539" s="406"/>
      <c r="G539" s="432"/>
    </row>
    <row r="540" spans="1:7" ht="12.9" customHeight="1" x14ac:dyDescent="0.25">
      <c r="A540" s="223"/>
      <c r="B540" s="79"/>
      <c r="C540" s="55"/>
      <c r="D540" s="55"/>
      <c r="E540" s="105"/>
      <c r="F540" s="406"/>
      <c r="G540" s="432"/>
    </row>
    <row r="541" spans="1:7" ht="12.9" customHeight="1" x14ac:dyDescent="0.25">
      <c r="A541" s="78"/>
      <c r="B541" s="45" t="s">
        <v>47</v>
      </c>
      <c r="C541" s="46"/>
      <c r="D541" s="44"/>
      <c r="E541" s="60"/>
      <c r="F541" s="406"/>
      <c r="G541" s="379"/>
    </row>
    <row r="542" spans="1:7" ht="12.9" customHeight="1" x14ac:dyDescent="0.25">
      <c r="A542" s="242" t="s">
        <v>5</v>
      </c>
      <c r="B542" s="49" t="s">
        <v>44</v>
      </c>
      <c r="C542" s="351">
        <v>28.5</v>
      </c>
      <c r="D542" s="40" t="s">
        <v>115</v>
      </c>
      <c r="E542" s="62" t="e">
        <f>E424</f>
        <v>#REF!</v>
      </c>
      <c r="F542" s="406"/>
      <c r="G542" s="379">
        <f>F542*C542</f>
        <v>0</v>
      </c>
    </row>
    <row r="543" spans="1:7" ht="26.1" customHeight="1" x14ac:dyDescent="0.25">
      <c r="A543" s="44"/>
      <c r="B543" s="49"/>
      <c r="C543" s="50"/>
      <c r="D543" s="40"/>
      <c r="E543" s="62"/>
      <c r="F543" s="406"/>
      <c r="G543" s="379"/>
    </row>
    <row r="544" spans="1:7" ht="12.9" customHeight="1" x14ac:dyDescent="0.25">
      <c r="A544" s="40"/>
      <c r="B544" s="206" t="s">
        <v>125</v>
      </c>
      <c r="C544" s="46"/>
      <c r="D544" s="44"/>
      <c r="E544" s="60"/>
      <c r="F544" s="406"/>
      <c r="G544" s="379"/>
    </row>
    <row r="545" spans="1:7" ht="12.9" customHeight="1" x14ac:dyDescent="0.25">
      <c r="A545" s="40"/>
      <c r="B545" s="205" t="s">
        <v>246</v>
      </c>
      <c r="C545" s="46"/>
      <c r="D545" s="44"/>
      <c r="E545" s="60"/>
      <c r="F545" s="406"/>
      <c r="G545" s="379"/>
    </row>
    <row r="546" spans="1:7" ht="12.9" customHeight="1" x14ac:dyDescent="0.25">
      <c r="A546" s="40"/>
      <c r="B546" s="205" t="s">
        <v>249</v>
      </c>
      <c r="C546" s="46"/>
      <c r="D546" s="44"/>
      <c r="E546" s="60"/>
      <c r="F546" s="406"/>
      <c r="G546" s="379"/>
    </row>
    <row r="547" spans="1:7" ht="12.9" customHeight="1" x14ac:dyDescent="0.25">
      <c r="A547" s="242" t="s">
        <v>6</v>
      </c>
      <c r="B547" s="82" t="s">
        <v>110</v>
      </c>
      <c r="C547" s="75">
        <f>C542*0.15</f>
        <v>4.2749999999999995</v>
      </c>
      <c r="D547" s="44" t="s">
        <v>17</v>
      </c>
      <c r="E547" s="60" t="e">
        <f>E431</f>
        <v>#REF!</v>
      </c>
      <c r="F547" s="406"/>
      <c r="G547" s="379">
        <f>F547*C547</f>
        <v>0</v>
      </c>
    </row>
    <row r="548" spans="1:7" ht="12.9" customHeight="1" x14ac:dyDescent="0.25">
      <c r="A548" s="40"/>
      <c r="B548" s="82"/>
      <c r="C548" s="75"/>
      <c r="D548" s="44"/>
      <c r="E548" s="60"/>
      <c r="F548" s="406"/>
      <c r="G548" s="379"/>
    </row>
    <row r="549" spans="1:7" ht="12.9" customHeight="1" x14ac:dyDescent="0.25">
      <c r="A549" s="40"/>
      <c r="B549" s="45" t="s">
        <v>48</v>
      </c>
      <c r="C549" s="46"/>
      <c r="D549" s="44"/>
      <c r="E549" s="60"/>
      <c r="F549" s="406"/>
      <c r="G549" s="379"/>
    </row>
    <row r="550" spans="1:7" ht="12.9" customHeight="1" x14ac:dyDescent="0.25">
      <c r="A550" s="242" t="s">
        <v>7</v>
      </c>
      <c r="B550" s="82" t="s">
        <v>31</v>
      </c>
      <c r="C550" s="50">
        <v>369</v>
      </c>
      <c r="D550" s="40" t="s">
        <v>114</v>
      </c>
      <c r="E550" s="60" t="e">
        <f>E435</f>
        <v>#REF!</v>
      </c>
      <c r="F550" s="406"/>
      <c r="G550" s="379">
        <f>F550*C550</f>
        <v>0</v>
      </c>
    </row>
    <row r="551" spans="1:7" ht="12.9" customHeight="1" x14ac:dyDescent="0.25">
      <c r="A551" s="44"/>
      <c r="B551" s="82"/>
      <c r="C551" s="50"/>
      <c r="D551" s="40"/>
      <c r="E551" s="60"/>
      <c r="F551" s="406"/>
      <c r="G551" s="379"/>
    </row>
    <row r="552" spans="1:7" ht="12.9" customHeight="1" x14ac:dyDescent="0.25">
      <c r="A552" s="44"/>
      <c r="B552" s="45" t="s">
        <v>203</v>
      </c>
      <c r="C552" s="40"/>
      <c r="D552" s="40"/>
      <c r="E552" s="60"/>
      <c r="F552" s="406"/>
      <c r="G552" s="379"/>
    </row>
    <row r="553" spans="1:7" ht="12.9" customHeight="1" x14ac:dyDescent="0.25">
      <c r="A553" s="44"/>
      <c r="B553" s="45" t="s">
        <v>252</v>
      </c>
      <c r="C553" s="40"/>
      <c r="D553" s="40"/>
      <c r="E553" s="60"/>
      <c r="F553" s="406"/>
      <c r="G553" s="379"/>
    </row>
    <row r="554" spans="1:7" ht="12.9" customHeight="1" x14ac:dyDescent="0.25">
      <c r="A554" s="194" t="s">
        <v>8</v>
      </c>
      <c r="B554" s="51" t="s">
        <v>346</v>
      </c>
      <c r="C554" s="40">
        <v>2</v>
      </c>
      <c r="D554" s="44" t="s">
        <v>39</v>
      </c>
      <c r="E554" s="60">
        <f>6.8*2.4*145000</f>
        <v>2366400</v>
      </c>
      <c r="F554" s="406"/>
      <c r="G554" s="379">
        <f>F554*C554</f>
        <v>0</v>
      </c>
    </row>
    <row r="555" spans="1:7" ht="12.9" customHeight="1" x14ac:dyDescent="0.25">
      <c r="A555" s="44"/>
      <c r="B555" s="51"/>
      <c r="C555" s="40"/>
      <c r="D555" s="44"/>
      <c r="E555" s="60"/>
      <c r="F555" s="406"/>
      <c r="G555" s="379"/>
    </row>
    <row r="556" spans="1:7" ht="12.9" customHeight="1" x14ac:dyDescent="0.25">
      <c r="A556" s="44" t="s">
        <v>9</v>
      </c>
      <c r="B556" s="51" t="s">
        <v>347</v>
      </c>
      <c r="C556" s="40">
        <v>1</v>
      </c>
      <c r="D556" s="44" t="s">
        <v>39</v>
      </c>
      <c r="E556" s="60">
        <f>4.8*1.2*145000</f>
        <v>835200</v>
      </c>
      <c r="F556" s="406"/>
      <c r="G556" s="379">
        <f>F556*C556</f>
        <v>0</v>
      </c>
    </row>
    <row r="557" spans="1:7" ht="12.9" customHeight="1" x14ac:dyDescent="0.25">
      <c r="A557" s="44"/>
      <c r="B557" s="240"/>
      <c r="C557" s="242"/>
      <c r="D557" s="194"/>
      <c r="E557" s="255"/>
      <c r="F557" s="408"/>
      <c r="G557" s="403"/>
    </row>
    <row r="558" spans="1:7" ht="12.9" customHeight="1" x14ac:dyDescent="0.25">
      <c r="A558" s="44" t="s">
        <v>10</v>
      </c>
      <c r="B558" s="51" t="s">
        <v>471</v>
      </c>
      <c r="C558" s="40">
        <v>1</v>
      </c>
      <c r="D558" s="44" t="s">
        <v>39</v>
      </c>
      <c r="E558" s="60">
        <f>3.6*4.8*145000</f>
        <v>2505600</v>
      </c>
      <c r="F558" s="406"/>
      <c r="G558" s="379">
        <f>F558*C558</f>
        <v>0</v>
      </c>
    </row>
    <row r="559" spans="1:7" ht="12.9" customHeight="1" x14ac:dyDescent="0.25">
      <c r="A559" s="44"/>
      <c r="B559" s="51"/>
      <c r="C559" s="40"/>
      <c r="D559" s="44"/>
      <c r="E559" s="60"/>
      <c r="F559" s="406"/>
      <c r="G559" s="379"/>
    </row>
    <row r="560" spans="1:7" ht="12.9" customHeight="1" x14ac:dyDescent="0.25">
      <c r="A560" s="194" t="s">
        <v>11</v>
      </c>
      <c r="B560" s="51" t="s">
        <v>348</v>
      </c>
      <c r="C560" s="40">
        <v>1</v>
      </c>
      <c r="D560" s="44" t="s">
        <v>39</v>
      </c>
      <c r="E560" s="60">
        <f>3.6*1.2*145000</f>
        <v>626400</v>
      </c>
      <c r="F560" s="406"/>
      <c r="G560" s="379">
        <f>F560*C560</f>
        <v>0</v>
      </c>
    </row>
    <row r="561" spans="1:7" ht="12.9" customHeight="1" x14ac:dyDescent="0.25">
      <c r="A561" s="242"/>
      <c r="B561" s="240"/>
      <c r="C561" s="242"/>
      <c r="D561" s="194"/>
      <c r="E561" s="255"/>
      <c r="F561" s="408"/>
      <c r="G561" s="403"/>
    </row>
    <row r="562" spans="1:7" ht="12.9" customHeight="1" x14ac:dyDescent="0.25">
      <c r="A562" s="194" t="s">
        <v>12</v>
      </c>
      <c r="B562" s="51" t="s">
        <v>349</v>
      </c>
      <c r="C562" s="40">
        <v>20</v>
      </c>
      <c r="D562" s="44" t="s">
        <v>39</v>
      </c>
      <c r="E562" s="60">
        <f>2.4*2.4*145000</f>
        <v>835200</v>
      </c>
      <c r="F562" s="406"/>
      <c r="G562" s="379">
        <f>F562*C562</f>
        <v>0</v>
      </c>
    </row>
    <row r="563" spans="1:7" ht="12.9" customHeight="1" x14ac:dyDescent="0.25">
      <c r="A563" s="242"/>
      <c r="B563" s="240"/>
      <c r="C563" s="242"/>
      <c r="D563" s="194"/>
      <c r="E563" s="255"/>
      <c r="F563" s="408"/>
      <c r="G563" s="403"/>
    </row>
    <row r="564" spans="1:7" ht="15.6" customHeight="1" x14ac:dyDescent="0.25">
      <c r="A564" s="242" t="s">
        <v>668</v>
      </c>
      <c r="B564" s="51" t="s">
        <v>350</v>
      </c>
      <c r="C564" s="40">
        <v>96</v>
      </c>
      <c r="D564" s="44" t="s">
        <v>39</v>
      </c>
      <c r="E564" s="60">
        <f>1.8*2.4*145000</f>
        <v>626400</v>
      </c>
      <c r="F564" s="406"/>
      <c r="G564" s="379">
        <f>F564*C564</f>
        <v>0</v>
      </c>
    </row>
    <row r="565" spans="1:7" ht="12.9" customHeight="1" x14ac:dyDescent="0.25">
      <c r="A565" s="242"/>
      <c r="B565" s="240"/>
      <c r="C565" s="242"/>
      <c r="D565" s="194"/>
      <c r="E565" s="255"/>
      <c r="F565" s="408"/>
      <c r="G565" s="403"/>
    </row>
    <row r="566" spans="1:7" ht="12.9" customHeight="1" x14ac:dyDescent="0.25">
      <c r="A566" s="194" t="s">
        <v>13</v>
      </c>
      <c r="B566" s="51" t="s">
        <v>351</v>
      </c>
      <c r="C566" s="40">
        <v>5</v>
      </c>
      <c r="D566" s="44" t="s">
        <v>39</v>
      </c>
      <c r="E566" s="60">
        <f>1.2*2.4*145000</f>
        <v>417600</v>
      </c>
      <c r="F566" s="406"/>
      <c r="G566" s="379">
        <f>F566*C566</f>
        <v>0</v>
      </c>
    </row>
    <row r="567" spans="1:7" ht="12.9" customHeight="1" x14ac:dyDescent="0.25">
      <c r="A567" s="242"/>
      <c r="B567" s="240"/>
      <c r="C567" s="242"/>
      <c r="D567" s="194"/>
      <c r="E567" s="255"/>
      <c r="F567" s="408"/>
      <c r="G567" s="403"/>
    </row>
    <row r="568" spans="1:7" ht="12.9" customHeight="1" x14ac:dyDescent="0.25">
      <c r="A568" s="44" t="s">
        <v>14</v>
      </c>
      <c r="B568" s="51" t="s">
        <v>472</v>
      </c>
      <c r="C568" s="40">
        <v>48</v>
      </c>
      <c r="D568" s="44" t="s">
        <v>39</v>
      </c>
      <c r="E568" s="60">
        <f>0.8*2.4*145000</f>
        <v>278400</v>
      </c>
      <c r="F568" s="406"/>
      <c r="G568" s="379">
        <f>F568*C568</f>
        <v>0</v>
      </c>
    </row>
    <row r="569" spans="1:7" ht="12.9" customHeight="1" x14ac:dyDescent="0.25">
      <c r="A569" s="44"/>
      <c r="B569" s="240"/>
      <c r="C569" s="242"/>
      <c r="D569" s="194"/>
      <c r="E569" s="255"/>
      <c r="F569" s="408"/>
      <c r="G569" s="403"/>
    </row>
    <row r="570" spans="1:7" ht="12.9" customHeight="1" x14ac:dyDescent="0.25">
      <c r="A570" s="44" t="s">
        <v>18</v>
      </c>
      <c r="B570" s="51" t="s">
        <v>352</v>
      </c>
      <c r="C570" s="40">
        <v>55</v>
      </c>
      <c r="D570" s="44" t="s">
        <v>39</v>
      </c>
      <c r="E570" s="60">
        <f>0.4*1.2*145000</f>
        <v>69600</v>
      </c>
      <c r="F570" s="406"/>
      <c r="G570" s="379">
        <f>F570*C570</f>
        <v>0</v>
      </c>
    </row>
    <row r="571" spans="1:7" ht="12.9" customHeight="1" x14ac:dyDescent="0.25">
      <c r="A571" s="44"/>
      <c r="B571" s="240"/>
      <c r="C571" s="242"/>
      <c r="D571" s="194"/>
      <c r="E571" s="255"/>
      <c r="F571" s="408"/>
      <c r="G571" s="403"/>
    </row>
    <row r="572" spans="1:7" ht="12.9" customHeight="1" x14ac:dyDescent="0.25">
      <c r="A572" s="44" t="s">
        <v>19</v>
      </c>
      <c r="B572" s="51" t="s">
        <v>353</v>
      </c>
      <c r="C572" s="40">
        <v>74</v>
      </c>
      <c r="D572" s="44" t="s">
        <v>39</v>
      </c>
      <c r="E572" s="60">
        <f>0.2*1.2*145000</f>
        <v>34800</v>
      </c>
      <c r="F572" s="406"/>
      <c r="G572" s="379">
        <f>F572*C572</f>
        <v>0</v>
      </c>
    </row>
    <row r="573" spans="1:7" ht="12.9" customHeight="1" x14ac:dyDescent="0.25">
      <c r="A573" s="194"/>
      <c r="B573" s="51"/>
      <c r="C573" s="40"/>
      <c r="D573" s="44"/>
      <c r="E573" s="60"/>
      <c r="F573" s="406"/>
      <c r="G573" s="379"/>
    </row>
    <row r="574" spans="1:7" ht="12.9" customHeight="1" x14ac:dyDescent="0.25">
      <c r="A574" s="44"/>
      <c r="B574" s="45" t="s">
        <v>122</v>
      </c>
      <c r="C574" s="40"/>
      <c r="D574" s="44"/>
      <c r="E574" s="371"/>
      <c r="F574" s="406"/>
      <c r="G574" s="379"/>
    </row>
    <row r="575" spans="1:7" ht="12.9" customHeight="1" x14ac:dyDescent="0.25">
      <c r="A575" s="44"/>
      <c r="B575" s="195"/>
      <c r="C575" s="242"/>
      <c r="D575" s="194"/>
      <c r="E575" s="371"/>
      <c r="F575" s="406"/>
      <c r="G575" s="379"/>
    </row>
    <row r="576" spans="1:7" ht="12.9" customHeight="1" x14ac:dyDescent="0.25">
      <c r="A576" s="40" t="s">
        <v>20</v>
      </c>
      <c r="B576" s="49" t="s">
        <v>29</v>
      </c>
      <c r="C576" s="50"/>
      <c r="D576" s="50" t="s">
        <v>33</v>
      </c>
      <c r="E576" s="371"/>
      <c r="F576" s="406"/>
      <c r="G576" s="379"/>
    </row>
    <row r="577" spans="1:7" ht="13.8" customHeight="1" x14ac:dyDescent="0.25">
      <c r="A577" s="40"/>
      <c r="B577" s="51"/>
      <c r="C577" s="40"/>
      <c r="D577" s="44"/>
      <c r="E577" s="371"/>
      <c r="F577" s="406"/>
      <c r="G577" s="379"/>
    </row>
    <row r="578" spans="1:7" ht="13.2" customHeight="1" x14ac:dyDescent="0.25">
      <c r="A578" s="40"/>
      <c r="B578" s="376"/>
      <c r="C578" s="377"/>
      <c r="D578" s="372"/>
      <c r="E578" s="378"/>
      <c r="F578" s="441"/>
      <c r="G578" s="442"/>
    </row>
    <row r="579" spans="1:7" ht="12.9" customHeight="1" x14ac:dyDescent="0.25">
      <c r="A579" s="40"/>
      <c r="B579" s="376"/>
      <c r="C579" s="377"/>
      <c r="D579" s="372"/>
      <c r="E579" s="378"/>
      <c r="F579" s="441"/>
      <c r="G579" s="442"/>
    </row>
    <row r="580" spans="1:7" ht="12.9" customHeight="1" x14ac:dyDescent="0.25">
      <c r="A580" s="44"/>
      <c r="B580" s="51"/>
      <c r="C580" s="40"/>
      <c r="D580" s="44"/>
      <c r="E580" s="371"/>
      <c r="F580" s="406"/>
      <c r="G580" s="379"/>
    </row>
    <row r="581" spans="1:7" ht="16.8" customHeight="1" x14ac:dyDescent="0.25">
      <c r="A581" s="44"/>
      <c r="B581" s="240"/>
      <c r="C581" s="242"/>
      <c r="D581" s="194"/>
      <c r="E581" s="366"/>
      <c r="F581" s="408"/>
      <c r="G581" s="403"/>
    </row>
    <row r="582" spans="1:7" ht="12.9" customHeight="1" x14ac:dyDescent="0.25">
      <c r="A582" s="40"/>
      <c r="B582" s="51"/>
      <c r="C582" s="40"/>
      <c r="D582" s="44"/>
      <c r="E582" s="371"/>
      <c r="F582" s="406"/>
      <c r="G582" s="379"/>
    </row>
    <row r="583" spans="1:7" ht="12.9" customHeight="1" x14ac:dyDescent="0.25">
      <c r="A583" s="40"/>
      <c r="B583" s="51"/>
      <c r="C583" s="40"/>
      <c r="D583" s="44"/>
      <c r="E583" s="371"/>
      <c r="F583" s="406"/>
      <c r="G583" s="379"/>
    </row>
    <row r="584" spans="1:7" ht="12.9" customHeight="1" x14ac:dyDescent="0.25">
      <c r="A584" s="242"/>
      <c r="B584" s="51"/>
      <c r="C584" s="40"/>
      <c r="D584" s="44"/>
      <c r="E584" s="371"/>
      <c r="F584" s="406"/>
      <c r="G584" s="379"/>
    </row>
    <row r="585" spans="1:7" ht="12.9" customHeight="1" x14ac:dyDescent="0.25">
      <c r="A585" s="40"/>
      <c r="B585" s="240"/>
      <c r="C585" s="242"/>
      <c r="D585" s="194"/>
      <c r="E585" s="366"/>
      <c r="F585" s="408"/>
      <c r="G585" s="403"/>
    </row>
    <row r="586" spans="1:7" ht="12.9" customHeight="1" x14ac:dyDescent="0.25">
      <c r="A586" s="40"/>
      <c r="B586" s="45" t="s">
        <v>155</v>
      </c>
      <c r="C586" s="46"/>
      <c r="D586" s="44"/>
      <c r="E586" s="60"/>
      <c r="F586" s="406"/>
      <c r="G586" s="420"/>
    </row>
    <row r="587" spans="1:7" ht="12.9" customHeight="1" x14ac:dyDescent="0.25">
      <c r="A587" s="40"/>
      <c r="B587" s="65" t="s">
        <v>32</v>
      </c>
      <c r="C587" s="44"/>
      <c r="D587" s="41"/>
      <c r="E587" s="60"/>
      <c r="F587" s="406"/>
      <c r="G587" s="522">
        <f>SUM(G545:G566)</f>
        <v>0</v>
      </c>
    </row>
    <row r="588" spans="1:7" ht="12.9" customHeight="1" thickBot="1" x14ac:dyDescent="0.3">
      <c r="A588" s="44"/>
      <c r="B588" s="79" t="s">
        <v>666</v>
      </c>
      <c r="C588" s="106"/>
      <c r="D588" s="106"/>
      <c r="E588" s="110"/>
      <c r="F588" s="406"/>
      <c r="G588" s="523"/>
    </row>
    <row r="589" spans="1:7" ht="12.9" customHeight="1" thickTop="1" x14ac:dyDescent="0.25">
      <c r="A589" s="194"/>
      <c r="B589" s="76"/>
      <c r="C589" s="96"/>
      <c r="D589" s="73"/>
      <c r="E589" s="74"/>
      <c r="F589" s="411"/>
      <c r="G589" s="412"/>
    </row>
    <row r="590" spans="1:7" ht="12.9" customHeight="1" x14ac:dyDescent="0.25">
      <c r="A590" s="43"/>
      <c r="B590" s="260"/>
      <c r="C590" s="182"/>
      <c r="D590" s="162"/>
      <c r="E590" s="172"/>
      <c r="F590" s="413"/>
      <c r="G590" s="414"/>
    </row>
    <row r="591" spans="1:7" ht="12.9" customHeight="1" x14ac:dyDescent="0.25">
      <c r="A591" s="44"/>
      <c r="B591" s="45"/>
      <c r="C591" s="46"/>
      <c r="D591" s="44"/>
      <c r="E591" s="60"/>
      <c r="F591" s="406"/>
      <c r="G591" s="420"/>
    </row>
    <row r="592" spans="1:7" ht="12.9" customHeight="1" x14ac:dyDescent="0.25">
      <c r="A592" s="44"/>
      <c r="B592" s="279" t="s">
        <v>365</v>
      </c>
      <c r="C592" s="196"/>
      <c r="D592" s="280"/>
      <c r="E592" s="198"/>
      <c r="F592" s="443"/>
      <c r="G592" s="403"/>
    </row>
    <row r="593" spans="1:7" ht="12.9" customHeight="1" x14ac:dyDescent="0.25">
      <c r="A593" s="44"/>
      <c r="B593" s="279"/>
      <c r="C593" s="196"/>
      <c r="D593" s="280"/>
      <c r="E593" s="198"/>
      <c r="F593" s="443"/>
      <c r="G593" s="403"/>
    </row>
    <row r="594" spans="1:7" ht="12.9" customHeight="1" x14ac:dyDescent="0.25">
      <c r="A594" s="44"/>
      <c r="B594" s="279" t="s">
        <v>355</v>
      </c>
      <c r="C594" s="196"/>
      <c r="D594" s="280"/>
      <c r="E594" s="198"/>
      <c r="F594" s="443"/>
      <c r="G594" s="403"/>
    </row>
    <row r="595" spans="1:7" ht="12.9" customHeight="1" x14ac:dyDescent="0.25">
      <c r="A595" s="194"/>
      <c r="B595" s="245"/>
      <c r="C595" s="241"/>
      <c r="D595" s="241"/>
      <c r="E595" s="243"/>
      <c r="F595" s="403"/>
      <c r="G595" s="400"/>
    </row>
    <row r="596" spans="1:7" ht="12.9" customHeight="1" x14ac:dyDescent="0.25">
      <c r="A596" s="78"/>
      <c r="B596" s="279" t="s">
        <v>356</v>
      </c>
      <c r="C596" s="196"/>
      <c r="D596" s="280"/>
      <c r="E596" s="198"/>
      <c r="F596" s="443"/>
      <c r="G596" s="403"/>
    </row>
    <row r="597" spans="1:7" ht="12.9" customHeight="1" x14ac:dyDescent="0.25">
      <c r="A597" s="78"/>
      <c r="B597" s="281"/>
      <c r="C597" s="196"/>
      <c r="D597" s="280"/>
      <c r="E597" s="198"/>
      <c r="F597" s="443"/>
      <c r="G597" s="403"/>
    </row>
    <row r="598" spans="1:7" ht="26.1" customHeight="1" x14ac:dyDescent="0.25">
      <c r="A598" s="44"/>
      <c r="B598" s="279" t="s">
        <v>357</v>
      </c>
      <c r="C598" s="196"/>
      <c r="D598" s="280"/>
      <c r="E598" s="198"/>
      <c r="F598" s="443"/>
      <c r="G598" s="403"/>
    </row>
    <row r="599" spans="1:7" ht="12.9" customHeight="1" x14ac:dyDescent="0.25">
      <c r="A599" s="40"/>
      <c r="B599" s="279"/>
      <c r="C599" s="196"/>
      <c r="D599" s="280"/>
      <c r="E599" s="198"/>
      <c r="F599" s="443"/>
      <c r="G599" s="403"/>
    </row>
    <row r="600" spans="1:7" ht="12.9" customHeight="1" x14ac:dyDescent="0.25">
      <c r="A600" s="40"/>
      <c r="B600" s="279" t="s">
        <v>358</v>
      </c>
      <c r="C600" s="196"/>
      <c r="D600" s="280"/>
      <c r="E600" s="198"/>
      <c r="F600" s="443"/>
      <c r="G600" s="403"/>
    </row>
    <row r="601" spans="1:7" ht="12.9" customHeight="1" x14ac:dyDescent="0.25">
      <c r="A601" s="40" t="s">
        <v>5</v>
      </c>
      <c r="B601" s="197" t="s">
        <v>359</v>
      </c>
      <c r="C601" s="196">
        <v>16</v>
      </c>
      <c r="D601" s="196" t="s">
        <v>24</v>
      </c>
      <c r="E601" s="198">
        <v>135000</v>
      </c>
      <c r="F601" s="408"/>
      <c r="G601" s="403">
        <f>F601*C601</f>
        <v>0</v>
      </c>
    </row>
    <row r="602" spans="1:7" ht="12.9" customHeight="1" x14ac:dyDescent="0.25">
      <c r="A602" s="40"/>
      <c r="B602" s="197"/>
      <c r="C602" s="196"/>
      <c r="D602" s="196"/>
      <c r="E602" s="198"/>
      <c r="F602" s="380"/>
      <c r="G602" s="403"/>
    </row>
    <row r="603" spans="1:7" ht="12.9" customHeight="1" x14ac:dyDescent="0.25">
      <c r="A603" s="40" t="s">
        <v>6</v>
      </c>
      <c r="B603" s="197" t="s">
        <v>360</v>
      </c>
      <c r="C603" s="196">
        <f>C601</f>
        <v>16</v>
      </c>
      <c r="D603" s="196" t="s">
        <v>24</v>
      </c>
      <c r="E603" s="198">
        <f>E601</f>
        <v>135000</v>
      </c>
      <c r="F603" s="408"/>
      <c r="G603" s="403">
        <f>F603*C603</f>
        <v>0</v>
      </c>
    </row>
    <row r="604" spans="1:7" ht="12.9" customHeight="1" x14ac:dyDescent="0.25">
      <c r="A604" s="44"/>
      <c r="B604" s="197"/>
      <c r="C604" s="196"/>
      <c r="D604" s="196"/>
      <c r="E604" s="198"/>
      <c r="F604" s="380"/>
      <c r="G604" s="403"/>
    </row>
    <row r="605" spans="1:7" ht="12.9" customHeight="1" x14ac:dyDescent="0.25">
      <c r="A605" s="44" t="s">
        <v>7</v>
      </c>
      <c r="B605" s="197" t="s">
        <v>361</v>
      </c>
      <c r="C605" s="196">
        <v>13</v>
      </c>
      <c r="D605" s="242" t="s">
        <v>114</v>
      </c>
      <c r="E605" s="198">
        <v>35000</v>
      </c>
      <c r="F605" s="408"/>
      <c r="G605" s="403">
        <f>F605*C605</f>
        <v>0</v>
      </c>
    </row>
    <row r="606" spans="1:7" ht="12.9" customHeight="1" x14ac:dyDescent="0.25">
      <c r="A606" s="44"/>
      <c r="B606" s="197"/>
      <c r="C606" s="196"/>
      <c r="D606" s="242"/>
      <c r="E606" s="198"/>
      <c r="F606" s="408"/>
      <c r="G606" s="403"/>
    </row>
    <row r="607" spans="1:7" ht="12.9" customHeight="1" x14ac:dyDescent="0.25">
      <c r="A607" s="44"/>
      <c r="B607" s="279" t="s">
        <v>362</v>
      </c>
      <c r="C607" s="196"/>
      <c r="D607" s="280"/>
      <c r="E607" s="198"/>
      <c r="F607" s="443"/>
      <c r="G607" s="403"/>
    </row>
    <row r="608" spans="1:7" ht="12.9" customHeight="1" x14ac:dyDescent="0.25">
      <c r="A608" s="44" t="s">
        <v>8</v>
      </c>
      <c r="B608" s="197" t="s">
        <v>359</v>
      </c>
      <c r="C608" s="196">
        <v>14</v>
      </c>
      <c r="D608" s="196" t="s">
        <v>24</v>
      </c>
      <c r="E608" s="198">
        <f>E601</f>
        <v>135000</v>
      </c>
      <c r="F608" s="408"/>
      <c r="G608" s="403">
        <f>F608*C608</f>
        <v>0</v>
      </c>
    </row>
    <row r="609" spans="1:7" ht="12.9" customHeight="1" x14ac:dyDescent="0.25">
      <c r="A609" s="44"/>
      <c r="B609" s="197"/>
      <c r="C609" s="196"/>
      <c r="D609" s="196"/>
      <c r="E609" s="198"/>
      <c r="F609" s="380"/>
      <c r="G609" s="403"/>
    </row>
    <row r="610" spans="1:7" ht="15.6" customHeight="1" x14ac:dyDescent="0.25">
      <c r="A610" s="44" t="s">
        <v>9</v>
      </c>
      <c r="B610" s="197" t="s">
        <v>360</v>
      </c>
      <c r="C610" s="196">
        <f>C608</f>
        <v>14</v>
      </c>
      <c r="D610" s="196" t="s">
        <v>24</v>
      </c>
      <c r="E610" s="198">
        <f>E603</f>
        <v>135000</v>
      </c>
      <c r="F610" s="408"/>
      <c r="G610" s="403">
        <f>F610*C610</f>
        <v>0</v>
      </c>
    </row>
    <row r="611" spans="1:7" ht="12.9" customHeight="1" x14ac:dyDescent="0.25">
      <c r="A611" s="44"/>
      <c r="B611" s="197"/>
      <c r="C611" s="196"/>
      <c r="D611" s="196"/>
      <c r="E611" s="198"/>
      <c r="F611" s="380"/>
      <c r="G611" s="403"/>
    </row>
    <row r="612" spans="1:7" ht="12.9" customHeight="1" x14ac:dyDescent="0.25">
      <c r="A612" s="44" t="s">
        <v>10</v>
      </c>
      <c r="B612" s="197" t="s">
        <v>361</v>
      </c>
      <c r="C612" s="196">
        <v>12</v>
      </c>
      <c r="D612" s="242" t="s">
        <v>114</v>
      </c>
      <c r="E612" s="198">
        <f>E605</f>
        <v>35000</v>
      </c>
      <c r="F612" s="408"/>
      <c r="G612" s="403">
        <f>F612*C612</f>
        <v>0</v>
      </c>
    </row>
    <row r="613" spans="1:7" ht="12.9" customHeight="1" x14ac:dyDescent="0.25">
      <c r="A613" s="44"/>
      <c r="B613" s="197"/>
      <c r="C613" s="196"/>
      <c r="D613" s="242"/>
      <c r="E613" s="198"/>
      <c r="F613" s="408"/>
      <c r="G613" s="403"/>
    </row>
    <row r="614" spans="1:7" ht="12.9" customHeight="1" x14ac:dyDescent="0.25">
      <c r="A614" s="194"/>
      <c r="B614" s="195" t="s">
        <v>363</v>
      </c>
      <c r="C614" s="196"/>
      <c r="D614" s="196"/>
      <c r="E614" s="198"/>
      <c r="F614" s="408"/>
      <c r="G614" s="403"/>
    </row>
    <row r="615" spans="1:7" ht="12.9" customHeight="1" x14ac:dyDescent="0.25">
      <c r="A615" s="44" t="s">
        <v>11</v>
      </c>
      <c r="B615" s="240" t="s">
        <v>442</v>
      </c>
      <c r="C615" s="196">
        <v>1</v>
      </c>
      <c r="D615" s="196" t="s">
        <v>39</v>
      </c>
      <c r="E615" s="198">
        <v>800000</v>
      </c>
      <c r="F615" s="408"/>
      <c r="G615" s="403">
        <f>F615*C615</f>
        <v>0</v>
      </c>
    </row>
    <row r="616" spans="1:7" ht="12.9" customHeight="1" x14ac:dyDescent="0.25">
      <c r="A616" s="44"/>
      <c r="B616" s="240"/>
      <c r="C616" s="196"/>
      <c r="D616" s="196"/>
      <c r="E616" s="198"/>
      <c r="F616" s="408"/>
      <c r="G616" s="403"/>
    </row>
    <row r="617" spans="1:7" ht="12.9" customHeight="1" x14ac:dyDescent="0.25">
      <c r="A617" s="44"/>
      <c r="B617" s="195" t="s">
        <v>366</v>
      </c>
      <c r="C617" s="242"/>
      <c r="D617" s="194"/>
      <c r="E617" s="255"/>
      <c r="F617" s="408"/>
      <c r="G617" s="403"/>
    </row>
    <row r="618" spans="1:7" ht="12.9" customHeight="1" x14ac:dyDescent="0.25">
      <c r="A618" s="194" t="s">
        <v>12</v>
      </c>
      <c r="B618" s="240" t="s">
        <v>443</v>
      </c>
      <c r="C618" s="196">
        <v>20</v>
      </c>
      <c r="D618" s="196" t="s">
        <v>24</v>
      </c>
      <c r="E618" s="198">
        <v>65000</v>
      </c>
      <c r="F618" s="408"/>
      <c r="G618" s="403">
        <f>F618*C618</f>
        <v>0</v>
      </c>
    </row>
    <row r="619" spans="1:7" ht="12.9" customHeight="1" x14ac:dyDescent="0.25">
      <c r="A619" s="44"/>
      <c r="B619" s="197"/>
      <c r="C619" s="196"/>
      <c r="D619" s="242"/>
      <c r="E619" s="198"/>
      <c r="F619" s="408"/>
      <c r="G619" s="403"/>
    </row>
    <row r="620" spans="1:7" ht="12.9" customHeight="1" x14ac:dyDescent="0.25">
      <c r="A620" s="194"/>
      <c r="B620" s="195" t="s">
        <v>367</v>
      </c>
      <c r="C620" s="196"/>
      <c r="D620" s="242"/>
      <c r="E620" s="283"/>
      <c r="F620" s="435"/>
      <c r="G620" s="403"/>
    </row>
    <row r="621" spans="1:7" ht="12.9" customHeight="1" x14ac:dyDescent="0.25">
      <c r="A621" s="44"/>
      <c r="B621" s="195"/>
      <c r="C621" s="196"/>
      <c r="D621" s="242"/>
      <c r="E621" s="283"/>
      <c r="F621" s="435"/>
      <c r="G621" s="403"/>
    </row>
    <row r="622" spans="1:7" ht="12.9" customHeight="1" x14ac:dyDescent="0.25">
      <c r="A622" s="194" t="s">
        <v>668</v>
      </c>
      <c r="B622" s="240" t="s">
        <v>449</v>
      </c>
      <c r="C622" s="242">
        <v>2</v>
      </c>
      <c r="D622" s="194" t="s">
        <v>39</v>
      </c>
      <c r="E622" s="255">
        <v>1400000</v>
      </c>
      <c r="F622" s="408"/>
      <c r="G622" s="403">
        <f>F622*C622</f>
        <v>0</v>
      </c>
    </row>
    <row r="623" spans="1:7" ht="12.9" customHeight="1" x14ac:dyDescent="0.25">
      <c r="A623" s="44"/>
      <c r="B623" s="240"/>
      <c r="C623" s="196"/>
      <c r="D623" s="242"/>
      <c r="E623" s="282"/>
      <c r="F623" s="408"/>
      <c r="G623" s="403"/>
    </row>
    <row r="624" spans="1:7" ht="12.9" customHeight="1" x14ac:dyDescent="0.25">
      <c r="A624" s="194" t="s">
        <v>13</v>
      </c>
      <c r="B624" s="240" t="s">
        <v>368</v>
      </c>
      <c r="C624" s="196">
        <v>1</v>
      </c>
      <c r="D624" s="194" t="s">
        <v>39</v>
      </c>
      <c r="E624" s="198">
        <v>600000</v>
      </c>
      <c r="F624" s="408"/>
      <c r="G624" s="403">
        <f>F624*C624</f>
        <v>0</v>
      </c>
    </row>
    <row r="625" spans="1:7" ht="12.9" customHeight="1" x14ac:dyDescent="0.25">
      <c r="A625" s="44"/>
      <c r="B625" s="240"/>
      <c r="C625" s="196"/>
      <c r="D625" s="242"/>
      <c r="E625" s="283"/>
      <c r="F625" s="435"/>
      <c r="G625" s="403"/>
    </row>
    <row r="626" spans="1:7" ht="12.9" customHeight="1" x14ac:dyDescent="0.25">
      <c r="A626" s="194"/>
      <c r="B626" s="195" t="s">
        <v>122</v>
      </c>
      <c r="C626" s="242"/>
      <c r="D626" s="194"/>
      <c r="E626" s="255"/>
      <c r="F626" s="408"/>
      <c r="G626" s="403"/>
    </row>
    <row r="627" spans="1:7" ht="12.9" customHeight="1" x14ac:dyDescent="0.25">
      <c r="A627" s="44"/>
      <c r="B627" s="195"/>
      <c r="C627" s="242"/>
      <c r="D627" s="194"/>
      <c r="E627" s="255"/>
      <c r="F627" s="408"/>
      <c r="G627" s="403"/>
    </row>
    <row r="628" spans="1:7" ht="12.9" customHeight="1" x14ac:dyDescent="0.25">
      <c r="A628" s="194" t="s">
        <v>14</v>
      </c>
      <c r="B628" s="245" t="s">
        <v>29</v>
      </c>
      <c r="C628" s="241"/>
      <c r="D628" s="241" t="s">
        <v>33</v>
      </c>
      <c r="E628" s="243"/>
      <c r="F628" s="403"/>
      <c r="G628" s="400"/>
    </row>
    <row r="629" spans="1:7" ht="12.9" customHeight="1" x14ac:dyDescent="0.25">
      <c r="A629" s="44"/>
      <c r="B629" s="373"/>
      <c r="C629" s="374"/>
      <c r="D629" s="374"/>
      <c r="E629" s="375"/>
      <c r="F629" s="442"/>
      <c r="G629" s="444"/>
    </row>
    <row r="630" spans="1:7" ht="12.9" customHeight="1" x14ac:dyDescent="0.25">
      <c r="A630" s="44"/>
      <c r="B630" s="373"/>
      <c r="C630" s="374"/>
      <c r="D630" s="374"/>
      <c r="E630" s="375"/>
      <c r="F630" s="442"/>
      <c r="G630" s="444"/>
    </row>
    <row r="631" spans="1:7" ht="12.9" customHeight="1" x14ac:dyDescent="0.25">
      <c r="A631" s="44"/>
      <c r="B631" s="373"/>
      <c r="C631" s="374"/>
      <c r="D631" s="374"/>
      <c r="E631" s="375"/>
      <c r="F631" s="442"/>
      <c r="G631" s="444"/>
    </row>
    <row r="632" spans="1:7" x14ac:dyDescent="0.25">
      <c r="A632" s="44"/>
      <c r="B632" s="373"/>
      <c r="C632" s="374"/>
      <c r="D632" s="374"/>
      <c r="E632" s="375"/>
      <c r="F632" s="442"/>
      <c r="G632" s="444"/>
    </row>
    <row r="633" spans="1:7" ht="12.9" customHeight="1" x14ac:dyDescent="0.25">
      <c r="A633" s="44"/>
      <c r="B633" s="373"/>
      <c r="C633" s="374"/>
      <c r="D633" s="374"/>
      <c r="E633" s="375"/>
      <c r="F633" s="442"/>
      <c r="G633" s="444"/>
    </row>
    <row r="634" spans="1:7" ht="12.9" customHeight="1" x14ac:dyDescent="0.25">
      <c r="A634" s="44"/>
      <c r="B634" s="245"/>
      <c r="C634" s="241"/>
      <c r="D634" s="241"/>
      <c r="E634" s="243"/>
      <c r="F634" s="403"/>
      <c r="G634" s="400"/>
    </row>
    <row r="635" spans="1:7" ht="12.9" customHeight="1" x14ac:dyDescent="0.25">
      <c r="A635" s="372"/>
      <c r="B635" s="245"/>
      <c r="C635" s="241"/>
      <c r="D635" s="241"/>
      <c r="E635" s="243"/>
      <c r="F635" s="403"/>
      <c r="G635" s="400"/>
    </row>
    <row r="636" spans="1:7" ht="12.9" customHeight="1" x14ac:dyDescent="0.25">
      <c r="A636" s="372"/>
      <c r="B636" s="245"/>
      <c r="C636" s="241"/>
      <c r="D636" s="241"/>
      <c r="E636" s="243"/>
      <c r="F636" s="403"/>
      <c r="G636" s="400"/>
    </row>
    <row r="637" spans="1:7" ht="12.9" customHeight="1" x14ac:dyDescent="0.25">
      <c r="A637" s="44"/>
      <c r="B637" s="245"/>
      <c r="C637" s="241"/>
      <c r="D637" s="241"/>
      <c r="E637" s="243"/>
      <c r="F637" s="403"/>
      <c r="G637" s="400"/>
    </row>
    <row r="638" spans="1:7" ht="12.9" customHeight="1" x14ac:dyDescent="0.25">
      <c r="A638" s="194"/>
      <c r="B638" s="245"/>
      <c r="C638" s="241"/>
      <c r="D638" s="241"/>
      <c r="E638" s="243"/>
      <c r="F638" s="403"/>
      <c r="G638" s="400"/>
    </row>
    <row r="639" spans="1:7" ht="12.9" customHeight="1" x14ac:dyDescent="0.25">
      <c r="A639" s="44"/>
      <c r="B639" s="245"/>
      <c r="C639" s="241"/>
      <c r="D639" s="241"/>
      <c r="E639" s="243"/>
      <c r="F639" s="403"/>
      <c r="G639" s="400"/>
    </row>
    <row r="640" spans="1:7" ht="12.9" customHeight="1" x14ac:dyDescent="0.25">
      <c r="A640" s="44"/>
      <c r="B640" s="245"/>
      <c r="C640" s="241"/>
      <c r="D640" s="241"/>
      <c r="E640" s="243"/>
      <c r="F640" s="403"/>
      <c r="G640" s="400"/>
    </row>
    <row r="641" spans="1:7" ht="12.9" customHeight="1" x14ac:dyDescent="0.25">
      <c r="A641" s="44"/>
      <c r="B641" s="245"/>
      <c r="C641" s="241"/>
      <c r="D641" s="241"/>
      <c r="E641" s="243"/>
      <c r="F641" s="403"/>
      <c r="G641" s="400"/>
    </row>
    <row r="642" spans="1:7" ht="12.9" customHeight="1" x14ac:dyDescent="0.25">
      <c r="A642" s="194"/>
      <c r="B642" s="195"/>
      <c r="C642" s="239"/>
      <c r="D642" s="194"/>
      <c r="E642" s="255"/>
      <c r="F642" s="408"/>
      <c r="G642" s="443"/>
    </row>
    <row r="643" spans="1:7" ht="12.9" customHeight="1" x14ac:dyDescent="0.25">
      <c r="A643" s="44"/>
      <c r="B643" s="195" t="s">
        <v>53</v>
      </c>
      <c r="C643" s="239"/>
      <c r="D643" s="194"/>
      <c r="E643" s="255" t="s">
        <v>364</v>
      </c>
      <c r="F643" s="408"/>
      <c r="G643" s="443"/>
    </row>
    <row r="644" spans="1:7" ht="12.9" customHeight="1" x14ac:dyDescent="0.25">
      <c r="A644" s="194"/>
      <c r="B644" s="252" t="s">
        <v>355</v>
      </c>
      <c r="C644" s="194"/>
      <c r="D644" s="235"/>
      <c r="E644" s="255"/>
      <c r="F644" s="408"/>
      <c r="G644" s="522">
        <f>SUM(G594:G641)</f>
        <v>0</v>
      </c>
    </row>
    <row r="645" spans="1:7" ht="12.9" customHeight="1" thickBot="1" x14ac:dyDescent="0.3">
      <c r="A645" s="43"/>
      <c r="B645" s="79" t="s">
        <v>666</v>
      </c>
      <c r="C645" s="284"/>
      <c r="D645" s="284"/>
      <c r="E645" s="285"/>
      <c r="F645" s="408"/>
      <c r="G645" s="523"/>
    </row>
    <row r="646" spans="1:7" ht="12.9" customHeight="1" thickTop="1" x14ac:dyDescent="0.25">
      <c r="A646" s="73"/>
      <c r="B646" s="71"/>
      <c r="C646" s="72"/>
      <c r="D646" s="73"/>
      <c r="E646" s="74"/>
      <c r="F646" s="411"/>
      <c r="G646" s="417"/>
    </row>
    <row r="647" spans="1:7" ht="12.9" customHeight="1" x14ac:dyDescent="0.25">
      <c r="A647" s="162"/>
      <c r="B647" s="185"/>
      <c r="C647" s="171"/>
      <c r="D647" s="162"/>
      <c r="E647" s="172"/>
      <c r="F647" s="413"/>
      <c r="G647" s="445"/>
    </row>
    <row r="648" spans="1:7" ht="12.9" customHeight="1" x14ac:dyDescent="0.25">
      <c r="A648" s="194"/>
      <c r="B648" s="195"/>
      <c r="C648" s="239"/>
      <c r="D648" s="194"/>
      <c r="E648" s="255"/>
      <c r="F648" s="408"/>
      <c r="G648" s="443"/>
    </row>
    <row r="649" spans="1:7" ht="12.9" customHeight="1" x14ac:dyDescent="0.25">
      <c r="A649" s="44"/>
      <c r="B649" s="111" t="s">
        <v>369</v>
      </c>
      <c r="C649" s="47"/>
      <c r="D649" s="47"/>
      <c r="E649" s="61"/>
      <c r="F649" s="381"/>
      <c r="G649" s="379"/>
    </row>
    <row r="650" spans="1:7" ht="12.9" customHeight="1" x14ac:dyDescent="0.25">
      <c r="A650" s="194"/>
      <c r="B650" s="111"/>
      <c r="C650" s="47"/>
      <c r="D650" s="47"/>
      <c r="E650" s="61"/>
      <c r="F650" s="381"/>
      <c r="G650" s="379"/>
    </row>
    <row r="651" spans="1:7" ht="12.9" customHeight="1" x14ac:dyDescent="0.25">
      <c r="A651" s="44"/>
      <c r="B651" s="112" t="s">
        <v>127</v>
      </c>
      <c r="C651" s="47"/>
      <c r="D651" s="47"/>
      <c r="E651" s="61"/>
      <c r="F651" s="381"/>
      <c r="G651" s="379"/>
    </row>
    <row r="652" spans="1:7" ht="12.9" customHeight="1" x14ac:dyDescent="0.25">
      <c r="A652" s="194"/>
      <c r="B652" s="112"/>
      <c r="C652" s="47"/>
      <c r="D652" s="47"/>
      <c r="E652" s="61"/>
      <c r="F652" s="381"/>
      <c r="G652" s="379"/>
    </row>
    <row r="653" spans="1:7" ht="12.9" customHeight="1" x14ac:dyDescent="0.25">
      <c r="A653" s="44"/>
      <c r="B653" s="112" t="s">
        <v>112</v>
      </c>
      <c r="C653" s="47"/>
      <c r="D653" s="47"/>
      <c r="E653" s="61"/>
      <c r="F653" s="381"/>
      <c r="G653" s="379"/>
    </row>
    <row r="654" spans="1:7" ht="12.9" customHeight="1" x14ac:dyDescent="0.25">
      <c r="A654" s="194"/>
      <c r="B654" s="112"/>
      <c r="C654" s="47"/>
      <c r="D654" s="47"/>
      <c r="E654" s="61"/>
      <c r="F654" s="381"/>
      <c r="G654" s="379"/>
    </row>
    <row r="655" spans="1:7" ht="12.9" customHeight="1" x14ac:dyDescent="0.25">
      <c r="A655" s="44"/>
      <c r="B655" s="112" t="s">
        <v>54</v>
      </c>
      <c r="C655" s="47"/>
      <c r="D655" s="47"/>
      <c r="E655" s="61"/>
      <c r="F655" s="381"/>
      <c r="G655" s="379"/>
    </row>
    <row r="656" spans="1:7" ht="12.9" customHeight="1" x14ac:dyDescent="0.25">
      <c r="A656" s="194" t="s">
        <v>5</v>
      </c>
      <c r="B656" s="52" t="s">
        <v>204</v>
      </c>
      <c r="C656" s="39">
        <v>143</v>
      </c>
      <c r="D656" s="39" t="s">
        <v>39</v>
      </c>
      <c r="E656" s="61">
        <v>78000</v>
      </c>
      <c r="F656" s="406"/>
      <c r="G656" s="379">
        <f>F656*C656</f>
        <v>0</v>
      </c>
    </row>
    <row r="657" spans="1:8" ht="12.9" customHeight="1" x14ac:dyDescent="0.25">
      <c r="A657" s="44"/>
      <c r="B657" s="52"/>
      <c r="C657" s="39"/>
      <c r="D657" s="39"/>
      <c r="E657" s="61"/>
      <c r="F657" s="382"/>
      <c r="G657" s="379"/>
    </row>
    <row r="658" spans="1:8" ht="12.9" customHeight="1" x14ac:dyDescent="0.25">
      <c r="A658" s="194"/>
      <c r="B658" s="53" t="s">
        <v>55</v>
      </c>
      <c r="C658" s="39"/>
      <c r="D658" s="39"/>
      <c r="E658" s="61"/>
      <c r="F658" s="382"/>
      <c r="G658" s="379"/>
    </row>
    <row r="659" spans="1:8" ht="12.9" customHeight="1" x14ac:dyDescent="0.25">
      <c r="A659" s="40" t="s">
        <v>13</v>
      </c>
      <c r="B659" s="52" t="s">
        <v>255</v>
      </c>
      <c r="C659" s="39">
        <v>184</v>
      </c>
      <c r="D659" s="39" t="s">
        <v>39</v>
      </c>
      <c r="E659" s="61">
        <v>75600</v>
      </c>
      <c r="F659" s="406"/>
      <c r="G659" s="379">
        <f>F659*C659</f>
        <v>0</v>
      </c>
      <c r="H659" s="8"/>
    </row>
    <row r="660" spans="1:8" ht="12.9" customHeight="1" x14ac:dyDescent="0.25">
      <c r="A660" s="242"/>
      <c r="B660" s="236"/>
      <c r="C660" s="196"/>
      <c r="D660" s="196"/>
      <c r="E660" s="198"/>
      <c r="F660" s="408"/>
      <c r="G660" s="403"/>
      <c r="H660" s="8"/>
    </row>
    <row r="661" spans="1:8" s="6" customFormat="1" ht="12.9" customHeight="1" x14ac:dyDescent="0.25">
      <c r="A661" s="44"/>
      <c r="B661" s="286" t="s">
        <v>376</v>
      </c>
      <c r="C661" s="196"/>
      <c r="D661" s="196"/>
      <c r="E661" s="198"/>
      <c r="F661" s="408"/>
      <c r="G661" s="403"/>
    </row>
    <row r="662" spans="1:8" s="6" customFormat="1" ht="12.9" customHeight="1" x14ac:dyDescent="0.25">
      <c r="A662" s="194" t="s">
        <v>14</v>
      </c>
      <c r="B662" s="236" t="s">
        <v>450</v>
      </c>
      <c r="C662" s="196">
        <v>4</v>
      </c>
      <c r="D662" s="196" t="s">
        <v>39</v>
      </c>
      <c r="E662" s="198">
        <f>4*135000</f>
        <v>540000</v>
      </c>
      <c r="F662" s="408"/>
      <c r="G662" s="403">
        <f>F662*C662</f>
        <v>0</v>
      </c>
    </row>
    <row r="663" spans="1:8" ht="12.9" customHeight="1" x14ac:dyDescent="0.25">
      <c r="A663" s="43"/>
      <c r="B663" s="236"/>
      <c r="C663" s="196"/>
      <c r="D663" s="196"/>
      <c r="E663" s="198"/>
      <c r="F663" s="408"/>
      <c r="G663" s="403"/>
    </row>
    <row r="664" spans="1:8" s="6" customFormat="1" ht="12.9" customHeight="1" x14ac:dyDescent="0.25">
      <c r="A664" s="194" t="s">
        <v>18</v>
      </c>
      <c r="B664" s="236" t="s">
        <v>451</v>
      </c>
      <c r="C664" s="196">
        <v>2</v>
      </c>
      <c r="D664" s="196" t="s">
        <v>39</v>
      </c>
      <c r="E664" s="198">
        <f>3*135000</f>
        <v>405000</v>
      </c>
      <c r="F664" s="408"/>
      <c r="G664" s="403">
        <f>F664*C664</f>
        <v>0</v>
      </c>
    </row>
    <row r="665" spans="1:8" s="6" customFormat="1" ht="12.9" customHeight="1" x14ac:dyDescent="0.25">
      <c r="A665" s="194"/>
      <c r="B665" s="236"/>
      <c r="C665" s="196"/>
      <c r="D665" s="196"/>
      <c r="E665" s="198"/>
      <c r="F665" s="408"/>
      <c r="G665" s="403"/>
    </row>
    <row r="666" spans="1:8" ht="12.9" customHeight="1" x14ac:dyDescent="0.25">
      <c r="A666" s="44"/>
      <c r="B666" s="286" t="s">
        <v>383</v>
      </c>
      <c r="C666" s="289"/>
      <c r="D666" s="199"/>
      <c r="E666" s="198"/>
      <c r="F666" s="380"/>
      <c r="G666" s="315"/>
    </row>
    <row r="667" spans="1:8" ht="12.9" customHeight="1" x14ac:dyDescent="0.25">
      <c r="A667" s="44" t="s">
        <v>19</v>
      </c>
      <c r="B667" s="236" t="s">
        <v>384</v>
      </c>
      <c r="C667" s="289">
        <v>4</v>
      </c>
      <c r="D667" s="196" t="s">
        <v>39</v>
      </c>
      <c r="E667" s="198">
        <v>54000</v>
      </c>
      <c r="F667" s="408"/>
      <c r="G667" s="403">
        <f>F667*C667</f>
        <v>0</v>
      </c>
    </row>
    <row r="668" spans="1:8" ht="12.9" customHeight="1" x14ac:dyDescent="0.25">
      <c r="A668" s="44"/>
      <c r="B668" s="236"/>
      <c r="C668" s="196"/>
      <c r="D668" s="196"/>
      <c r="E668" s="198"/>
      <c r="F668" s="408"/>
      <c r="G668" s="403"/>
    </row>
    <row r="669" spans="1:8" ht="12.9" customHeight="1" x14ac:dyDescent="0.25">
      <c r="A669" s="44"/>
      <c r="B669" s="286" t="s">
        <v>378</v>
      </c>
      <c r="C669" s="196"/>
      <c r="D669" s="196"/>
      <c r="E669" s="198"/>
      <c r="F669" s="408"/>
      <c r="G669" s="403"/>
    </row>
    <row r="670" spans="1:8" ht="12.9" customHeight="1" x14ac:dyDescent="0.25">
      <c r="A670" s="44" t="s">
        <v>20</v>
      </c>
      <c r="B670" s="236" t="s">
        <v>379</v>
      </c>
      <c r="C670" s="196">
        <v>1</v>
      </c>
      <c r="D670" s="196" t="s">
        <v>39</v>
      </c>
      <c r="E670" s="198">
        <v>150000</v>
      </c>
      <c r="F670" s="408"/>
      <c r="G670" s="403">
        <f>F670*C670</f>
        <v>0</v>
      </c>
    </row>
    <row r="671" spans="1:8" ht="12.9" customHeight="1" x14ac:dyDescent="0.25">
      <c r="A671" s="44"/>
      <c r="B671" s="236"/>
      <c r="C671" s="289"/>
      <c r="D671" s="196"/>
      <c r="E671" s="198"/>
      <c r="F671" s="408"/>
      <c r="G671" s="403"/>
    </row>
    <row r="672" spans="1:8" s="6" customFormat="1" ht="12.9" customHeight="1" x14ac:dyDescent="0.25">
      <c r="A672" s="194"/>
      <c r="B672" s="286" t="s">
        <v>378</v>
      </c>
      <c r="C672" s="242"/>
      <c r="D672" s="242"/>
      <c r="E672" s="244"/>
      <c r="F672" s="408"/>
      <c r="G672" s="403"/>
    </row>
    <row r="673" spans="1:7" s="6" customFormat="1" ht="12.9" customHeight="1" x14ac:dyDescent="0.25">
      <c r="A673" s="194" t="s">
        <v>669</v>
      </c>
      <c r="B673" s="236" t="s">
        <v>380</v>
      </c>
      <c r="C673" s="242">
        <v>1</v>
      </c>
      <c r="D673" s="242" t="s">
        <v>39</v>
      </c>
      <c r="E673" s="244">
        <v>66000</v>
      </c>
      <c r="F673" s="408"/>
      <c r="G673" s="403">
        <f>F673*C673</f>
        <v>0</v>
      </c>
    </row>
    <row r="674" spans="1:7" s="6" customFormat="1" ht="12.9" customHeight="1" x14ac:dyDescent="0.25">
      <c r="A674" s="194"/>
      <c r="B674" s="236"/>
      <c r="C674" s="196"/>
      <c r="D674" s="196"/>
      <c r="E674" s="198"/>
      <c r="F674" s="408"/>
      <c r="G674" s="403"/>
    </row>
    <row r="675" spans="1:7" s="6" customFormat="1" ht="12.9" customHeight="1" x14ac:dyDescent="0.25">
      <c r="A675" s="194"/>
      <c r="B675" s="257" t="s">
        <v>381</v>
      </c>
      <c r="C675" s="234"/>
      <c r="D675" s="290"/>
      <c r="E675" s="198"/>
      <c r="F675" s="383"/>
      <c r="G675" s="403"/>
    </row>
    <row r="676" spans="1:7" s="6" customFormat="1" ht="12.9" customHeight="1" x14ac:dyDescent="0.25">
      <c r="A676" s="194" t="s">
        <v>21</v>
      </c>
      <c r="B676" s="238" t="s">
        <v>382</v>
      </c>
      <c r="C676" s="289">
        <v>4</v>
      </c>
      <c r="D676" s="288" t="s">
        <v>39</v>
      </c>
      <c r="E676" s="198">
        <v>48000</v>
      </c>
      <c r="F676" s="408"/>
      <c r="G676" s="403">
        <f>F676*C676</f>
        <v>0</v>
      </c>
    </row>
    <row r="677" spans="1:7" s="6" customFormat="1" ht="12.9" customHeight="1" x14ac:dyDescent="0.25">
      <c r="A677" s="194"/>
      <c r="B677" s="52"/>
      <c r="C677" s="39"/>
      <c r="D677" s="39"/>
      <c r="E677" s="61"/>
      <c r="F677" s="406"/>
      <c r="G677" s="379"/>
    </row>
    <row r="678" spans="1:7" s="6" customFormat="1" ht="12.9" customHeight="1" x14ac:dyDescent="0.25">
      <c r="A678" s="194"/>
      <c r="B678" s="53" t="s">
        <v>306</v>
      </c>
      <c r="C678" s="39"/>
      <c r="D678" s="39"/>
      <c r="E678" s="61"/>
      <c r="F678" s="382"/>
      <c r="G678" s="379"/>
    </row>
    <row r="679" spans="1:7" s="6" customFormat="1" ht="12.9" customHeight="1" x14ac:dyDescent="0.25">
      <c r="A679" s="194" t="s">
        <v>22</v>
      </c>
      <c r="B679" s="52" t="s">
        <v>307</v>
      </c>
      <c r="C679" s="39">
        <v>13</v>
      </c>
      <c r="D679" s="39" t="s">
        <v>39</v>
      </c>
      <c r="E679" s="61">
        <v>72000</v>
      </c>
      <c r="F679" s="406"/>
      <c r="G679" s="379">
        <f>F679*C679</f>
        <v>0</v>
      </c>
    </row>
    <row r="680" spans="1:7" s="6" customFormat="1" ht="12.9" customHeight="1" x14ac:dyDescent="0.25">
      <c r="A680" s="194"/>
      <c r="B680" s="236"/>
      <c r="C680" s="196"/>
      <c r="D680" s="196"/>
      <c r="E680" s="198"/>
      <c r="F680" s="408"/>
      <c r="G680" s="403"/>
    </row>
    <row r="681" spans="1:7" s="6" customFormat="1" ht="12.9" customHeight="1" x14ac:dyDescent="0.25">
      <c r="A681" s="194"/>
      <c r="B681" s="286" t="s">
        <v>371</v>
      </c>
      <c r="C681" s="196"/>
      <c r="D681" s="196"/>
      <c r="E681" s="198"/>
      <c r="F681" s="380"/>
      <c r="G681" s="403"/>
    </row>
    <row r="682" spans="1:7" s="6" customFormat="1" ht="12.9" customHeight="1" x14ac:dyDescent="0.25">
      <c r="A682" s="194" t="s">
        <v>23</v>
      </c>
      <c r="B682" s="236" t="s">
        <v>372</v>
      </c>
      <c r="C682" s="196">
        <v>8</v>
      </c>
      <c r="D682" s="196" t="s">
        <v>39</v>
      </c>
      <c r="E682" s="198">
        <v>106900</v>
      </c>
      <c r="F682" s="408"/>
      <c r="G682" s="403">
        <f>F682*C682</f>
        <v>0</v>
      </c>
    </row>
    <row r="683" spans="1:7" s="6" customFormat="1" ht="12.9" customHeight="1" x14ac:dyDescent="0.25">
      <c r="A683" s="194"/>
      <c r="B683" s="236"/>
      <c r="C683" s="196"/>
      <c r="D683" s="196"/>
      <c r="E683" s="198"/>
      <c r="F683" s="408"/>
      <c r="G683" s="403"/>
    </row>
    <row r="684" spans="1:7" s="6" customFormat="1" ht="12.9" customHeight="1" x14ac:dyDescent="0.25">
      <c r="A684" s="194"/>
      <c r="B684" s="286" t="s">
        <v>373</v>
      </c>
      <c r="C684" s="287"/>
      <c r="D684" s="196"/>
      <c r="E684" s="244"/>
      <c r="F684" s="408"/>
      <c r="G684" s="403"/>
    </row>
    <row r="685" spans="1:7" s="6" customFormat="1" ht="12.9" customHeight="1" x14ac:dyDescent="0.25">
      <c r="A685" s="194" t="s">
        <v>26</v>
      </c>
      <c r="B685" s="236" t="s">
        <v>374</v>
      </c>
      <c r="C685" s="242">
        <v>8</v>
      </c>
      <c r="D685" s="196" t="s">
        <v>39</v>
      </c>
      <c r="E685" s="244">
        <v>52776</v>
      </c>
      <c r="F685" s="408"/>
      <c r="G685" s="403">
        <f>F685*C685</f>
        <v>0</v>
      </c>
    </row>
    <row r="686" spans="1:7" s="6" customFormat="1" ht="12.9" customHeight="1" x14ac:dyDescent="0.25">
      <c r="A686" s="194"/>
      <c r="B686" s="236"/>
      <c r="C686" s="196"/>
      <c r="D686" s="196"/>
      <c r="E686" s="198"/>
      <c r="F686" s="408"/>
      <c r="G686" s="403"/>
    </row>
    <row r="687" spans="1:7" s="6" customFormat="1" ht="12.9" customHeight="1" x14ac:dyDescent="0.25">
      <c r="A687" s="194"/>
      <c r="B687" s="53" t="s">
        <v>118</v>
      </c>
      <c r="C687" s="39"/>
      <c r="D687" s="39"/>
      <c r="E687" s="61"/>
      <c r="F687" s="382"/>
      <c r="G687" s="379"/>
    </row>
    <row r="688" spans="1:7" s="6" customFormat="1" ht="12.9" customHeight="1" x14ac:dyDescent="0.25">
      <c r="A688" s="194" t="s">
        <v>27</v>
      </c>
      <c r="B688" s="52" t="s">
        <v>119</v>
      </c>
      <c r="C688" s="39">
        <v>184</v>
      </c>
      <c r="D688" s="39" t="s">
        <v>39</v>
      </c>
      <c r="E688" s="61">
        <v>18000</v>
      </c>
      <c r="F688" s="406"/>
      <c r="G688" s="379">
        <f>F688*C688</f>
        <v>0</v>
      </c>
    </row>
    <row r="689" spans="1:7" s="6" customFormat="1" ht="12.9" customHeight="1" x14ac:dyDescent="0.25">
      <c r="A689" s="194"/>
      <c r="B689" s="52"/>
      <c r="C689" s="39"/>
      <c r="D689" s="39"/>
      <c r="E689" s="61"/>
      <c r="F689" s="406"/>
      <c r="G689" s="379"/>
    </row>
    <row r="690" spans="1:7" s="6" customFormat="1" ht="12.9" customHeight="1" x14ac:dyDescent="0.25">
      <c r="A690" s="194"/>
      <c r="B690" s="53" t="s">
        <v>56</v>
      </c>
      <c r="C690" s="39"/>
      <c r="D690" s="39"/>
      <c r="E690" s="61"/>
      <c r="F690" s="382"/>
      <c r="G690" s="379"/>
    </row>
    <row r="691" spans="1:7" s="6" customFormat="1" ht="12.9" customHeight="1" x14ac:dyDescent="0.25">
      <c r="A691" s="194" t="s">
        <v>28</v>
      </c>
      <c r="B691" s="52" t="s">
        <v>57</v>
      </c>
      <c r="C691" s="39">
        <f>C688</f>
        <v>184</v>
      </c>
      <c r="D691" s="39" t="s">
        <v>39</v>
      </c>
      <c r="E691" s="61">
        <v>9500</v>
      </c>
      <c r="F691" s="406"/>
      <c r="G691" s="379">
        <f>F691*C691</f>
        <v>0</v>
      </c>
    </row>
    <row r="692" spans="1:7" s="6" customFormat="1" ht="12.9" customHeight="1" x14ac:dyDescent="0.25">
      <c r="A692" s="194"/>
      <c r="B692" s="52"/>
      <c r="C692" s="39"/>
      <c r="D692" s="39"/>
      <c r="E692" s="61"/>
      <c r="F692" s="406"/>
      <c r="G692" s="379"/>
    </row>
    <row r="693" spans="1:7" s="6" customFormat="1" ht="12.9" customHeight="1" x14ac:dyDescent="0.25">
      <c r="A693" s="194"/>
      <c r="B693" s="236"/>
      <c r="C693" s="196"/>
      <c r="D693" s="196"/>
      <c r="E693" s="198"/>
      <c r="F693" s="408"/>
      <c r="G693" s="403"/>
    </row>
    <row r="694" spans="1:7" s="6" customFormat="1" ht="12.9" customHeight="1" thickBot="1" x14ac:dyDescent="0.3">
      <c r="A694" s="194"/>
      <c r="B694" s="70" t="s">
        <v>15</v>
      </c>
      <c r="C694" s="46"/>
      <c r="D694" s="44"/>
      <c r="E694" s="60"/>
      <c r="F694" s="406"/>
      <c r="G694" s="410">
        <f>SUM(G650:G692)</f>
        <v>0</v>
      </c>
    </row>
    <row r="695" spans="1:7" s="6" customFormat="1" ht="12.9" customHeight="1" thickTop="1" x14ac:dyDescent="0.25">
      <c r="A695" s="194"/>
      <c r="B695" s="293"/>
      <c r="C695" s="64"/>
      <c r="D695" s="64"/>
      <c r="E695" s="116"/>
      <c r="F695" s="411"/>
      <c r="G695" s="412"/>
    </row>
    <row r="696" spans="1:7" s="6" customFormat="1" ht="12.9" customHeight="1" x14ac:dyDescent="0.25">
      <c r="A696" s="194"/>
      <c r="B696" s="295"/>
      <c r="C696" s="294"/>
      <c r="D696" s="294"/>
      <c r="E696" s="296"/>
      <c r="F696" s="413"/>
      <c r="G696" s="414"/>
    </row>
    <row r="697" spans="1:7" s="6" customFormat="1" ht="12.9" customHeight="1" x14ac:dyDescent="0.25">
      <c r="A697" s="194"/>
      <c r="B697" s="236"/>
      <c r="C697" s="196"/>
      <c r="D697" s="196"/>
      <c r="E697" s="198"/>
      <c r="F697" s="408"/>
      <c r="G697" s="403"/>
    </row>
    <row r="698" spans="1:7" s="6" customFormat="1" ht="12.9" customHeight="1" x14ac:dyDescent="0.25">
      <c r="A698" s="194"/>
      <c r="B698" s="53" t="s">
        <v>237</v>
      </c>
      <c r="C698" s="39"/>
      <c r="D698" s="39"/>
      <c r="E698" s="61"/>
      <c r="F698" s="382"/>
      <c r="G698" s="379"/>
    </row>
    <row r="699" spans="1:7" s="6" customFormat="1" ht="12.9" customHeight="1" x14ac:dyDescent="0.25">
      <c r="A699" s="194" t="s">
        <v>5</v>
      </c>
      <c r="B699" s="52" t="s">
        <v>238</v>
      </c>
      <c r="C699" s="39">
        <f>C691</f>
        <v>184</v>
      </c>
      <c r="D699" s="39" t="s">
        <v>39</v>
      </c>
      <c r="E699" s="61">
        <v>9500</v>
      </c>
      <c r="F699" s="406"/>
      <c r="G699" s="379">
        <f t="shared" ref="G699" si="2">F699*C699</f>
        <v>0</v>
      </c>
    </row>
    <row r="700" spans="1:7" s="6" customFormat="1" ht="12.9" customHeight="1" x14ac:dyDescent="0.25">
      <c r="A700" s="194"/>
      <c r="B700" s="48"/>
      <c r="C700" s="47"/>
      <c r="D700" s="113"/>
      <c r="E700" s="61"/>
      <c r="F700" s="381"/>
      <c r="G700" s="379"/>
    </row>
    <row r="701" spans="1:7" s="6" customFormat="1" ht="12.9" customHeight="1" x14ac:dyDescent="0.25">
      <c r="A701" s="194"/>
      <c r="B701" s="53" t="s">
        <v>58</v>
      </c>
      <c r="C701" s="39"/>
      <c r="D701" s="39"/>
      <c r="E701" s="61"/>
      <c r="F701" s="382"/>
      <c r="G701" s="379"/>
    </row>
    <row r="702" spans="1:7" s="6" customFormat="1" ht="12.9" customHeight="1" x14ac:dyDescent="0.25">
      <c r="A702" s="194" t="s">
        <v>6</v>
      </c>
      <c r="B702" s="52" t="s">
        <v>242</v>
      </c>
      <c r="C702" s="39">
        <f>C699</f>
        <v>184</v>
      </c>
      <c r="D702" s="39" t="s">
        <v>39</v>
      </c>
      <c r="E702" s="61">
        <f>E691</f>
        <v>9500</v>
      </c>
      <c r="F702" s="406"/>
      <c r="G702" s="379">
        <f>F702*C702</f>
        <v>0</v>
      </c>
    </row>
    <row r="703" spans="1:7" s="6" customFormat="1" ht="12.9" customHeight="1" x14ac:dyDescent="0.25">
      <c r="A703" s="194"/>
      <c r="B703" s="48"/>
      <c r="C703" s="47"/>
      <c r="D703" s="113"/>
      <c r="E703" s="61"/>
      <c r="F703" s="381"/>
      <c r="G703" s="379"/>
    </row>
    <row r="704" spans="1:7" s="6" customFormat="1" ht="12.9" customHeight="1" x14ac:dyDescent="0.25">
      <c r="A704" s="194"/>
      <c r="B704" s="112" t="s">
        <v>59</v>
      </c>
      <c r="C704" s="47"/>
      <c r="D704" s="47"/>
      <c r="E704" s="61"/>
      <c r="F704" s="381"/>
      <c r="G704" s="379"/>
    </row>
    <row r="705" spans="1:7" s="6" customFormat="1" ht="12.9" customHeight="1" x14ac:dyDescent="0.25">
      <c r="A705" s="194"/>
      <c r="B705" s="48"/>
      <c r="C705" s="47"/>
      <c r="D705" s="113"/>
      <c r="E705" s="114"/>
      <c r="F705" s="446"/>
      <c r="G705" s="447"/>
    </row>
    <row r="706" spans="1:7" ht="12.9" customHeight="1" x14ac:dyDescent="0.25">
      <c r="A706" s="44" t="s">
        <v>7</v>
      </c>
      <c r="B706" s="48" t="s">
        <v>111</v>
      </c>
      <c r="C706" s="47">
        <f>C702</f>
        <v>184</v>
      </c>
      <c r="D706" s="113" t="s">
        <v>39</v>
      </c>
      <c r="E706" s="114">
        <v>25000</v>
      </c>
      <c r="F706" s="446"/>
      <c r="G706" s="447">
        <f>F706*C706</f>
        <v>0</v>
      </c>
    </row>
    <row r="707" spans="1:7" ht="12.9" customHeight="1" x14ac:dyDescent="0.25">
      <c r="A707" s="44"/>
      <c r="B707" s="48"/>
      <c r="C707" s="47"/>
      <c r="D707" s="113"/>
      <c r="E707" s="114"/>
      <c r="F707" s="446"/>
      <c r="G707" s="447"/>
    </row>
    <row r="708" spans="1:7" ht="12.9" customHeight="1" x14ac:dyDescent="0.25">
      <c r="A708" s="44"/>
      <c r="B708" s="112" t="s">
        <v>60</v>
      </c>
      <c r="C708" s="47"/>
      <c r="D708" s="113"/>
      <c r="E708" s="61"/>
      <c r="F708" s="381"/>
      <c r="G708" s="379"/>
    </row>
    <row r="709" spans="1:7" ht="12.9" customHeight="1" x14ac:dyDescent="0.25">
      <c r="A709" s="73" t="s">
        <v>8</v>
      </c>
      <c r="B709" s="48" t="s">
        <v>239</v>
      </c>
      <c r="C709" s="39">
        <v>144</v>
      </c>
      <c r="D709" s="117" t="s">
        <v>39</v>
      </c>
      <c r="E709" s="61">
        <v>40000</v>
      </c>
      <c r="F709" s="406"/>
      <c r="G709" s="379">
        <f t="shared" ref="G709" si="3">F709*C709</f>
        <v>0</v>
      </c>
    </row>
    <row r="710" spans="1:7" ht="12.9" customHeight="1" x14ac:dyDescent="0.25">
      <c r="A710" s="142"/>
      <c r="B710" s="238"/>
      <c r="C710" s="196"/>
      <c r="D710" s="288"/>
      <c r="E710" s="198"/>
      <c r="F710" s="408"/>
      <c r="G710" s="403"/>
    </row>
    <row r="711" spans="1:7" ht="12.9" customHeight="1" x14ac:dyDescent="0.25">
      <c r="A711" s="44" t="s">
        <v>9</v>
      </c>
      <c r="B711" s="238" t="s">
        <v>377</v>
      </c>
      <c r="C711" s="196">
        <v>1</v>
      </c>
      <c r="D711" s="288" t="s">
        <v>39</v>
      </c>
      <c r="E711" s="198">
        <v>350000</v>
      </c>
      <c r="F711" s="408"/>
      <c r="G711" s="403">
        <f>F711*C711</f>
        <v>0</v>
      </c>
    </row>
    <row r="712" spans="1:7" ht="12.9" customHeight="1" x14ac:dyDescent="0.25">
      <c r="A712" s="196"/>
      <c r="B712" s="48"/>
      <c r="C712" s="47"/>
      <c r="D712" s="113"/>
      <c r="E712" s="61"/>
      <c r="F712" s="381"/>
      <c r="G712" s="379"/>
    </row>
    <row r="713" spans="1:7" ht="12.9" customHeight="1" x14ac:dyDescent="0.25">
      <c r="A713" s="196"/>
      <c r="B713" s="112" t="s">
        <v>61</v>
      </c>
      <c r="C713" s="47"/>
      <c r="D713" s="113"/>
      <c r="E713" s="61"/>
      <c r="F713" s="381"/>
      <c r="G713" s="379"/>
    </row>
    <row r="714" spans="1:7" ht="12.9" customHeight="1" x14ac:dyDescent="0.25">
      <c r="A714" s="196" t="s">
        <v>10</v>
      </c>
      <c r="B714" s="48" t="s">
        <v>62</v>
      </c>
      <c r="C714" s="47">
        <v>172</v>
      </c>
      <c r="D714" s="113" t="s">
        <v>39</v>
      </c>
      <c r="E714" s="114">
        <v>17000</v>
      </c>
      <c r="F714" s="406"/>
      <c r="G714" s="379">
        <f>F714*C714</f>
        <v>0</v>
      </c>
    </row>
    <row r="715" spans="1:7" s="6" customFormat="1" ht="12.9" customHeight="1" x14ac:dyDescent="0.25">
      <c r="A715" s="194"/>
      <c r="B715" s="48"/>
      <c r="C715" s="47"/>
      <c r="D715" s="113"/>
      <c r="E715" s="114"/>
      <c r="F715" s="406"/>
      <c r="G715" s="379"/>
    </row>
    <row r="716" spans="1:7" ht="12.9" customHeight="1" x14ac:dyDescent="0.25">
      <c r="A716" s="196"/>
      <c r="B716" s="112" t="s">
        <v>130</v>
      </c>
      <c r="C716" s="47"/>
      <c r="D716" s="47"/>
      <c r="E716" s="61"/>
      <c r="F716" s="381"/>
      <c r="G716" s="379"/>
    </row>
    <row r="717" spans="1:7" ht="12.9" customHeight="1" x14ac:dyDescent="0.25">
      <c r="A717" s="196"/>
      <c r="B717" s="112" t="s">
        <v>205</v>
      </c>
      <c r="C717" s="47"/>
      <c r="D717" s="47"/>
      <c r="E717" s="61"/>
      <c r="F717" s="381"/>
      <c r="G717" s="379"/>
    </row>
    <row r="718" spans="1:7" ht="26.1" customHeight="1" x14ac:dyDescent="0.25">
      <c r="A718" s="196" t="s">
        <v>11</v>
      </c>
      <c r="B718" s="52" t="s">
        <v>375</v>
      </c>
      <c r="C718" s="39">
        <v>1</v>
      </c>
      <c r="D718" s="39" t="s">
        <v>117</v>
      </c>
      <c r="E718" s="370">
        <v>45920000</v>
      </c>
      <c r="F718" s="406"/>
      <c r="G718" s="379">
        <f>F718*C718</f>
        <v>0</v>
      </c>
    </row>
    <row r="719" spans="1:7" ht="12.9" customHeight="1" x14ac:dyDescent="0.25">
      <c r="A719" s="196"/>
      <c r="B719" s="236"/>
      <c r="C719" s="196"/>
      <c r="D719" s="196"/>
      <c r="E719" s="283"/>
      <c r="F719" s="408"/>
      <c r="G719" s="403"/>
    </row>
    <row r="720" spans="1:7" ht="12.9" customHeight="1" x14ac:dyDescent="0.25">
      <c r="A720" s="196"/>
      <c r="B720" s="206" t="s">
        <v>263</v>
      </c>
      <c r="C720" s="47"/>
      <c r="D720" s="39"/>
      <c r="E720" s="61"/>
      <c r="F720" s="382"/>
      <c r="G720" s="379"/>
    </row>
    <row r="721" spans="1:7" ht="12.9" customHeight="1" x14ac:dyDescent="0.25">
      <c r="A721" s="196"/>
      <c r="B721" s="229" t="s">
        <v>264</v>
      </c>
      <c r="C721" s="47"/>
      <c r="D721" s="39"/>
      <c r="E721" s="61"/>
      <c r="F721" s="382"/>
      <c r="G721" s="379"/>
    </row>
    <row r="722" spans="1:7" ht="12.9" customHeight="1" x14ac:dyDescent="0.25">
      <c r="A722" s="196"/>
      <c r="B722" s="230" t="s">
        <v>452</v>
      </c>
      <c r="C722" s="47"/>
      <c r="D722" s="39"/>
      <c r="E722" s="61"/>
      <c r="F722" s="382"/>
      <c r="G722" s="379"/>
    </row>
    <row r="723" spans="1:7" ht="12.9" customHeight="1" x14ac:dyDescent="0.25">
      <c r="A723" s="196"/>
      <c r="B723" s="230" t="s">
        <v>265</v>
      </c>
      <c r="C723" s="47"/>
      <c r="D723" s="39"/>
      <c r="E723" s="61"/>
      <c r="F723" s="382"/>
      <c r="G723" s="379"/>
    </row>
    <row r="724" spans="1:7" ht="12.9" customHeight="1" x14ac:dyDescent="0.25">
      <c r="A724" s="196"/>
      <c r="B724" s="229" t="s">
        <v>266</v>
      </c>
      <c r="C724" s="47"/>
      <c r="D724" s="39"/>
      <c r="E724" s="61"/>
      <c r="F724" s="382"/>
      <c r="G724" s="379"/>
    </row>
    <row r="725" spans="1:7" ht="12.9" customHeight="1" x14ac:dyDescent="0.25">
      <c r="A725" s="196"/>
      <c r="B725" s="229" t="s">
        <v>267</v>
      </c>
      <c r="C725" s="47"/>
      <c r="D725" s="39"/>
      <c r="E725" s="61"/>
      <c r="F725" s="382"/>
      <c r="G725" s="379"/>
    </row>
    <row r="726" spans="1:7" ht="12.9" customHeight="1" x14ac:dyDescent="0.25">
      <c r="A726" s="196"/>
      <c r="B726" s="229" t="s">
        <v>268</v>
      </c>
      <c r="C726" s="47"/>
      <c r="D726" s="39"/>
      <c r="E726" s="61"/>
      <c r="F726" s="382"/>
      <c r="G726" s="379"/>
    </row>
    <row r="727" spans="1:7" ht="12.9" customHeight="1" x14ac:dyDescent="0.25">
      <c r="A727" s="196"/>
      <c r="B727" s="229" t="s">
        <v>269</v>
      </c>
      <c r="C727" s="47"/>
      <c r="D727" s="39"/>
      <c r="E727" s="61"/>
      <c r="F727" s="382"/>
      <c r="G727" s="379"/>
    </row>
    <row r="728" spans="1:7" ht="12.9" customHeight="1" x14ac:dyDescent="0.25">
      <c r="A728" s="196"/>
      <c r="B728" s="229" t="s">
        <v>270</v>
      </c>
      <c r="C728" s="47"/>
      <c r="D728" s="39"/>
      <c r="E728" s="61"/>
      <c r="F728" s="382"/>
      <c r="G728" s="379"/>
    </row>
    <row r="729" spans="1:7" ht="12.9" customHeight="1" x14ac:dyDescent="0.25">
      <c r="A729" s="196"/>
      <c r="B729" s="229" t="s">
        <v>271</v>
      </c>
      <c r="C729" s="47">
        <v>32</v>
      </c>
      <c r="D729" s="113" t="s">
        <v>39</v>
      </c>
      <c r="E729" s="114">
        <v>11100</v>
      </c>
      <c r="F729" s="406"/>
      <c r="G729" s="403">
        <f>F729*C729</f>
        <v>0</v>
      </c>
    </row>
    <row r="730" spans="1:7" ht="12.9" customHeight="1" x14ac:dyDescent="0.25">
      <c r="A730" s="196"/>
      <c r="B730" s="229"/>
      <c r="C730" s="47"/>
      <c r="D730" s="113"/>
      <c r="E730" s="114"/>
      <c r="F730" s="406"/>
      <c r="G730" s="379"/>
    </row>
    <row r="731" spans="1:7" ht="12.9" customHeight="1" x14ac:dyDescent="0.25">
      <c r="A731" s="196"/>
      <c r="B731" s="206" t="s">
        <v>275</v>
      </c>
      <c r="C731" s="47"/>
      <c r="D731" s="39"/>
      <c r="E731" s="61"/>
      <c r="F731" s="382"/>
      <c r="G731" s="379"/>
    </row>
    <row r="732" spans="1:7" ht="12.9" customHeight="1" x14ac:dyDescent="0.25">
      <c r="A732" s="196" t="s">
        <v>12</v>
      </c>
      <c r="B732" s="231" t="s">
        <v>272</v>
      </c>
      <c r="C732" s="47">
        <v>3</v>
      </c>
      <c r="D732" s="113" t="s">
        <v>39</v>
      </c>
      <c r="E732" s="114">
        <v>90000</v>
      </c>
      <c r="F732" s="406"/>
      <c r="G732" s="403">
        <f>F732*C732</f>
        <v>0</v>
      </c>
    </row>
    <row r="733" spans="1:7" ht="12.9" customHeight="1" x14ac:dyDescent="0.25">
      <c r="A733" s="196"/>
      <c r="B733" s="206"/>
      <c r="C733" s="47"/>
      <c r="D733" s="39"/>
      <c r="E733" s="61"/>
      <c r="F733" s="382"/>
      <c r="G733" s="379"/>
    </row>
    <row r="734" spans="1:7" ht="12.9" customHeight="1" x14ac:dyDescent="0.25">
      <c r="A734" s="196"/>
      <c r="B734" s="229" t="s">
        <v>273</v>
      </c>
      <c r="C734" s="47"/>
      <c r="D734" s="39"/>
      <c r="E734" s="61"/>
      <c r="F734" s="382"/>
      <c r="G734" s="379"/>
    </row>
    <row r="735" spans="1:7" ht="12.9" customHeight="1" x14ac:dyDescent="0.25">
      <c r="A735" s="196" t="s">
        <v>668</v>
      </c>
      <c r="B735" s="229" t="s">
        <v>274</v>
      </c>
      <c r="C735" s="47">
        <v>24</v>
      </c>
      <c r="D735" s="113" t="s">
        <v>39</v>
      </c>
      <c r="E735" s="114">
        <v>45000</v>
      </c>
      <c r="F735" s="406"/>
      <c r="G735" s="403">
        <f>F735*C735</f>
        <v>0</v>
      </c>
    </row>
    <row r="736" spans="1:7" ht="12.9" customHeight="1" x14ac:dyDescent="0.25">
      <c r="A736" s="196"/>
      <c r="B736" s="291"/>
      <c r="C736" s="234"/>
      <c r="D736" s="290"/>
      <c r="E736" s="292"/>
      <c r="F736" s="408"/>
      <c r="G736" s="403"/>
    </row>
    <row r="737" spans="1:8" ht="12.9" customHeight="1" x14ac:dyDescent="0.25">
      <c r="A737" s="196" t="s">
        <v>13</v>
      </c>
      <c r="B737" s="236" t="s">
        <v>453</v>
      </c>
      <c r="C737" s="196">
        <v>1</v>
      </c>
      <c r="D737" s="196" t="s">
        <v>117</v>
      </c>
      <c r="E737" s="244">
        <v>5000000</v>
      </c>
      <c r="F737" s="408"/>
      <c r="G737" s="379">
        <f>F737*C737</f>
        <v>0</v>
      </c>
    </row>
    <row r="738" spans="1:8" ht="12.9" customHeight="1" x14ac:dyDescent="0.25">
      <c r="A738" s="196"/>
      <c r="B738" s="236"/>
      <c r="C738" s="196"/>
      <c r="D738" s="196"/>
      <c r="E738" s="244"/>
      <c r="F738" s="408"/>
      <c r="G738" s="403"/>
    </row>
    <row r="739" spans="1:8" ht="12.9" customHeight="1" x14ac:dyDescent="0.25">
      <c r="A739" s="196"/>
      <c r="B739" s="112" t="s">
        <v>63</v>
      </c>
      <c r="C739" s="47"/>
      <c r="D739" s="39"/>
      <c r="E739" s="61"/>
      <c r="F739" s="382"/>
      <c r="G739" s="379"/>
    </row>
    <row r="740" spans="1:8" ht="12.9" customHeight="1" x14ac:dyDescent="0.25">
      <c r="A740" s="196" t="s">
        <v>14</v>
      </c>
      <c r="B740" s="48" t="s">
        <v>385</v>
      </c>
      <c r="C740" s="39">
        <v>1</v>
      </c>
      <c r="D740" s="39" t="s">
        <v>117</v>
      </c>
      <c r="E740" s="61">
        <v>1000000</v>
      </c>
      <c r="F740" s="408"/>
      <c r="G740" s="379">
        <f>F740*C740</f>
        <v>0</v>
      </c>
    </row>
    <row r="741" spans="1:8" ht="12.9" customHeight="1" x14ac:dyDescent="0.25">
      <c r="A741" s="196"/>
      <c r="B741" s="48"/>
      <c r="C741" s="47"/>
      <c r="D741" s="39"/>
      <c r="E741" s="61"/>
      <c r="F741" s="382"/>
      <c r="G741" s="379"/>
    </row>
    <row r="742" spans="1:8" ht="17.399999999999999" customHeight="1" x14ac:dyDescent="0.25">
      <c r="A742" s="196"/>
      <c r="B742" s="112" t="s">
        <v>64</v>
      </c>
      <c r="C742" s="47"/>
      <c r="D742" s="39"/>
      <c r="E742" s="61"/>
      <c r="F742" s="382"/>
      <c r="G742" s="379"/>
    </row>
    <row r="743" spans="1:8" ht="12.9" customHeight="1" x14ac:dyDescent="0.25">
      <c r="A743" s="196" t="s">
        <v>18</v>
      </c>
      <c r="B743" s="48" t="s">
        <v>386</v>
      </c>
      <c r="C743" s="39">
        <v>1</v>
      </c>
      <c r="D743" s="39" t="s">
        <v>117</v>
      </c>
      <c r="E743" s="61">
        <v>500000</v>
      </c>
      <c r="F743" s="406"/>
      <c r="G743" s="379">
        <f>F743*C743</f>
        <v>0</v>
      </c>
    </row>
    <row r="744" spans="1:8" ht="12.9" customHeight="1" x14ac:dyDescent="0.25">
      <c r="A744" s="196"/>
      <c r="B744" s="48"/>
      <c r="C744" s="47"/>
      <c r="D744" s="39"/>
      <c r="E744" s="61"/>
      <c r="F744" s="382"/>
      <c r="G744" s="379"/>
    </row>
    <row r="745" spans="1:8" ht="12.9" customHeight="1" x14ac:dyDescent="0.25">
      <c r="A745" s="196"/>
      <c r="B745" s="112" t="s">
        <v>65</v>
      </c>
      <c r="C745" s="47"/>
      <c r="D745" s="39"/>
      <c r="E745" s="61"/>
      <c r="F745" s="382"/>
      <c r="G745" s="379"/>
    </row>
    <row r="746" spans="1:8" ht="12.9" customHeight="1" x14ac:dyDescent="0.25">
      <c r="A746" s="242" t="s">
        <v>19</v>
      </c>
      <c r="B746" s="48" t="s">
        <v>129</v>
      </c>
      <c r="C746" s="39">
        <v>1</v>
      </c>
      <c r="D746" s="39" t="s">
        <v>33</v>
      </c>
      <c r="E746" s="61">
        <v>100000</v>
      </c>
      <c r="F746" s="406"/>
      <c r="G746" s="379">
        <f>F746*C746</f>
        <v>0</v>
      </c>
      <c r="H746" s="8"/>
    </row>
    <row r="747" spans="1:8" ht="12.9" customHeight="1" x14ac:dyDescent="0.25">
      <c r="A747" s="242"/>
      <c r="B747" s="48"/>
      <c r="C747" s="47"/>
      <c r="D747" s="39"/>
      <c r="E747" s="61"/>
      <c r="F747" s="382"/>
      <c r="G747" s="379"/>
      <c r="H747" s="8"/>
    </row>
    <row r="748" spans="1:8" s="6" customFormat="1" ht="12.9" customHeight="1" x14ac:dyDescent="0.25">
      <c r="A748" s="194"/>
      <c r="B748" s="238"/>
      <c r="C748" s="234"/>
      <c r="D748" s="196"/>
      <c r="E748" s="198"/>
      <c r="F748" s="380"/>
      <c r="G748" s="403"/>
    </row>
    <row r="749" spans="1:8" s="6" customFormat="1" ht="12.9" customHeight="1" thickBot="1" x14ac:dyDescent="0.3">
      <c r="A749" s="372"/>
      <c r="B749" s="70" t="s">
        <v>15</v>
      </c>
      <c r="C749" s="46"/>
      <c r="D749" s="44"/>
      <c r="E749" s="60"/>
      <c r="F749" s="406"/>
      <c r="G749" s="410">
        <f>SUM(G698:G747)</f>
        <v>0</v>
      </c>
    </row>
    <row r="750" spans="1:8" s="6" customFormat="1" ht="12.9" customHeight="1" thickTop="1" x14ac:dyDescent="0.25">
      <c r="A750" s="372"/>
      <c r="B750" s="297"/>
      <c r="C750" s="115"/>
      <c r="D750" s="64"/>
      <c r="E750" s="116"/>
      <c r="F750" s="384"/>
      <c r="G750" s="412"/>
    </row>
    <row r="751" spans="1:8" s="6" customFormat="1" ht="12.9" customHeight="1" x14ac:dyDescent="0.25">
      <c r="A751" s="372"/>
      <c r="B751" s="298"/>
      <c r="C751" s="299"/>
      <c r="D751" s="294"/>
      <c r="E751" s="296"/>
      <c r="F751" s="385"/>
      <c r="G751" s="414"/>
    </row>
    <row r="752" spans="1:8" s="6" customFormat="1" ht="12.9" customHeight="1" x14ac:dyDescent="0.25">
      <c r="A752" s="372"/>
      <c r="B752" s="238"/>
      <c r="C752" s="234"/>
      <c r="D752" s="196"/>
      <c r="E752" s="198"/>
      <c r="F752" s="380"/>
      <c r="G752" s="403"/>
    </row>
    <row r="753" spans="1:7" s="6" customFormat="1" ht="12.9" customHeight="1" x14ac:dyDescent="0.25">
      <c r="A753" s="372"/>
      <c r="B753" s="257" t="s">
        <v>447</v>
      </c>
      <c r="C753" s="234"/>
      <c r="D753" s="196"/>
      <c r="E753" s="198"/>
      <c r="F753" s="380"/>
      <c r="G753" s="403"/>
    </row>
    <row r="754" spans="1:7" s="6" customFormat="1" ht="12.9" customHeight="1" x14ac:dyDescent="0.25">
      <c r="A754" s="194" t="s">
        <v>5</v>
      </c>
      <c r="B754" s="238" t="s">
        <v>448</v>
      </c>
      <c r="C754" s="196">
        <v>1</v>
      </c>
      <c r="D754" s="196" t="s">
        <v>117</v>
      </c>
      <c r="E754" s="198">
        <v>3000000</v>
      </c>
      <c r="F754" s="408"/>
      <c r="G754" s="379">
        <f>F754*C754</f>
        <v>0</v>
      </c>
    </row>
    <row r="755" spans="1:7" s="6" customFormat="1" ht="12.9" customHeight="1" x14ac:dyDescent="0.25">
      <c r="A755" s="194"/>
      <c r="B755" s="238"/>
      <c r="C755" s="234"/>
      <c r="D755" s="196"/>
      <c r="E755" s="198"/>
      <c r="F755" s="380"/>
      <c r="G755" s="403"/>
    </row>
    <row r="756" spans="1:7" s="6" customFormat="1" ht="12.9" customHeight="1" x14ac:dyDescent="0.25">
      <c r="A756" s="194"/>
      <c r="B756" s="45" t="s">
        <v>122</v>
      </c>
      <c r="C756" s="46"/>
      <c r="D756" s="44"/>
      <c r="E756" s="60"/>
      <c r="F756" s="379"/>
      <c r="G756" s="421"/>
    </row>
    <row r="757" spans="1:7" s="6" customFormat="1" ht="12.9" customHeight="1" x14ac:dyDescent="0.25">
      <c r="A757" s="194" t="s">
        <v>6</v>
      </c>
      <c r="B757" s="49" t="s">
        <v>29</v>
      </c>
      <c r="C757" s="50"/>
      <c r="D757" s="50" t="s">
        <v>33</v>
      </c>
      <c r="E757" s="62"/>
      <c r="F757" s="379"/>
      <c r="G757" s="421"/>
    </row>
    <row r="758" spans="1:7" s="6" customFormat="1" ht="12.9" customHeight="1" x14ac:dyDescent="0.25">
      <c r="A758" s="194"/>
      <c r="B758" s="49"/>
      <c r="C758" s="50"/>
      <c r="D758" s="50"/>
      <c r="E758" s="62"/>
      <c r="F758" s="379"/>
      <c r="G758" s="421"/>
    </row>
    <row r="759" spans="1:7" s="6" customFormat="1" ht="12.9" customHeight="1" thickBot="1" x14ac:dyDescent="0.3">
      <c r="A759" s="194"/>
      <c r="B759" s="70" t="s">
        <v>15</v>
      </c>
      <c r="C759" s="46"/>
      <c r="D759" s="44"/>
      <c r="E759" s="60"/>
      <c r="F759" s="406"/>
      <c r="G759" s="410">
        <f>SUM(G754:G758)</f>
        <v>0</v>
      </c>
    </row>
    <row r="760" spans="1:7" s="6" customFormat="1" ht="12.9" customHeight="1" thickTop="1" x14ac:dyDescent="0.25">
      <c r="A760" s="194"/>
      <c r="B760" s="70"/>
      <c r="C760" s="46"/>
      <c r="D760" s="44"/>
      <c r="E760" s="60"/>
      <c r="F760" s="406"/>
      <c r="G760" s="415"/>
    </row>
    <row r="761" spans="1:7" s="6" customFormat="1" ht="12.9" customHeight="1" x14ac:dyDescent="0.25">
      <c r="A761" s="194"/>
      <c r="B761" s="70"/>
      <c r="C761" s="46"/>
      <c r="D761" s="44"/>
      <c r="E761" s="60"/>
      <c r="F761" s="406"/>
      <c r="G761" s="415"/>
    </row>
    <row r="762" spans="1:7" ht="12.9" customHeight="1" x14ac:dyDescent="0.25">
      <c r="A762" s="194"/>
      <c r="B762" s="77" t="s">
        <v>25</v>
      </c>
      <c r="C762" s="46"/>
      <c r="D762" s="44"/>
      <c r="E762" s="60"/>
      <c r="F762" s="406"/>
      <c r="G762" s="379"/>
    </row>
    <row r="763" spans="1:7" ht="12.9" customHeight="1" x14ac:dyDescent="0.25">
      <c r="A763" s="194"/>
      <c r="B763" s="77"/>
      <c r="C763" s="46"/>
      <c r="D763" s="44"/>
      <c r="E763" s="60"/>
      <c r="F763" s="406"/>
      <c r="G763" s="379"/>
    </row>
    <row r="764" spans="1:7" ht="12.9" customHeight="1" x14ac:dyDescent="0.25">
      <c r="A764" s="194"/>
      <c r="B764" s="46" t="s">
        <v>671</v>
      </c>
      <c r="C764" s="46"/>
      <c r="D764" s="44"/>
      <c r="E764" s="60"/>
      <c r="F764" s="406"/>
      <c r="G764" s="379">
        <f>G694</f>
        <v>0</v>
      </c>
    </row>
    <row r="765" spans="1:7" ht="12.9" customHeight="1" x14ac:dyDescent="0.25">
      <c r="A765" s="194"/>
      <c r="B765" s="46"/>
      <c r="C765" s="46"/>
      <c r="D765" s="44"/>
      <c r="E765" s="60"/>
      <c r="F765" s="406"/>
      <c r="G765" s="379"/>
    </row>
    <row r="766" spans="1:7" ht="12.9" customHeight="1" x14ac:dyDescent="0.25">
      <c r="A766" s="73"/>
      <c r="B766" s="46" t="s">
        <v>672</v>
      </c>
      <c r="C766" s="46"/>
      <c r="D766" s="44"/>
      <c r="E766" s="60"/>
      <c r="F766" s="406"/>
      <c r="G766" s="379">
        <f>G749</f>
        <v>0</v>
      </c>
    </row>
    <row r="767" spans="1:7" ht="12.9" customHeight="1" x14ac:dyDescent="0.25">
      <c r="A767" s="162"/>
      <c r="B767" s="46"/>
      <c r="C767" s="46"/>
      <c r="D767" s="44"/>
      <c r="E767" s="60"/>
      <c r="F767" s="406"/>
      <c r="G767" s="379"/>
    </row>
    <row r="768" spans="1:7" ht="12.9" customHeight="1" x14ac:dyDescent="0.25">
      <c r="A768" s="194"/>
      <c r="B768" s="46" t="s">
        <v>673</v>
      </c>
      <c r="C768" s="46"/>
      <c r="D768" s="44"/>
      <c r="E768" s="60"/>
      <c r="F768" s="406"/>
      <c r="G768" s="379">
        <f>G759</f>
        <v>0</v>
      </c>
    </row>
    <row r="769" spans="1:7" ht="12.9" customHeight="1" x14ac:dyDescent="0.25">
      <c r="A769" s="39"/>
      <c r="B769" s="46"/>
      <c r="C769" s="46"/>
      <c r="D769" s="44"/>
      <c r="E769" s="60"/>
      <c r="F769" s="406"/>
      <c r="G769" s="379"/>
    </row>
    <row r="770" spans="1:7" ht="12.9" customHeight="1" x14ac:dyDescent="0.25">
      <c r="A770" s="39"/>
      <c r="B770" s="46"/>
      <c r="C770" s="46"/>
      <c r="D770" s="44"/>
      <c r="E770" s="60"/>
      <c r="F770" s="406"/>
      <c r="G770" s="379"/>
    </row>
    <row r="771" spans="1:7" ht="12.9" customHeight="1" x14ac:dyDescent="0.25">
      <c r="A771" s="39"/>
      <c r="B771" s="46"/>
      <c r="C771" s="46"/>
      <c r="D771" s="44"/>
      <c r="E771" s="60"/>
      <c r="F771" s="406"/>
      <c r="G771" s="379"/>
    </row>
    <row r="772" spans="1:7" ht="12.9" customHeight="1" x14ac:dyDescent="0.25">
      <c r="A772" s="39"/>
      <c r="B772" s="46"/>
      <c r="C772" s="46"/>
      <c r="D772" s="44"/>
      <c r="E772" s="60"/>
      <c r="F772" s="406"/>
      <c r="G772" s="379"/>
    </row>
    <row r="773" spans="1:7" ht="26.1" customHeight="1" x14ac:dyDescent="0.25">
      <c r="A773" s="39"/>
      <c r="B773" s="46"/>
      <c r="C773" s="46"/>
      <c r="D773" s="44"/>
      <c r="E773" s="60"/>
      <c r="F773" s="406"/>
      <c r="G773" s="379"/>
    </row>
    <row r="774" spans="1:7" ht="12.9" customHeight="1" x14ac:dyDescent="0.25">
      <c r="A774" s="39"/>
      <c r="B774" s="46"/>
      <c r="C774" s="46"/>
      <c r="D774" s="44"/>
      <c r="E774" s="60"/>
      <c r="F774" s="406"/>
      <c r="G774" s="379"/>
    </row>
    <row r="775" spans="1:7" ht="12.9" customHeight="1" x14ac:dyDescent="0.25">
      <c r="A775" s="39"/>
      <c r="B775" s="46"/>
      <c r="C775" s="46"/>
      <c r="D775" s="44"/>
      <c r="E775" s="60"/>
      <c r="F775" s="406"/>
      <c r="G775" s="379"/>
    </row>
    <row r="776" spans="1:7" ht="18" customHeight="1" x14ac:dyDescent="0.25">
      <c r="A776" s="39"/>
      <c r="B776" s="46"/>
      <c r="C776" s="46"/>
      <c r="D776" s="44"/>
      <c r="E776" s="60"/>
      <c r="F776" s="406"/>
      <c r="G776" s="379"/>
    </row>
    <row r="777" spans="1:7" ht="12.9" customHeight="1" x14ac:dyDescent="0.25">
      <c r="A777" s="39"/>
      <c r="B777" s="46"/>
      <c r="C777" s="46"/>
      <c r="D777" s="44"/>
      <c r="E777" s="60"/>
      <c r="F777" s="406"/>
      <c r="G777" s="379"/>
    </row>
    <row r="778" spans="1:7" ht="12.9" customHeight="1" x14ac:dyDescent="0.25">
      <c r="A778" s="39"/>
      <c r="B778" s="46"/>
      <c r="C778" s="46"/>
      <c r="D778" s="44"/>
      <c r="E778" s="60"/>
      <c r="F778" s="406"/>
      <c r="G778" s="379"/>
    </row>
    <row r="779" spans="1:7" ht="16.2" customHeight="1" x14ac:dyDescent="0.25">
      <c r="A779" s="39"/>
      <c r="B779" s="46"/>
      <c r="C779" s="46"/>
      <c r="D779" s="44"/>
      <c r="E779" s="60"/>
      <c r="F779" s="406"/>
      <c r="G779" s="379"/>
    </row>
    <row r="780" spans="1:7" ht="12.9" customHeight="1" x14ac:dyDescent="0.25">
      <c r="A780" s="196"/>
      <c r="B780" s="46"/>
      <c r="C780" s="46"/>
      <c r="D780" s="44"/>
      <c r="E780" s="60"/>
      <c r="F780" s="406"/>
      <c r="G780" s="379"/>
    </row>
    <row r="781" spans="1:7" ht="12.9" customHeight="1" x14ac:dyDescent="0.25">
      <c r="A781" s="196"/>
      <c r="B781" s="46"/>
      <c r="C781" s="46"/>
      <c r="D781" s="44"/>
      <c r="E781" s="60"/>
      <c r="F781" s="406"/>
      <c r="G781" s="379"/>
    </row>
    <row r="782" spans="1:7" ht="12.9" customHeight="1" x14ac:dyDescent="0.25">
      <c r="A782" s="196"/>
      <c r="B782" s="46"/>
      <c r="C782" s="46"/>
      <c r="D782" s="44"/>
      <c r="E782" s="60"/>
      <c r="F782" s="406"/>
      <c r="G782" s="379"/>
    </row>
    <row r="783" spans="1:7" ht="12.9" customHeight="1" x14ac:dyDescent="0.25">
      <c r="A783" s="196"/>
      <c r="B783" s="46"/>
      <c r="C783" s="46"/>
      <c r="D783" s="44"/>
      <c r="E783" s="60"/>
      <c r="F783" s="406"/>
      <c r="G783" s="379"/>
    </row>
    <row r="784" spans="1:7" ht="12.9" customHeight="1" x14ac:dyDescent="0.25">
      <c r="A784" s="196"/>
      <c r="B784" s="46"/>
      <c r="C784" s="46"/>
      <c r="D784" s="44"/>
      <c r="E784" s="60"/>
      <c r="F784" s="406"/>
      <c r="G784" s="379"/>
    </row>
    <row r="785" spans="1:7" ht="12.9" customHeight="1" x14ac:dyDescent="0.25">
      <c r="A785" s="196"/>
      <c r="B785" s="46"/>
      <c r="C785" s="46"/>
      <c r="D785" s="44"/>
      <c r="E785" s="60"/>
      <c r="F785" s="406"/>
      <c r="G785" s="379"/>
    </row>
    <row r="786" spans="1:7" s="20" customFormat="1" ht="12.9" customHeight="1" x14ac:dyDescent="0.25">
      <c r="A786" s="196"/>
      <c r="B786" s="46"/>
      <c r="C786" s="46"/>
      <c r="D786" s="44"/>
      <c r="E786" s="60"/>
      <c r="F786" s="406"/>
      <c r="G786" s="379"/>
    </row>
    <row r="787" spans="1:7" s="20" customFormat="1" ht="16.8" customHeight="1" x14ac:dyDescent="0.25">
      <c r="A787" s="196"/>
      <c r="B787" s="46"/>
      <c r="C787" s="46"/>
      <c r="D787" s="44"/>
      <c r="E787" s="60"/>
      <c r="F787" s="406"/>
      <c r="G787" s="379"/>
    </row>
    <row r="788" spans="1:7" ht="12.9" customHeight="1" x14ac:dyDescent="0.25">
      <c r="A788" s="196"/>
      <c r="B788" s="46"/>
      <c r="C788" s="46"/>
      <c r="D788" s="44"/>
      <c r="E788" s="60"/>
      <c r="F788" s="406"/>
      <c r="G788" s="379"/>
    </row>
    <row r="789" spans="1:7" ht="12.9" customHeight="1" x14ac:dyDescent="0.25">
      <c r="A789" s="196"/>
      <c r="B789" s="46"/>
      <c r="C789" s="46"/>
      <c r="D789" s="44"/>
      <c r="E789" s="60"/>
      <c r="F789" s="406"/>
      <c r="G789" s="379"/>
    </row>
    <row r="790" spans="1:7" s="5" customFormat="1" ht="12" customHeight="1" x14ac:dyDescent="0.25">
      <c r="A790" s="196"/>
      <c r="B790" s="46"/>
      <c r="C790" s="46"/>
      <c r="D790" s="44"/>
      <c r="E790" s="60"/>
      <c r="F790" s="406"/>
      <c r="G790" s="379"/>
    </row>
    <row r="791" spans="1:7" s="20" customFormat="1" ht="12.9" customHeight="1" x14ac:dyDescent="0.25">
      <c r="A791" s="196"/>
      <c r="B791" s="46"/>
      <c r="C791" s="46"/>
      <c r="D791" s="44"/>
      <c r="E791" s="60"/>
      <c r="F791" s="406"/>
      <c r="G791" s="379"/>
    </row>
    <row r="792" spans="1:7" ht="12.9" customHeight="1" x14ac:dyDescent="0.25">
      <c r="A792" s="196"/>
      <c r="B792" s="46"/>
      <c r="C792" s="46"/>
      <c r="D792" s="44"/>
      <c r="E792" s="60"/>
      <c r="F792" s="406"/>
      <c r="G792" s="379"/>
    </row>
    <row r="793" spans="1:7" ht="16.2" customHeight="1" x14ac:dyDescent="0.25">
      <c r="A793" s="196"/>
      <c r="B793" s="46"/>
      <c r="C793" s="46"/>
      <c r="D793" s="44"/>
      <c r="E793" s="60"/>
      <c r="F793" s="406"/>
      <c r="G793" s="379"/>
    </row>
    <row r="794" spans="1:7" s="5" customFormat="1" ht="12.9" customHeight="1" x14ac:dyDescent="0.25">
      <c r="A794" s="196"/>
      <c r="B794" s="46"/>
      <c r="C794" s="46"/>
      <c r="D794" s="44"/>
      <c r="E794" s="60"/>
      <c r="F794" s="406"/>
      <c r="G794" s="379"/>
    </row>
    <row r="795" spans="1:7" ht="12.9" customHeight="1" x14ac:dyDescent="0.25">
      <c r="A795" s="196"/>
      <c r="B795" s="239"/>
      <c r="C795" s="239"/>
      <c r="D795" s="194"/>
      <c r="E795" s="255"/>
      <c r="F795" s="408"/>
      <c r="G795" s="403"/>
    </row>
    <row r="796" spans="1:7" ht="16.2" customHeight="1" x14ac:dyDescent="0.25">
      <c r="A796" s="196"/>
      <c r="B796" s="239"/>
      <c r="C796" s="239"/>
      <c r="D796" s="194"/>
      <c r="E796" s="255"/>
      <c r="F796" s="408"/>
      <c r="G796" s="403"/>
    </row>
    <row r="797" spans="1:7" ht="12.9" customHeight="1" x14ac:dyDescent="0.25">
      <c r="A797" s="39"/>
      <c r="B797" s="239"/>
      <c r="C797" s="239"/>
      <c r="D797" s="194"/>
      <c r="E797" s="255"/>
      <c r="F797" s="408"/>
      <c r="G797" s="403"/>
    </row>
    <row r="798" spans="1:7" ht="12.9" customHeight="1" x14ac:dyDescent="0.25">
      <c r="A798" s="39"/>
      <c r="B798" s="239"/>
      <c r="C798" s="239"/>
      <c r="D798" s="194"/>
      <c r="E798" s="255"/>
      <c r="F798" s="408"/>
      <c r="G798" s="403"/>
    </row>
    <row r="799" spans="1:7" ht="12.9" customHeight="1" x14ac:dyDescent="0.25">
      <c r="A799" s="39"/>
      <c r="B799" s="239"/>
      <c r="C799" s="239"/>
      <c r="D799" s="194"/>
      <c r="E799" s="255"/>
      <c r="F799" s="408"/>
      <c r="G799" s="403"/>
    </row>
    <row r="800" spans="1:7" ht="12.9" customHeight="1" x14ac:dyDescent="0.25">
      <c r="A800" s="196"/>
      <c r="B800" s="239"/>
      <c r="C800" s="239"/>
      <c r="D800" s="194"/>
      <c r="E800" s="255"/>
      <c r="F800" s="408"/>
      <c r="G800" s="403"/>
    </row>
    <row r="801" spans="1:7" ht="12.9" customHeight="1" x14ac:dyDescent="0.25">
      <c r="A801" s="196"/>
      <c r="B801" s="239"/>
      <c r="C801" s="239"/>
      <c r="D801" s="194"/>
      <c r="E801" s="255"/>
      <c r="F801" s="408"/>
      <c r="G801" s="403"/>
    </row>
    <row r="802" spans="1:7" ht="12.9" customHeight="1" x14ac:dyDescent="0.25">
      <c r="A802" s="196"/>
      <c r="B802" s="239"/>
      <c r="C802" s="239"/>
      <c r="D802" s="194"/>
      <c r="E802" s="255"/>
      <c r="F802" s="408"/>
      <c r="G802" s="403"/>
    </row>
    <row r="803" spans="1:7" ht="12.9" customHeight="1" x14ac:dyDescent="0.25">
      <c r="A803" s="196"/>
      <c r="B803" s="239"/>
      <c r="C803" s="239"/>
      <c r="D803" s="194"/>
      <c r="E803" s="255"/>
      <c r="F803" s="408"/>
      <c r="G803" s="403"/>
    </row>
    <row r="804" spans="1:7" s="20" customFormat="1" ht="12.9" customHeight="1" x14ac:dyDescent="0.25">
      <c r="A804" s="196"/>
      <c r="B804" s="239"/>
      <c r="C804" s="239"/>
      <c r="D804" s="194"/>
      <c r="E804" s="255"/>
      <c r="F804" s="408"/>
      <c r="G804" s="403"/>
    </row>
    <row r="805" spans="1:7" s="20" customFormat="1" ht="12.9" customHeight="1" x14ac:dyDescent="0.25">
      <c r="A805" s="196"/>
      <c r="B805" s="239"/>
      <c r="C805" s="239"/>
      <c r="D805" s="194"/>
      <c r="E805" s="255"/>
      <c r="F805" s="408"/>
      <c r="G805" s="403"/>
    </row>
    <row r="806" spans="1:7" s="5" customFormat="1" ht="12.9" customHeight="1" x14ac:dyDescent="0.25">
      <c r="A806" s="196"/>
      <c r="B806" s="46"/>
      <c r="C806" s="46"/>
      <c r="D806" s="44"/>
      <c r="E806" s="60"/>
      <c r="F806" s="406"/>
      <c r="G806" s="379"/>
    </row>
    <row r="807" spans="1:7" ht="12.9" customHeight="1" x14ac:dyDescent="0.25">
      <c r="A807" s="39"/>
      <c r="B807" s="46"/>
      <c r="C807" s="46"/>
      <c r="D807" s="44"/>
      <c r="E807" s="60"/>
      <c r="F807" s="406"/>
      <c r="G807" s="379"/>
    </row>
    <row r="808" spans="1:7" ht="12.9" customHeight="1" x14ac:dyDescent="0.25">
      <c r="A808" s="39"/>
      <c r="B808" s="46"/>
      <c r="C808" s="46"/>
      <c r="D808" s="44"/>
      <c r="E808" s="60"/>
      <c r="F808" s="406"/>
      <c r="G808" s="379"/>
    </row>
    <row r="809" spans="1:7" s="5" customFormat="1" ht="12.9" customHeight="1" x14ac:dyDescent="0.25">
      <c r="A809" s="39"/>
      <c r="B809" s="45" t="s">
        <v>86</v>
      </c>
      <c r="C809" s="46"/>
      <c r="D809" s="44"/>
      <c r="E809" s="60"/>
      <c r="F809" s="406"/>
      <c r="G809" s="420"/>
    </row>
    <row r="810" spans="1:7" ht="12.9" customHeight="1" x14ac:dyDescent="0.25">
      <c r="A810" s="39"/>
      <c r="B810" s="65" t="s">
        <v>127</v>
      </c>
      <c r="C810" s="44"/>
      <c r="D810" s="41"/>
      <c r="E810" s="60"/>
      <c r="F810" s="406"/>
      <c r="G810" s="522">
        <f>SUM(G761:G790)</f>
        <v>0</v>
      </c>
    </row>
    <row r="811" spans="1:7" ht="12.9" customHeight="1" thickBot="1" x14ac:dyDescent="0.3">
      <c r="A811" s="39"/>
      <c r="B811" s="79" t="s">
        <v>666</v>
      </c>
      <c r="C811" s="106"/>
      <c r="D811" s="106"/>
      <c r="E811" s="110"/>
      <c r="F811" s="406"/>
      <c r="G811" s="523"/>
    </row>
    <row r="812" spans="1:7" ht="12.9" customHeight="1" thickTop="1" x14ac:dyDescent="0.25">
      <c r="A812" s="39"/>
      <c r="B812" s="118"/>
      <c r="C812" s="72"/>
      <c r="D812" s="115"/>
      <c r="E812" s="116"/>
      <c r="F812" s="386"/>
      <c r="G812" s="412"/>
    </row>
    <row r="813" spans="1:7" ht="12.9" customHeight="1" x14ac:dyDescent="0.25">
      <c r="A813" s="196"/>
      <c r="B813" s="154"/>
      <c r="C813" s="141"/>
      <c r="D813" s="152"/>
      <c r="E813" s="153"/>
      <c r="F813" s="387"/>
      <c r="G813" s="448"/>
    </row>
    <row r="814" spans="1:7" ht="12.9" customHeight="1" x14ac:dyDescent="0.25">
      <c r="A814" s="44"/>
      <c r="B814" s="258"/>
      <c r="C814" s="46"/>
      <c r="D814" s="47"/>
      <c r="E814" s="61"/>
      <c r="F814" s="388"/>
      <c r="G814" s="379"/>
    </row>
    <row r="815" spans="1:7" ht="12.9" customHeight="1" x14ac:dyDescent="0.25">
      <c r="A815" s="64"/>
      <c r="B815" s="111" t="s">
        <v>87</v>
      </c>
      <c r="C815" s="119"/>
      <c r="D815" s="119"/>
      <c r="E815" s="120"/>
      <c r="F815" s="389"/>
      <c r="G815" s="379"/>
    </row>
    <row r="816" spans="1:7" ht="12.9" customHeight="1" x14ac:dyDescent="0.25">
      <c r="A816" s="294"/>
      <c r="B816" s="111"/>
      <c r="C816" s="119"/>
      <c r="D816" s="119"/>
      <c r="E816" s="120"/>
      <c r="F816" s="389"/>
      <c r="G816" s="379"/>
    </row>
    <row r="817" spans="1:7" ht="12.9" customHeight="1" x14ac:dyDescent="0.25">
      <c r="A817" s="196"/>
      <c r="B817" s="111" t="s">
        <v>454</v>
      </c>
      <c r="C817" s="119"/>
      <c r="D817" s="119"/>
      <c r="E817" s="120"/>
      <c r="F817" s="389"/>
      <c r="G817" s="379"/>
    </row>
    <row r="818" spans="1:7" ht="12.9" customHeight="1" x14ac:dyDescent="0.25">
      <c r="A818" s="39"/>
      <c r="B818" s="121"/>
      <c r="C818" s="119"/>
      <c r="D818" s="119"/>
      <c r="E818" s="120"/>
      <c r="F818" s="389"/>
      <c r="G818" s="379"/>
    </row>
    <row r="819" spans="1:7" ht="12.9" customHeight="1" x14ac:dyDescent="0.25">
      <c r="A819" s="39"/>
      <c r="B819" s="111" t="s">
        <v>66</v>
      </c>
      <c r="C819" s="47"/>
      <c r="D819" s="47"/>
      <c r="E819" s="61"/>
      <c r="F819" s="390"/>
      <c r="G819" s="379"/>
    </row>
    <row r="820" spans="1:7" ht="12.9" customHeight="1" x14ac:dyDescent="0.25">
      <c r="A820" s="39"/>
      <c r="B820" s="124"/>
      <c r="C820" s="47"/>
      <c r="D820" s="47"/>
      <c r="E820" s="61"/>
      <c r="F820" s="390"/>
      <c r="G820" s="379"/>
    </row>
    <row r="821" spans="1:7" ht="12.9" customHeight="1" x14ac:dyDescent="0.25">
      <c r="A821" s="39"/>
      <c r="B821" s="42" t="s">
        <v>206</v>
      </c>
      <c r="C821" s="122"/>
      <c r="D821" s="122"/>
      <c r="E821" s="123"/>
      <c r="F821" s="391"/>
      <c r="G821" s="416"/>
    </row>
    <row r="822" spans="1:7" ht="15.6" customHeight="1" x14ac:dyDescent="0.25">
      <c r="A822" s="39"/>
      <c r="B822" s="124"/>
      <c r="C822" s="47"/>
      <c r="D822" s="47"/>
      <c r="E822" s="61"/>
      <c r="F822" s="390"/>
      <c r="G822" s="379"/>
    </row>
    <row r="823" spans="1:7" ht="12.9" customHeight="1" x14ac:dyDescent="0.25">
      <c r="A823" s="39"/>
      <c r="B823" s="302" t="s">
        <v>387</v>
      </c>
      <c r="C823" s="234"/>
      <c r="D823" s="234"/>
      <c r="E823" s="198"/>
      <c r="F823" s="392"/>
      <c r="G823" s="403"/>
    </row>
    <row r="824" spans="1:7" ht="12.9" customHeight="1" x14ac:dyDescent="0.25">
      <c r="A824" s="39"/>
      <c r="B824" s="302"/>
      <c r="C824" s="234"/>
      <c r="D824" s="234"/>
      <c r="E824" s="198"/>
      <c r="F824" s="392"/>
      <c r="G824" s="403"/>
    </row>
    <row r="825" spans="1:7" s="7" customFormat="1" ht="12.9" customHeight="1" x14ac:dyDescent="0.25">
      <c r="A825" s="39" t="s">
        <v>5</v>
      </c>
      <c r="B825" s="301" t="s">
        <v>455</v>
      </c>
      <c r="C825" s="278">
        <v>13</v>
      </c>
      <c r="D825" s="278" t="s">
        <v>39</v>
      </c>
      <c r="E825" s="244">
        <v>368000</v>
      </c>
      <c r="F825" s="380"/>
      <c r="G825" s="403">
        <f>F825*C825</f>
        <v>0</v>
      </c>
    </row>
    <row r="826" spans="1:7" s="7" customFormat="1" ht="12.9" customHeight="1" x14ac:dyDescent="0.25">
      <c r="A826" s="39"/>
      <c r="B826" s="301"/>
      <c r="C826" s="278"/>
      <c r="D826" s="278"/>
      <c r="E826" s="244"/>
      <c r="F826" s="380"/>
      <c r="G826" s="403"/>
    </row>
    <row r="827" spans="1:7" s="7" customFormat="1" ht="12.9" customHeight="1" x14ac:dyDescent="0.25">
      <c r="A827" s="39" t="s">
        <v>6</v>
      </c>
      <c r="B827" s="301" t="s">
        <v>456</v>
      </c>
      <c r="C827" s="278">
        <v>46</v>
      </c>
      <c r="D827" s="278" t="s">
        <v>39</v>
      </c>
      <c r="E827" s="244">
        <v>241500</v>
      </c>
      <c r="F827" s="380"/>
      <c r="G827" s="403">
        <f>F827*C827</f>
        <v>0</v>
      </c>
    </row>
    <row r="828" spans="1:7" ht="12.9" customHeight="1" x14ac:dyDescent="0.25">
      <c r="A828" s="39"/>
      <c r="B828" s="301"/>
      <c r="C828" s="278"/>
      <c r="D828" s="278"/>
      <c r="E828" s="244"/>
      <c r="F828" s="380"/>
      <c r="G828" s="403"/>
    </row>
    <row r="829" spans="1:7" s="7" customFormat="1" ht="25.5" customHeight="1" x14ac:dyDescent="0.25">
      <c r="A829" s="39" t="s">
        <v>7</v>
      </c>
      <c r="B829" s="301" t="s">
        <v>457</v>
      </c>
      <c r="C829" s="278">
        <v>92</v>
      </c>
      <c r="D829" s="278" t="s">
        <v>39</v>
      </c>
      <c r="E829" s="198">
        <v>201250</v>
      </c>
      <c r="F829" s="380"/>
      <c r="G829" s="403">
        <f>F829*C829</f>
        <v>0</v>
      </c>
    </row>
    <row r="830" spans="1:7" s="7" customFormat="1" ht="12.9" customHeight="1" x14ac:dyDescent="0.25">
      <c r="A830" s="196"/>
      <c r="B830" s="301"/>
      <c r="C830" s="278"/>
      <c r="D830" s="278"/>
      <c r="E830" s="244"/>
      <c r="F830" s="380"/>
      <c r="G830" s="403"/>
    </row>
    <row r="831" spans="1:7" s="7" customFormat="1" ht="13.8" customHeight="1" x14ac:dyDescent="0.25">
      <c r="A831" s="196" t="s">
        <v>8</v>
      </c>
      <c r="B831" s="301" t="s">
        <v>458</v>
      </c>
      <c r="C831" s="278">
        <v>18</v>
      </c>
      <c r="D831" s="278" t="s">
        <v>39</v>
      </c>
      <c r="E831" s="244">
        <v>166750</v>
      </c>
      <c r="F831" s="380"/>
      <c r="G831" s="403">
        <f>F831*C831</f>
        <v>0</v>
      </c>
    </row>
    <row r="832" spans="1:7" ht="12.9" customHeight="1" x14ac:dyDescent="0.25">
      <c r="A832" s="39"/>
      <c r="B832" s="301"/>
      <c r="C832" s="278"/>
      <c r="D832" s="278"/>
      <c r="E832" s="244"/>
      <c r="F832" s="380"/>
      <c r="G832" s="403"/>
    </row>
    <row r="833" spans="1:7" ht="12.9" customHeight="1" x14ac:dyDescent="0.25">
      <c r="A833" s="39"/>
      <c r="B833" s="302" t="s">
        <v>67</v>
      </c>
      <c r="C833" s="284"/>
      <c r="D833" s="284"/>
      <c r="E833" s="244"/>
      <c r="F833" s="392"/>
      <c r="G833" s="403"/>
    </row>
    <row r="834" spans="1:7" ht="12.9" customHeight="1" x14ac:dyDescent="0.25">
      <c r="A834" s="39"/>
      <c r="B834" s="302"/>
      <c r="C834" s="284"/>
      <c r="D834" s="284"/>
      <c r="E834" s="244"/>
      <c r="F834" s="392"/>
      <c r="G834" s="403"/>
    </row>
    <row r="835" spans="1:7" ht="12.9" customHeight="1" x14ac:dyDescent="0.25">
      <c r="A835" s="39" t="s">
        <v>9</v>
      </c>
      <c r="B835" s="197" t="s">
        <v>68</v>
      </c>
      <c r="C835" s="194">
        <f>SUM(C825:C831)</f>
        <v>169</v>
      </c>
      <c r="D835" s="194" t="s">
        <v>39</v>
      </c>
      <c r="E835" s="244">
        <v>7500</v>
      </c>
      <c r="F835" s="408"/>
      <c r="G835" s="403">
        <f>F835*C835</f>
        <v>0</v>
      </c>
    </row>
    <row r="836" spans="1:7" ht="12.9" customHeight="1" x14ac:dyDescent="0.25">
      <c r="A836" s="39"/>
      <c r="B836" s="197"/>
      <c r="C836" s="194"/>
      <c r="D836" s="194"/>
      <c r="E836" s="244"/>
      <c r="F836" s="408"/>
      <c r="G836" s="403"/>
    </row>
    <row r="837" spans="1:7" ht="12.9" customHeight="1" x14ac:dyDescent="0.25">
      <c r="A837" s="39" t="s">
        <v>10</v>
      </c>
      <c r="B837" s="304" t="s">
        <v>388</v>
      </c>
      <c r="C837" s="242">
        <v>1</v>
      </c>
      <c r="D837" s="242" t="s">
        <v>318</v>
      </c>
      <c r="E837" s="244">
        <f>C835*40000</f>
        <v>6760000</v>
      </c>
      <c r="F837" s="408"/>
      <c r="G837" s="379">
        <f>F837*C837</f>
        <v>0</v>
      </c>
    </row>
    <row r="838" spans="1:7" ht="13.8" customHeight="1" x14ac:dyDescent="0.25">
      <c r="A838" s="39"/>
      <c r="B838" s="268"/>
      <c r="C838" s="284"/>
      <c r="D838" s="284"/>
      <c r="E838" s="244"/>
      <c r="F838" s="392"/>
      <c r="G838" s="403"/>
    </row>
    <row r="839" spans="1:7" ht="12.9" customHeight="1" x14ac:dyDescent="0.25">
      <c r="A839" s="196"/>
      <c r="B839" s="302" t="s">
        <v>69</v>
      </c>
      <c r="C839" s="234"/>
      <c r="D839" s="234"/>
      <c r="E839" s="198"/>
      <c r="F839" s="392"/>
      <c r="G839" s="403"/>
    </row>
    <row r="840" spans="1:7" ht="12.9" customHeight="1" x14ac:dyDescent="0.25">
      <c r="A840" s="39"/>
      <c r="B840" s="268"/>
      <c r="C840" s="234"/>
      <c r="D840" s="234"/>
      <c r="E840" s="198"/>
      <c r="F840" s="392"/>
      <c r="G840" s="403"/>
    </row>
    <row r="841" spans="1:7" ht="12.9" customHeight="1" x14ac:dyDescent="0.25">
      <c r="A841" s="39" t="s">
        <v>11</v>
      </c>
      <c r="B841" s="197" t="s">
        <v>389</v>
      </c>
      <c r="C841" s="196">
        <v>1</v>
      </c>
      <c r="D841" s="196" t="s">
        <v>318</v>
      </c>
      <c r="E841" s="244">
        <v>1500000</v>
      </c>
      <c r="F841" s="408"/>
      <c r="G841" s="379">
        <f>F841*C841</f>
        <v>0</v>
      </c>
    </row>
    <row r="842" spans="1:7" ht="12.9" customHeight="1" x14ac:dyDescent="0.25">
      <c r="A842" s="39"/>
      <c r="B842" s="268"/>
      <c r="C842" s="234"/>
      <c r="D842" s="234"/>
      <c r="E842" s="244"/>
      <c r="F842" s="392"/>
      <c r="G842" s="403"/>
    </row>
    <row r="843" spans="1:7" ht="12.9" customHeight="1" x14ac:dyDescent="0.25">
      <c r="A843" s="39" t="s">
        <v>12</v>
      </c>
      <c r="B843" s="197" t="s">
        <v>70</v>
      </c>
      <c r="C843" s="193">
        <v>1</v>
      </c>
      <c r="D843" s="196" t="s">
        <v>318</v>
      </c>
      <c r="E843" s="244">
        <v>1000000</v>
      </c>
      <c r="F843" s="408"/>
      <c r="G843" s="379">
        <f>F843*C843</f>
        <v>0</v>
      </c>
    </row>
    <row r="844" spans="1:7" ht="12.9" customHeight="1" x14ac:dyDescent="0.25">
      <c r="A844" s="39"/>
      <c r="B844" s="124"/>
      <c r="C844" s="125"/>
      <c r="D844" s="47"/>
      <c r="E844" s="61"/>
      <c r="F844" s="393"/>
      <c r="G844" s="379"/>
    </row>
    <row r="845" spans="1:7" ht="12.9" customHeight="1" x14ac:dyDescent="0.25">
      <c r="A845" s="39"/>
      <c r="B845" s="45" t="s">
        <v>122</v>
      </c>
      <c r="C845" s="46"/>
      <c r="D845" s="44"/>
      <c r="E845" s="60"/>
      <c r="F845" s="379"/>
      <c r="G845" s="421"/>
    </row>
    <row r="846" spans="1:7" ht="12.9" customHeight="1" x14ac:dyDescent="0.25">
      <c r="A846" s="39"/>
      <c r="B846" s="45"/>
      <c r="C846" s="46"/>
      <c r="D846" s="44"/>
      <c r="E846" s="60"/>
      <c r="F846" s="379"/>
      <c r="G846" s="421"/>
    </row>
    <row r="847" spans="1:7" ht="12.9" customHeight="1" x14ac:dyDescent="0.25">
      <c r="A847" s="39" t="s">
        <v>668</v>
      </c>
      <c r="B847" s="49" t="s">
        <v>29</v>
      </c>
      <c r="C847" s="50"/>
      <c r="D847" s="50" t="s">
        <v>33</v>
      </c>
      <c r="E847" s="62"/>
      <c r="F847" s="379"/>
      <c r="G847" s="421"/>
    </row>
    <row r="848" spans="1:7" ht="12.9" customHeight="1" x14ac:dyDescent="0.25">
      <c r="A848" s="39"/>
      <c r="B848" s="48"/>
      <c r="C848" s="47"/>
      <c r="D848" s="47"/>
      <c r="E848" s="61"/>
      <c r="F848" s="381"/>
      <c r="G848" s="379"/>
    </row>
    <row r="849" spans="1:7" ht="12.9" customHeight="1" x14ac:dyDescent="0.25">
      <c r="A849" s="39"/>
      <c r="B849" s="48"/>
      <c r="C849" s="47"/>
      <c r="D849" s="47"/>
      <c r="E849" s="61"/>
      <c r="F849" s="381"/>
      <c r="G849" s="379"/>
    </row>
    <row r="850" spans="1:7" ht="12.9" customHeight="1" x14ac:dyDescent="0.25">
      <c r="A850" s="39"/>
      <c r="B850" s="126"/>
      <c r="C850" s="47"/>
      <c r="D850" s="47"/>
      <c r="E850" s="61"/>
      <c r="F850" s="394"/>
      <c r="G850" s="379"/>
    </row>
    <row r="851" spans="1:7" ht="12.9" customHeight="1" x14ac:dyDescent="0.25">
      <c r="A851" s="39"/>
      <c r="B851" s="126"/>
      <c r="C851" s="47"/>
      <c r="D851" s="47"/>
      <c r="E851" s="61"/>
      <c r="F851" s="394"/>
      <c r="G851" s="379"/>
    </row>
    <row r="852" spans="1:7" ht="12.9" customHeight="1" x14ac:dyDescent="0.25">
      <c r="A852" s="39"/>
      <c r="B852" s="126"/>
      <c r="C852" s="47"/>
      <c r="D852" s="47"/>
      <c r="E852" s="61"/>
      <c r="F852" s="394"/>
      <c r="G852" s="379"/>
    </row>
    <row r="853" spans="1:7" ht="12.9" customHeight="1" x14ac:dyDescent="0.25">
      <c r="A853" s="39"/>
      <c r="B853" s="126"/>
      <c r="C853" s="47"/>
      <c r="D853" s="47"/>
      <c r="E853" s="61"/>
      <c r="F853" s="394"/>
      <c r="G853" s="379"/>
    </row>
    <row r="854" spans="1:7" ht="12.9" customHeight="1" x14ac:dyDescent="0.25">
      <c r="A854" s="39"/>
      <c r="B854" s="126"/>
      <c r="C854" s="47"/>
      <c r="D854" s="47"/>
      <c r="E854" s="61"/>
      <c r="F854" s="394"/>
      <c r="G854" s="379"/>
    </row>
    <row r="855" spans="1:7" ht="12.9" customHeight="1" x14ac:dyDescent="0.25">
      <c r="A855" s="39"/>
      <c r="B855" s="126"/>
      <c r="C855" s="47"/>
      <c r="D855" s="47"/>
      <c r="E855" s="61"/>
      <c r="F855" s="394"/>
      <c r="G855" s="379"/>
    </row>
    <row r="856" spans="1:7" ht="12.9" customHeight="1" x14ac:dyDescent="0.25">
      <c r="A856" s="196"/>
      <c r="B856" s="126"/>
      <c r="C856" s="47"/>
      <c r="D856" s="47"/>
      <c r="E856" s="61"/>
      <c r="F856" s="394"/>
      <c r="G856" s="379"/>
    </row>
    <row r="857" spans="1:7" ht="15" customHeight="1" x14ac:dyDescent="0.25">
      <c r="A857" s="196"/>
      <c r="B857" s="126"/>
      <c r="C857" s="47"/>
      <c r="D857" s="47"/>
      <c r="E857" s="61"/>
      <c r="F857" s="394"/>
      <c r="G857" s="379"/>
    </row>
    <row r="858" spans="1:7" ht="12.9" customHeight="1" x14ac:dyDescent="0.25">
      <c r="A858" s="196"/>
      <c r="B858" s="126"/>
      <c r="C858" s="47"/>
      <c r="D858" s="47"/>
      <c r="E858" s="61"/>
      <c r="F858" s="394"/>
      <c r="G858" s="379"/>
    </row>
    <row r="859" spans="1:7" ht="12.9" customHeight="1" x14ac:dyDescent="0.25">
      <c r="A859" s="39"/>
      <c r="B859" s="126"/>
      <c r="C859" s="47"/>
      <c r="D859" s="47"/>
      <c r="E859" s="61"/>
      <c r="F859" s="394"/>
      <c r="G859" s="379"/>
    </row>
    <row r="860" spans="1:7" ht="15.6" customHeight="1" x14ac:dyDescent="0.25">
      <c r="A860" s="39"/>
      <c r="B860" s="126"/>
      <c r="C860" s="47"/>
      <c r="D860" s="47"/>
      <c r="E860" s="61"/>
      <c r="F860" s="394"/>
      <c r="G860" s="379"/>
    </row>
    <row r="861" spans="1:7" ht="12.9" customHeight="1" x14ac:dyDescent="0.25">
      <c r="A861" s="39"/>
      <c r="B861" s="126"/>
      <c r="C861" s="47"/>
      <c r="D861" s="47"/>
      <c r="E861" s="61"/>
      <c r="F861" s="394"/>
      <c r="G861" s="379"/>
    </row>
    <row r="862" spans="1:7" ht="12.9" customHeight="1" x14ac:dyDescent="0.25">
      <c r="A862" s="39"/>
      <c r="B862" s="45" t="s">
        <v>87</v>
      </c>
      <c r="C862" s="46"/>
      <c r="D862" s="44"/>
      <c r="E862" s="60"/>
      <c r="F862" s="406"/>
      <c r="G862" s="420"/>
    </row>
    <row r="863" spans="1:7" ht="12.9" customHeight="1" x14ac:dyDescent="0.25">
      <c r="A863" s="39"/>
      <c r="B863" s="65" t="s">
        <v>89</v>
      </c>
      <c r="C863" s="44"/>
      <c r="D863" s="41"/>
      <c r="E863" s="60"/>
      <c r="F863" s="406"/>
      <c r="G863" s="522">
        <f>SUM(G816:G857)</f>
        <v>0</v>
      </c>
    </row>
    <row r="864" spans="1:7" ht="12.9" customHeight="1" thickBot="1" x14ac:dyDescent="0.3">
      <c r="A864" s="39"/>
      <c r="B864" s="79" t="s">
        <v>666</v>
      </c>
      <c r="C864" s="106"/>
      <c r="D864" s="106"/>
      <c r="E864" s="110"/>
      <c r="F864" s="406"/>
      <c r="G864" s="523"/>
    </row>
    <row r="865" spans="1:7" ht="12.9" customHeight="1" thickTop="1" x14ac:dyDescent="0.25">
      <c r="A865" s="39"/>
      <c r="B865" s="127"/>
      <c r="C865" s="72"/>
      <c r="D865" s="115"/>
      <c r="E865" s="116"/>
      <c r="F865" s="395"/>
      <c r="G865" s="412"/>
    </row>
    <row r="866" spans="1:7" ht="15.6" customHeight="1" x14ac:dyDescent="0.25">
      <c r="A866" s="39"/>
      <c r="B866" s="155"/>
      <c r="C866" s="152"/>
      <c r="D866" s="152"/>
      <c r="E866" s="153"/>
      <c r="F866" s="396"/>
      <c r="G866" s="448"/>
    </row>
    <row r="867" spans="1:7" ht="12.9" customHeight="1" x14ac:dyDescent="0.25">
      <c r="A867" s="39"/>
      <c r="B867" s="126"/>
      <c r="C867" s="47"/>
      <c r="D867" s="47"/>
      <c r="E867" s="61"/>
      <c r="F867" s="394"/>
      <c r="G867" s="379"/>
    </row>
    <row r="868" spans="1:7" ht="12.9" customHeight="1" x14ac:dyDescent="0.25">
      <c r="A868" s="196"/>
      <c r="B868" s="112" t="s">
        <v>88</v>
      </c>
      <c r="C868" s="47"/>
      <c r="D868" s="47"/>
      <c r="E868" s="61"/>
      <c r="F868" s="381"/>
      <c r="G868" s="379"/>
    </row>
    <row r="869" spans="1:7" ht="12.9" customHeight="1" x14ac:dyDescent="0.25">
      <c r="A869" s="44"/>
      <c r="B869" s="112"/>
      <c r="C869" s="47"/>
      <c r="D869" s="47"/>
      <c r="E869" s="61"/>
      <c r="F869" s="381"/>
      <c r="G869" s="379"/>
    </row>
    <row r="870" spans="1:7" ht="12.9" customHeight="1" x14ac:dyDescent="0.25">
      <c r="A870" s="64"/>
      <c r="B870" s="112" t="s">
        <v>85</v>
      </c>
      <c r="C870" s="47"/>
      <c r="D870" s="47"/>
      <c r="E870" s="61"/>
      <c r="F870" s="381"/>
      <c r="G870" s="379"/>
    </row>
    <row r="871" spans="1:7" ht="12.9" customHeight="1" x14ac:dyDescent="0.25">
      <c r="A871" s="294"/>
      <c r="B871" s="48"/>
      <c r="C871" s="47"/>
      <c r="D871" s="47"/>
      <c r="E871" s="61"/>
      <c r="F871" s="381"/>
      <c r="G871" s="379"/>
    </row>
    <row r="872" spans="1:7" ht="12.9" customHeight="1" x14ac:dyDescent="0.25">
      <c r="A872" s="196"/>
      <c r="B872" s="112" t="s">
        <v>71</v>
      </c>
      <c r="C872" s="47"/>
      <c r="D872" s="47"/>
      <c r="E872" s="61"/>
      <c r="F872" s="381"/>
      <c r="G872" s="379"/>
    </row>
    <row r="873" spans="1:7" ht="12.9" customHeight="1" x14ac:dyDescent="0.25">
      <c r="A873" s="196"/>
      <c r="B873" s="112"/>
      <c r="C873" s="47"/>
      <c r="D873" s="47"/>
      <c r="E873" s="61"/>
      <c r="F873" s="381"/>
      <c r="G873" s="379"/>
    </row>
    <row r="874" spans="1:7" ht="26.1" customHeight="1" x14ac:dyDescent="0.25">
      <c r="A874" s="196"/>
      <c r="B874" s="112" t="s">
        <v>72</v>
      </c>
      <c r="C874" s="47"/>
      <c r="D874" s="47"/>
      <c r="E874" s="61"/>
      <c r="F874" s="381"/>
      <c r="G874" s="379"/>
    </row>
    <row r="875" spans="1:7" ht="12.9" customHeight="1" x14ac:dyDescent="0.25">
      <c r="A875" s="196" t="s">
        <v>5</v>
      </c>
      <c r="B875" s="48" t="s">
        <v>169</v>
      </c>
      <c r="C875" s="47">
        <v>1</v>
      </c>
      <c r="D875" s="47" t="s">
        <v>39</v>
      </c>
      <c r="E875" s="114">
        <v>6000000</v>
      </c>
      <c r="F875" s="382"/>
      <c r="G875" s="379">
        <f>F875*C875</f>
        <v>0</v>
      </c>
    </row>
    <row r="876" spans="1:7" ht="12.9" customHeight="1" x14ac:dyDescent="0.25">
      <c r="A876" s="44"/>
      <c r="B876" s="48"/>
      <c r="C876" s="47"/>
      <c r="D876" s="47"/>
      <c r="E876" s="61"/>
      <c r="F876" s="381"/>
      <c r="G876" s="379"/>
    </row>
    <row r="877" spans="1:7" s="6" customFormat="1" ht="12.9" customHeight="1" x14ac:dyDescent="0.25">
      <c r="A877" s="44"/>
      <c r="B877" s="112" t="s">
        <v>207</v>
      </c>
      <c r="C877" s="47"/>
      <c r="D877" s="47"/>
      <c r="E877" s="61"/>
      <c r="F877" s="381"/>
      <c r="G877" s="379"/>
    </row>
    <row r="878" spans="1:7" s="6" customFormat="1" ht="12.9" customHeight="1" x14ac:dyDescent="0.25">
      <c r="A878" s="44" t="s">
        <v>6</v>
      </c>
      <c r="B878" s="238" t="s">
        <v>390</v>
      </c>
      <c r="C878" s="196">
        <v>1</v>
      </c>
      <c r="D878" s="196" t="s">
        <v>318</v>
      </c>
      <c r="E878" s="282">
        <v>7000000</v>
      </c>
      <c r="F878" s="380"/>
      <c r="G878" s="379">
        <f>F878*C878</f>
        <v>0</v>
      </c>
    </row>
    <row r="879" spans="1:7" ht="12.9" customHeight="1" x14ac:dyDescent="0.25">
      <c r="A879" s="44"/>
      <c r="B879" s="238"/>
      <c r="C879" s="196"/>
      <c r="D879" s="196"/>
      <c r="E879" s="198"/>
      <c r="F879" s="380"/>
      <c r="G879" s="403"/>
    </row>
    <row r="880" spans="1:7" ht="12.9" customHeight="1" x14ac:dyDescent="0.25">
      <c r="A880" s="44" t="s">
        <v>11</v>
      </c>
      <c r="B880" s="238" t="s">
        <v>391</v>
      </c>
      <c r="C880" s="196">
        <v>1</v>
      </c>
      <c r="D880" s="196" t="s">
        <v>318</v>
      </c>
      <c r="E880" s="198">
        <v>9000000</v>
      </c>
      <c r="F880" s="380"/>
      <c r="G880" s="379">
        <f>F880*C880</f>
        <v>0</v>
      </c>
    </row>
    <row r="881" spans="1:7" ht="12.9" customHeight="1" x14ac:dyDescent="0.25">
      <c r="A881" s="44"/>
      <c r="B881" s="48"/>
      <c r="C881" s="47"/>
      <c r="D881" s="47"/>
      <c r="E881" s="61"/>
      <c r="F881" s="381"/>
      <c r="G881" s="379"/>
    </row>
    <row r="882" spans="1:7" ht="12.9" customHeight="1" x14ac:dyDescent="0.25">
      <c r="A882" s="44"/>
      <c r="B882" s="112" t="s">
        <v>73</v>
      </c>
      <c r="C882" s="47"/>
      <c r="D882" s="47"/>
      <c r="E882" s="61"/>
      <c r="F882" s="381"/>
      <c r="G882" s="379"/>
    </row>
    <row r="883" spans="1:7" ht="12.9" customHeight="1" x14ac:dyDescent="0.25">
      <c r="A883" s="44"/>
      <c r="B883" s="112"/>
      <c r="C883" s="47"/>
      <c r="D883" s="47"/>
      <c r="E883" s="61"/>
      <c r="F883" s="381"/>
      <c r="G883" s="379"/>
    </row>
    <row r="884" spans="1:7" ht="12.9" customHeight="1" x14ac:dyDescent="0.25">
      <c r="A884" s="44"/>
      <c r="B884" s="112" t="s">
        <v>208</v>
      </c>
      <c r="C884" s="47"/>
      <c r="D884" s="47"/>
      <c r="E884" s="61"/>
      <c r="F884" s="381"/>
      <c r="G884" s="379"/>
    </row>
    <row r="885" spans="1:7" ht="12.9" customHeight="1" x14ac:dyDescent="0.25">
      <c r="A885" s="44" t="s">
        <v>12</v>
      </c>
      <c r="B885" s="48" t="s">
        <v>459</v>
      </c>
      <c r="C885" s="47">
        <v>1023</v>
      </c>
      <c r="D885" s="47" t="s">
        <v>39</v>
      </c>
      <c r="E885" s="362">
        <v>4370</v>
      </c>
      <c r="F885" s="406"/>
      <c r="G885" s="379">
        <f>F885*C885</f>
        <v>0</v>
      </c>
    </row>
    <row r="886" spans="1:7" ht="12.9" customHeight="1" x14ac:dyDescent="0.25">
      <c r="A886" s="44"/>
      <c r="B886" s="48"/>
      <c r="C886" s="47"/>
      <c r="D886" s="47"/>
      <c r="E886" s="362"/>
      <c r="F886" s="381"/>
      <c r="G886" s="379"/>
    </row>
    <row r="887" spans="1:7" ht="12.9" customHeight="1" x14ac:dyDescent="0.25">
      <c r="A887" s="44" t="s">
        <v>668</v>
      </c>
      <c r="B887" s="48" t="s">
        <v>460</v>
      </c>
      <c r="C887" s="106">
        <f>C835</f>
        <v>169</v>
      </c>
      <c r="D887" s="47" t="s">
        <v>39</v>
      </c>
      <c r="E887" s="362">
        <v>8050</v>
      </c>
      <c r="F887" s="406"/>
      <c r="G887" s="379">
        <f>F887*C887</f>
        <v>0</v>
      </c>
    </row>
    <row r="888" spans="1:7" ht="12.9" customHeight="1" x14ac:dyDescent="0.25">
      <c r="A888" s="44"/>
      <c r="B888" s="238"/>
      <c r="C888" s="284"/>
      <c r="D888" s="234"/>
      <c r="E888" s="362"/>
      <c r="F888" s="408"/>
      <c r="G888" s="403"/>
    </row>
    <row r="889" spans="1:7" ht="12.9" customHeight="1" x14ac:dyDescent="0.25">
      <c r="A889" s="44" t="s">
        <v>13</v>
      </c>
      <c r="B889" s="238" t="s">
        <v>392</v>
      </c>
      <c r="C889" s="305">
        <f>C676</f>
        <v>4</v>
      </c>
      <c r="D889" s="234" t="s">
        <v>39</v>
      </c>
      <c r="E889" s="362">
        <v>8050</v>
      </c>
      <c r="F889" s="408"/>
      <c r="G889" s="403">
        <f>F889*C889</f>
        <v>0</v>
      </c>
    </row>
    <row r="890" spans="1:7" ht="12.9" customHeight="1" x14ac:dyDescent="0.25">
      <c r="A890" s="44"/>
      <c r="B890" s="238"/>
      <c r="C890" s="305"/>
      <c r="D890" s="234"/>
      <c r="E890" s="362"/>
      <c r="F890" s="408"/>
      <c r="G890" s="403"/>
    </row>
    <row r="891" spans="1:7" ht="12.9" customHeight="1" x14ac:dyDescent="0.25">
      <c r="A891" s="44" t="s">
        <v>14</v>
      </c>
      <c r="B891" s="48" t="s">
        <v>90</v>
      </c>
      <c r="C891" s="106">
        <v>194</v>
      </c>
      <c r="D891" s="47" t="s">
        <v>39</v>
      </c>
      <c r="E891" s="362">
        <v>5750</v>
      </c>
      <c r="F891" s="406"/>
      <c r="G891" s="379">
        <f>F891*C891</f>
        <v>0</v>
      </c>
    </row>
    <row r="892" spans="1:7" ht="12.9" customHeight="1" x14ac:dyDescent="0.25">
      <c r="A892" s="44"/>
      <c r="B892" s="48"/>
      <c r="C892" s="106"/>
      <c r="D892" s="47"/>
      <c r="E892" s="362"/>
      <c r="F892" s="381"/>
      <c r="G892" s="379"/>
    </row>
    <row r="893" spans="1:7" ht="12.9" customHeight="1" x14ac:dyDescent="0.25">
      <c r="A893" s="44" t="s">
        <v>18</v>
      </c>
      <c r="B893" s="48" t="s">
        <v>91</v>
      </c>
      <c r="C893" s="106">
        <v>194</v>
      </c>
      <c r="D893" s="47" t="s">
        <v>39</v>
      </c>
      <c r="E893" s="362">
        <v>9200</v>
      </c>
      <c r="F893" s="406"/>
      <c r="G893" s="379">
        <f>F893*C893</f>
        <v>0</v>
      </c>
    </row>
    <row r="894" spans="1:7" ht="12.9" customHeight="1" x14ac:dyDescent="0.25">
      <c r="A894" s="44"/>
      <c r="B894" s="48"/>
      <c r="C894" s="106"/>
      <c r="D894" s="47"/>
      <c r="E894" s="362"/>
      <c r="F894" s="406"/>
      <c r="G894" s="379"/>
    </row>
    <row r="895" spans="1:7" ht="12.9" customHeight="1" x14ac:dyDescent="0.25">
      <c r="A895" s="44" t="s">
        <v>19</v>
      </c>
      <c r="B895" s="48" t="s">
        <v>140</v>
      </c>
      <c r="C895" s="106">
        <v>324</v>
      </c>
      <c r="D895" s="47" t="s">
        <v>39</v>
      </c>
      <c r="E895" s="362">
        <v>9200</v>
      </c>
      <c r="F895" s="406"/>
      <c r="G895" s="379">
        <f>F895*C895</f>
        <v>0</v>
      </c>
    </row>
    <row r="896" spans="1:7" ht="12.9" customHeight="1" x14ac:dyDescent="0.25">
      <c r="A896" s="44"/>
      <c r="B896" s="48"/>
      <c r="C896" s="106"/>
      <c r="D896" s="47"/>
      <c r="E896" s="362"/>
      <c r="F896" s="381"/>
      <c r="G896" s="379"/>
    </row>
    <row r="897" spans="1:7" ht="12.9" customHeight="1" x14ac:dyDescent="0.25">
      <c r="A897" s="44" t="s">
        <v>20</v>
      </c>
      <c r="B897" s="48" t="s">
        <v>74</v>
      </c>
      <c r="C897" s="106">
        <v>135</v>
      </c>
      <c r="D897" s="47" t="s">
        <v>39</v>
      </c>
      <c r="E897" s="362">
        <v>4600</v>
      </c>
      <c r="F897" s="406"/>
      <c r="G897" s="379">
        <f>F897*C897</f>
        <v>0</v>
      </c>
    </row>
    <row r="898" spans="1:7" ht="12.9" customHeight="1" x14ac:dyDescent="0.25">
      <c r="A898" s="44"/>
      <c r="B898" s="48"/>
      <c r="C898" s="106"/>
      <c r="D898" s="47"/>
      <c r="E898" s="198"/>
      <c r="F898" s="381"/>
      <c r="G898" s="379"/>
    </row>
    <row r="899" spans="1:7" ht="12.9" customHeight="1" x14ac:dyDescent="0.25">
      <c r="A899" s="44" t="s">
        <v>669</v>
      </c>
      <c r="B899" s="48" t="s">
        <v>75</v>
      </c>
      <c r="C899" s="106">
        <v>160</v>
      </c>
      <c r="D899" s="47" t="s">
        <v>39</v>
      </c>
      <c r="E899" s="198">
        <f>E897</f>
        <v>4600</v>
      </c>
      <c r="F899" s="406"/>
      <c r="G899" s="379">
        <f>F899*C899</f>
        <v>0</v>
      </c>
    </row>
    <row r="900" spans="1:7" ht="12.9" customHeight="1" x14ac:dyDescent="0.25">
      <c r="A900" s="44"/>
      <c r="B900" s="48"/>
      <c r="C900" s="47"/>
      <c r="D900" s="47"/>
      <c r="E900" s="198"/>
      <c r="F900" s="406"/>
      <c r="G900" s="379"/>
    </row>
    <row r="901" spans="1:7" ht="12.9" customHeight="1" x14ac:dyDescent="0.25">
      <c r="A901" s="44" t="s">
        <v>21</v>
      </c>
      <c r="B901" s="48" t="s">
        <v>143</v>
      </c>
      <c r="C901" s="47">
        <v>145</v>
      </c>
      <c r="D901" s="47" t="s">
        <v>39</v>
      </c>
      <c r="E901" s="198">
        <f>E899</f>
        <v>4600</v>
      </c>
      <c r="F901" s="406"/>
      <c r="G901" s="379">
        <f>F901*C901</f>
        <v>0</v>
      </c>
    </row>
    <row r="902" spans="1:7" ht="12.9" customHeight="1" x14ac:dyDescent="0.25">
      <c r="A902" s="44"/>
      <c r="B902" s="238"/>
      <c r="C902" s="234"/>
      <c r="D902" s="234"/>
      <c r="E902" s="198"/>
      <c r="F902" s="408"/>
      <c r="G902" s="403"/>
    </row>
    <row r="903" spans="1:7" ht="12.9" customHeight="1" x14ac:dyDescent="0.25">
      <c r="A903" s="44" t="s">
        <v>22</v>
      </c>
      <c r="B903" s="238" t="s">
        <v>394</v>
      </c>
      <c r="C903" s="234">
        <v>2</v>
      </c>
      <c r="D903" s="234" t="s">
        <v>39</v>
      </c>
      <c r="E903" s="362">
        <v>9775</v>
      </c>
      <c r="F903" s="408"/>
      <c r="G903" s="403">
        <f>F903*C903</f>
        <v>0</v>
      </c>
    </row>
    <row r="904" spans="1:7" ht="12.9" customHeight="1" x14ac:dyDescent="0.25">
      <c r="A904" s="44"/>
      <c r="B904" s="238"/>
      <c r="C904" s="234"/>
      <c r="D904" s="234"/>
      <c r="E904" s="198"/>
      <c r="F904" s="408"/>
      <c r="G904" s="403"/>
    </row>
    <row r="905" spans="1:7" ht="12.9" customHeight="1" x14ac:dyDescent="0.25">
      <c r="A905" s="44"/>
      <c r="B905" s="112" t="s">
        <v>281</v>
      </c>
      <c r="C905" s="47"/>
      <c r="D905" s="47"/>
      <c r="E905" s="61"/>
      <c r="F905" s="381"/>
      <c r="G905" s="379"/>
    </row>
    <row r="906" spans="1:7" ht="12.9" customHeight="1" x14ac:dyDescent="0.25">
      <c r="A906" s="44" t="s">
        <v>23</v>
      </c>
      <c r="B906" s="48" t="s">
        <v>160</v>
      </c>
      <c r="C906" s="47">
        <v>368</v>
      </c>
      <c r="D906" s="47" t="s">
        <v>39</v>
      </c>
      <c r="E906" s="362">
        <v>2750</v>
      </c>
      <c r="F906" s="406"/>
      <c r="G906" s="379">
        <f>F906*C906</f>
        <v>0</v>
      </c>
    </row>
    <row r="907" spans="1:7" ht="12.9" customHeight="1" x14ac:dyDescent="0.25">
      <c r="A907" s="44"/>
      <c r="B907" s="48"/>
      <c r="C907" s="47"/>
      <c r="D907" s="47"/>
      <c r="E907" s="362"/>
      <c r="F907" s="381"/>
      <c r="G907" s="379"/>
    </row>
    <row r="908" spans="1:7" ht="12.9" customHeight="1" x14ac:dyDescent="0.25">
      <c r="A908" s="44" t="s">
        <v>26</v>
      </c>
      <c r="B908" s="48" t="s">
        <v>461</v>
      </c>
      <c r="C908" s="47">
        <v>292</v>
      </c>
      <c r="D908" s="47" t="s">
        <v>39</v>
      </c>
      <c r="E908" s="362">
        <v>2970</v>
      </c>
      <c r="F908" s="406"/>
      <c r="G908" s="379">
        <f>F908*C908</f>
        <v>0</v>
      </c>
    </row>
    <row r="909" spans="1:7" ht="12.9" customHeight="1" x14ac:dyDescent="0.25">
      <c r="A909" s="44"/>
      <c r="B909" s="48"/>
      <c r="C909" s="47"/>
      <c r="D909" s="47"/>
      <c r="E909" s="362"/>
      <c r="F909" s="406"/>
      <c r="G909" s="379"/>
    </row>
    <row r="910" spans="1:7" ht="12.9" customHeight="1" x14ac:dyDescent="0.25">
      <c r="A910" s="44" t="s">
        <v>27</v>
      </c>
      <c r="B910" s="48" t="s">
        <v>187</v>
      </c>
      <c r="C910" s="47">
        <v>140</v>
      </c>
      <c r="D910" s="47" t="s">
        <v>39</v>
      </c>
      <c r="E910" s="362">
        <v>3850</v>
      </c>
      <c r="F910" s="406"/>
      <c r="G910" s="379">
        <f>F910*C910</f>
        <v>0</v>
      </c>
    </row>
    <row r="911" spans="1:7" ht="12.9" customHeight="1" x14ac:dyDescent="0.25">
      <c r="A911" s="44"/>
      <c r="B911" s="48"/>
      <c r="C911" s="47"/>
      <c r="D911" s="47"/>
      <c r="E911" s="362"/>
      <c r="F911" s="406"/>
      <c r="G911" s="379"/>
    </row>
    <row r="912" spans="1:7" ht="12.9" customHeight="1" x14ac:dyDescent="0.25">
      <c r="A912" s="44" t="s">
        <v>28</v>
      </c>
      <c r="B912" s="48" t="s">
        <v>161</v>
      </c>
      <c r="C912" s="47">
        <f>C887</f>
        <v>169</v>
      </c>
      <c r="D912" s="47" t="s">
        <v>39</v>
      </c>
      <c r="E912" s="362">
        <v>4290</v>
      </c>
      <c r="F912" s="406"/>
      <c r="G912" s="379">
        <f>F912*C912</f>
        <v>0</v>
      </c>
    </row>
    <row r="913" spans="1:7" ht="12.9" customHeight="1" x14ac:dyDescent="0.25">
      <c r="A913" s="44"/>
      <c r="B913" s="238"/>
      <c r="C913" s="234"/>
      <c r="D913" s="234"/>
      <c r="E913" s="362"/>
      <c r="F913" s="408"/>
      <c r="G913" s="403"/>
    </row>
    <row r="914" spans="1:7" ht="12.9" customHeight="1" x14ac:dyDescent="0.25">
      <c r="A914" s="44" t="s">
        <v>36</v>
      </c>
      <c r="B914" s="238" t="s">
        <v>393</v>
      </c>
      <c r="C914" s="305">
        <f>C887</f>
        <v>169</v>
      </c>
      <c r="D914" s="234" t="s">
        <v>39</v>
      </c>
      <c r="E914" s="362">
        <v>4290</v>
      </c>
      <c r="F914" s="408"/>
      <c r="G914" s="403">
        <f>F914*C914</f>
        <v>0</v>
      </c>
    </row>
    <row r="915" spans="1:7" ht="12.9" customHeight="1" x14ac:dyDescent="0.25">
      <c r="A915" s="194"/>
      <c r="B915" s="238"/>
      <c r="C915" s="305"/>
      <c r="D915" s="234"/>
      <c r="E915" s="362"/>
      <c r="F915" s="408"/>
      <c r="G915" s="403"/>
    </row>
    <row r="916" spans="1:7" ht="12.9" customHeight="1" x14ac:dyDescent="0.25">
      <c r="A916" s="194" t="s">
        <v>37</v>
      </c>
      <c r="B916" s="48" t="s">
        <v>92</v>
      </c>
      <c r="C916" s="47">
        <f>C891</f>
        <v>194</v>
      </c>
      <c r="D916" s="47" t="s">
        <v>39</v>
      </c>
      <c r="E916" s="362">
        <v>3080</v>
      </c>
      <c r="F916" s="406"/>
      <c r="G916" s="379">
        <f>F916*C916</f>
        <v>0</v>
      </c>
    </row>
    <row r="917" spans="1:7" ht="12.9" customHeight="1" x14ac:dyDescent="0.25">
      <c r="A917" s="194"/>
      <c r="B917" s="238"/>
      <c r="C917" s="234"/>
      <c r="D917" s="234"/>
      <c r="E917" s="198"/>
      <c r="F917" s="408"/>
      <c r="G917" s="403"/>
    </row>
    <row r="918" spans="1:7" ht="12.9" customHeight="1" x14ac:dyDescent="0.25">
      <c r="A918" s="194"/>
      <c r="B918" s="238"/>
      <c r="C918" s="234"/>
      <c r="D918" s="234"/>
      <c r="E918" s="198"/>
      <c r="F918" s="408"/>
      <c r="G918" s="403"/>
    </row>
    <row r="919" spans="1:7" ht="12.9" customHeight="1" thickBot="1" x14ac:dyDescent="0.3">
      <c r="A919" s="194"/>
      <c r="B919" s="90" t="s">
        <v>15</v>
      </c>
      <c r="C919" s="50"/>
      <c r="D919" s="44"/>
      <c r="E919" s="62"/>
      <c r="F919" s="406"/>
      <c r="G919" s="410">
        <f>SUM(G870:G917)</f>
        <v>0</v>
      </c>
    </row>
    <row r="920" spans="1:7" ht="12.9" customHeight="1" thickTop="1" x14ac:dyDescent="0.25">
      <c r="A920" s="194"/>
      <c r="B920" s="297"/>
      <c r="C920" s="115"/>
      <c r="D920" s="115"/>
      <c r="E920" s="116"/>
      <c r="F920" s="411"/>
      <c r="G920" s="412"/>
    </row>
    <row r="921" spans="1:7" ht="12.9" customHeight="1" x14ac:dyDescent="0.25">
      <c r="A921" s="194"/>
      <c r="B921" s="298"/>
      <c r="C921" s="299"/>
      <c r="D921" s="299"/>
      <c r="E921" s="296"/>
      <c r="F921" s="413"/>
      <c r="G921" s="414"/>
    </row>
    <row r="922" spans="1:7" ht="12.9" customHeight="1" x14ac:dyDescent="0.25">
      <c r="A922" s="194"/>
      <c r="B922" s="238"/>
      <c r="C922" s="234"/>
      <c r="D922" s="234"/>
      <c r="E922" s="198"/>
      <c r="F922" s="408"/>
      <c r="G922" s="403"/>
    </row>
    <row r="923" spans="1:7" ht="12.9" customHeight="1" x14ac:dyDescent="0.25">
      <c r="A923" s="194" t="s">
        <v>5</v>
      </c>
      <c r="B923" s="48" t="s">
        <v>93</v>
      </c>
      <c r="C923" s="47">
        <f>C893</f>
        <v>194</v>
      </c>
      <c r="D923" s="47" t="s">
        <v>39</v>
      </c>
      <c r="E923" s="362">
        <v>4620</v>
      </c>
      <c r="F923" s="406"/>
      <c r="G923" s="379">
        <f>F923*C923</f>
        <v>0</v>
      </c>
    </row>
    <row r="924" spans="1:7" ht="12.9" customHeight="1" x14ac:dyDescent="0.25">
      <c r="A924" s="194"/>
      <c r="B924" s="48"/>
      <c r="C924" s="47"/>
      <c r="D924" s="47"/>
      <c r="E924" s="362"/>
      <c r="F924" s="406"/>
      <c r="G924" s="379"/>
    </row>
    <row r="925" spans="1:7" ht="12.9" customHeight="1" x14ac:dyDescent="0.25">
      <c r="A925" s="194" t="s">
        <v>6</v>
      </c>
      <c r="B925" s="48" t="s">
        <v>141</v>
      </c>
      <c r="C925" s="47">
        <f>C895</f>
        <v>324</v>
      </c>
      <c r="D925" s="47" t="s">
        <v>39</v>
      </c>
      <c r="E925" s="362">
        <v>8800</v>
      </c>
      <c r="F925" s="406"/>
      <c r="G925" s="379">
        <f>F925*C925</f>
        <v>0</v>
      </c>
    </row>
    <row r="926" spans="1:7" ht="12.9" customHeight="1" x14ac:dyDescent="0.25">
      <c r="A926" s="44"/>
      <c r="B926" s="48"/>
      <c r="C926" s="47"/>
      <c r="D926" s="47"/>
      <c r="E926" s="362"/>
      <c r="F926" s="406"/>
      <c r="G926" s="379"/>
    </row>
    <row r="927" spans="1:7" ht="12.9" customHeight="1" x14ac:dyDescent="0.25">
      <c r="A927" s="44" t="s">
        <v>7</v>
      </c>
      <c r="B927" s="48" t="s">
        <v>76</v>
      </c>
      <c r="C927" s="47">
        <f>C897</f>
        <v>135</v>
      </c>
      <c r="D927" s="47" t="s">
        <v>39</v>
      </c>
      <c r="E927" s="362">
        <v>2200</v>
      </c>
      <c r="F927" s="406"/>
      <c r="G927" s="379">
        <f>F927*C927</f>
        <v>0</v>
      </c>
    </row>
    <row r="928" spans="1:7" ht="12.9" customHeight="1" x14ac:dyDescent="0.25">
      <c r="A928" s="44"/>
      <c r="B928" s="48"/>
      <c r="C928" s="47"/>
      <c r="D928" s="47"/>
      <c r="E928" s="362"/>
      <c r="F928" s="406"/>
      <c r="G928" s="379"/>
    </row>
    <row r="929" spans="1:7" ht="12.9" customHeight="1" x14ac:dyDescent="0.25">
      <c r="A929" s="44" t="s">
        <v>8</v>
      </c>
      <c r="B929" s="48" t="s">
        <v>77</v>
      </c>
      <c r="C929" s="47">
        <f>C899</f>
        <v>160</v>
      </c>
      <c r="D929" s="47" t="s">
        <v>39</v>
      </c>
      <c r="E929" s="362">
        <v>2200</v>
      </c>
      <c r="F929" s="406"/>
      <c r="G929" s="379">
        <f>F929*C929</f>
        <v>0</v>
      </c>
    </row>
    <row r="930" spans="1:7" ht="12.9" customHeight="1" x14ac:dyDescent="0.25">
      <c r="A930" s="44"/>
      <c r="B930" s="48"/>
      <c r="C930" s="47"/>
      <c r="D930" s="47"/>
      <c r="E930" s="362"/>
      <c r="F930" s="406"/>
      <c r="G930" s="379"/>
    </row>
    <row r="931" spans="1:7" ht="12.9" customHeight="1" x14ac:dyDescent="0.25">
      <c r="A931" s="44" t="s">
        <v>9</v>
      </c>
      <c r="B931" s="48" t="s">
        <v>144</v>
      </c>
      <c r="C931" s="47">
        <f>C901</f>
        <v>145</v>
      </c>
      <c r="D931" s="47" t="s">
        <v>39</v>
      </c>
      <c r="E931" s="362">
        <v>2200</v>
      </c>
      <c r="F931" s="406"/>
      <c r="G931" s="379">
        <f>F931*C931</f>
        <v>0</v>
      </c>
    </row>
    <row r="932" spans="1:7" ht="12.9" customHeight="1" x14ac:dyDescent="0.25">
      <c r="A932" s="64"/>
      <c r="B932" s="238"/>
      <c r="C932" s="234"/>
      <c r="D932" s="234"/>
      <c r="E932" s="362"/>
      <c r="F932" s="408"/>
      <c r="G932" s="403"/>
    </row>
    <row r="933" spans="1:7" ht="12.9" customHeight="1" x14ac:dyDescent="0.25">
      <c r="A933" s="214" t="s">
        <v>10</v>
      </c>
      <c r="B933" s="238" t="s">
        <v>395</v>
      </c>
      <c r="C933" s="234">
        <f>C903</f>
        <v>2</v>
      </c>
      <c r="D933" s="234" t="s">
        <v>39</v>
      </c>
      <c r="E933" s="362">
        <v>13200</v>
      </c>
      <c r="F933" s="408"/>
      <c r="G933" s="403">
        <f>F933*C933</f>
        <v>0</v>
      </c>
    </row>
    <row r="934" spans="1:7" ht="12.9" customHeight="1" x14ac:dyDescent="0.25">
      <c r="A934" s="39"/>
      <c r="B934" s="238"/>
      <c r="C934" s="234"/>
      <c r="D934" s="234"/>
      <c r="E934" s="198"/>
      <c r="F934" s="408"/>
      <c r="G934" s="403"/>
    </row>
    <row r="935" spans="1:7" ht="12.9" customHeight="1" x14ac:dyDescent="0.25">
      <c r="A935" s="54"/>
      <c r="B935" s="112" t="s">
        <v>78</v>
      </c>
      <c r="C935" s="47"/>
      <c r="D935" s="47"/>
      <c r="E935" s="61"/>
      <c r="F935" s="381"/>
      <c r="G935" s="379"/>
    </row>
    <row r="936" spans="1:7" ht="12.9" customHeight="1" x14ac:dyDescent="0.25">
      <c r="A936" s="54"/>
      <c r="B936" s="112"/>
      <c r="C936" s="47"/>
      <c r="D936" s="47"/>
      <c r="E936" s="61"/>
      <c r="F936" s="381"/>
      <c r="G936" s="379"/>
    </row>
    <row r="937" spans="1:7" ht="12.9" customHeight="1" x14ac:dyDescent="0.25">
      <c r="A937" s="43" t="s">
        <v>11</v>
      </c>
      <c r="B937" s="52" t="s">
        <v>145</v>
      </c>
      <c r="C937" s="39">
        <v>15</v>
      </c>
      <c r="D937" s="39" t="s">
        <v>39</v>
      </c>
      <c r="E937" s="198">
        <v>100625</v>
      </c>
      <c r="F937" s="406"/>
      <c r="G937" s="379">
        <f>F937*C937</f>
        <v>0</v>
      </c>
    </row>
    <row r="938" spans="1:7" ht="12.9" customHeight="1" x14ac:dyDescent="0.25">
      <c r="A938" s="54"/>
      <c r="B938" s="48"/>
      <c r="C938" s="47"/>
      <c r="D938" s="47"/>
      <c r="E938" s="198"/>
      <c r="F938" s="381"/>
      <c r="G938" s="379"/>
    </row>
    <row r="939" spans="1:7" ht="12.9" customHeight="1" x14ac:dyDescent="0.25">
      <c r="A939" s="43" t="s">
        <v>12</v>
      </c>
      <c r="B939" s="52" t="s">
        <v>146</v>
      </c>
      <c r="C939" s="39">
        <v>15</v>
      </c>
      <c r="D939" s="39" t="s">
        <v>39</v>
      </c>
      <c r="E939" s="198">
        <v>69000</v>
      </c>
      <c r="F939" s="406"/>
      <c r="G939" s="379">
        <f>F939*C939</f>
        <v>0</v>
      </c>
    </row>
    <row r="940" spans="1:7" ht="12.9" customHeight="1" x14ac:dyDescent="0.25">
      <c r="A940" s="39"/>
      <c r="B940" s="52"/>
      <c r="C940" s="39"/>
      <c r="D940" s="39"/>
      <c r="E940" s="61"/>
      <c r="F940" s="406"/>
      <c r="G940" s="379"/>
    </row>
    <row r="941" spans="1:7" s="10" customFormat="1" ht="15.6" customHeight="1" x14ac:dyDescent="0.3">
      <c r="A941" s="39" t="s">
        <v>668</v>
      </c>
      <c r="B941" s="236" t="s">
        <v>396</v>
      </c>
      <c r="C941" s="39">
        <v>1</v>
      </c>
      <c r="D941" s="39" t="s">
        <v>33</v>
      </c>
      <c r="E941" s="61">
        <v>3500000</v>
      </c>
      <c r="F941" s="406"/>
      <c r="G941" s="379">
        <f>F941*C941</f>
        <v>0</v>
      </c>
    </row>
    <row r="942" spans="1:7" ht="12.9" customHeight="1" x14ac:dyDescent="0.25">
      <c r="A942" s="39"/>
      <c r="B942" s="48"/>
      <c r="C942" s="47"/>
      <c r="D942" s="47"/>
      <c r="E942" s="61"/>
      <c r="F942" s="381"/>
      <c r="G942" s="379"/>
    </row>
    <row r="943" spans="1:7" ht="12.9" customHeight="1" x14ac:dyDescent="0.25">
      <c r="A943" s="196"/>
      <c r="B943" s="112" t="s">
        <v>79</v>
      </c>
      <c r="C943" s="47"/>
      <c r="D943" s="47"/>
      <c r="E943" s="61"/>
      <c r="F943" s="381"/>
      <c r="G943" s="379"/>
    </row>
    <row r="944" spans="1:7" ht="12.9" customHeight="1" x14ac:dyDescent="0.25">
      <c r="A944" s="196"/>
      <c r="B944" s="112"/>
      <c r="C944" s="47"/>
      <c r="D944" s="47"/>
      <c r="E944" s="61"/>
      <c r="F944" s="381"/>
      <c r="G944" s="379"/>
    </row>
    <row r="945" spans="1:7" ht="12.9" customHeight="1" x14ac:dyDescent="0.25">
      <c r="A945" s="193"/>
      <c r="B945" s="112" t="s">
        <v>80</v>
      </c>
      <c r="C945" s="47"/>
      <c r="D945" s="47"/>
      <c r="E945" s="61"/>
      <c r="F945" s="381"/>
      <c r="G945" s="379"/>
    </row>
    <row r="946" spans="1:7" ht="12.9" customHeight="1" x14ac:dyDescent="0.25">
      <c r="A946" s="193"/>
      <c r="B946" s="48"/>
      <c r="C946" s="47"/>
      <c r="D946" s="47"/>
      <c r="E946" s="114"/>
      <c r="F946" s="381"/>
      <c r="G946" s="379"/>
    </row>
    <row r="947" spans="1:7" ht="12.9" customHeight="1" x14ac:dyDescent="0.25">
      <c r="A947" s="193" t="s">
        <v>13</v>
      </c>
      <c r="B947" s="238" t="s">
        <v>462</v>
      </c>
      <c r="C947" s="305">
        <v>592</v>
      </c>
      <c r="D947" s="234" t="s">
        <v>39</v>
      </c>
      <c r="E947" s="198">
        <v>17250</v>
      </c>
      <c r="F947" s="380"/>
      <c r="G947" s="379">
        <f>F947*C947</f>
        <v>0</v>
      </c>
    </row>
    <row r="948" spans="1:7" ht="12.9" customHeight="1" x14ac:dyDescent="0.25">
      <c r="A948" s="193"/>
      <c r="B948" s="238"/>
      <c r="C948" s="234"/>
      <c r="D948" s="234"/>
      <c r="E948" s="363"/>
      <c r="F948" s="383"/>
      <c r="G948" s="403"/>
    </row>
    <row r="949" spans="1:7" ht="12.9" customHeight="1" x14ac:dyDescent="0.25">
      <c r="A949" s="300" t="s">
        <v>14</v>
      </c>
      <c r="B949" s="236" t="s">
        <v>397</v>
      </c>
      <c r="C949" s="196">
        <v>28</v>
      </c>
      <c r="D949" s="196" t="s">
        <v>39</v>
      </c>
      <c r="E949" s="364">
        <v>17250</v>
      </c>
      <c r="F949" s="380"/>
      <c r="G949" s="379">
        <f>F949*C949</f>
        <v>0</v>
      </c>
    </row>
    <row r="950" spans="1:7" ht="12.9" customHeight="1" x14ac:dyDescent="0.25">
      <c r="A950" s="193"/>
      <c r="B950" s="238"/>
      <c r="C950" s="234"/>
      <c r="D950" s="234"/>
      <c r="E950" s="364"/>
      <c r="F950" s="383"/>
      <c r="G950" s="403"/>
    </row>
    <row r="951" spans="1:7" ht="12.9" customHeight="1" x14ac:dyDescent="0.25">
      <c r="A951" s="300" t="s">
        <v>18</v>
      </c>
      <c r="B951" s="236" t="s">
        <v>398</v>
      </c>
      <c r="C951" s="196">
        <v>108</v>
      </c>
      <c r="D951" s="196" t="s">
        <v>39</v>
      </c>
      <c r="E951" s="364">
        <v>17250</v>
      </c>
      <c r="F951" s="380"/>
      <c r="G951" s="379">
        <f>F951*C951</f>
        <v>0</v>
      </c>
    </row>
    <row r="952" spans="1:7" ht="12.9" customHeight="1" x14ac:dyDescent="0.25">
      <c r="A952" s="300"/>
      <c r="B952" s="236"/>
      <c r="C952" s="196"/>
      <c r="D952" s="196"/>
      <c r="E952" s="198"/>
      <c r="F952" s="380"/>
      <c r="G952" s="403"/>
    </row>
    <row r="953" spans="1:7" ht="12.9" customHeight="1" x14ac:dyDescent="0.25">
      <c r="A953" s="193" t="s">
        <v>19</v>
      </c>
      <c r="B953" s="236" t="s">
        <v>399</v>
      </c>
      <c r="C953" s="305">
        <v>193</v>
      </c>
      <c r="D953" s="234" t="s">
        <v>39</v>
      </c>
      <c r="E953" s="365">
        <v>11500</v>
      </c>
      <c r="F953" s="380"/>
      <c r="G953" s="379">
        <f>F953*C953</f>
        <v>0</v>
      </c>
    </row>
    <row r="954" spans="1:7" ht="12.9" customHeight="1" x14ac:dyDescent="0.25">
      <c r="A954" s="303"/>
      <c r="B954" s="238"/>
      <c r="C954" s="196"/>
      <c r="D954" s="196"/>
      <c r="E954" s="198"/>
      <c r="F954" s="380"/>
      <c r="G954" s="403"/>
    </row>
    <row r="955" spans="1:7" ht="16.2" customHeight="1" x14ac:dyDescent="0.25">
      <c r="A955" s="196" t="s">
        <v>20</v>
      </c>
      <c r="B955" s="238" t="s">
        <v>400</v>
      </c>
      <c r="C955" s="305">
        <v>102</v>
      </c>
      <c r="D955" s="234" t="s">
        <v>39</v>
      </c>
      <c r="E955" s="292">
        <v>35000</v>
      </c>
      <c r="F955" s="380"/>
      <c r="G955" s="379">
        <f>F955*C955</f>
        <v>0</v>
      </c>
    </row>
    <row r="956" spans="1:7" ht="12.9" customHeight="1" x14ac:dyDescent="0.25">
      <c r="A956" s="196"/>
      <c r="B956" s="52"/>
      <c r="C956" s="166"/>
      <c r="D956" s="39"/>
      <c r="E956" s="61"/>
      <c r="F956" s="382"/>
      <c r="G956" s="379"/>
    </row>
    <row r="957" spans="1:7" ht="19.2" customHeight="1" x14ac:dyDescent="0.25">
      <c r="A957" s="196"/>
      <c r="B957" s="112" t="s">
        <v>162</v>
      </c>
      <c r="C957" s="166"/>
      <c r="D957" s="39"/>
      <c r="E957" s="61"/>
      <c r="F957" s="382"/>
      <c r="G957" s="379"/>
    </row>
    <row r="958" spans="1:7" ht="12.9" customHeight="1" x14ac:dyDescent="0.25">
      <c r="A958" s="196"/>
      <c r="B958" s="173"/>
      <c r="C958" s="39"/>
      <c r="D958" s="39"/>
      <c r="E958" s="61"/>
      <c r="F958" s="382"/>
      <c r="G958" s="379"/>
    </row>
    <row r="959" spans="1:7" ht="12.9" customHeight="1" x14ac:dyDescent="0.25">
      <c r="A959" s="193" t="s">
        <v>10</v>
      </c>
      <c r="B959" s="165" t="s">
        <v>163</v>
      </c>
      <c r="C959" s="39">
        <v>198</v>
      </c>
      <c r="D959" s="39" t="s">
        <v>39</v>
      </c>
      <c r="E959" s="364">
        <v>5200</v>
      </c>
      <c r="F959" s="382"/>
      <c r="G959" s="379">
        <f>F959*C959</f>
        <v>0</v>
      </c>
    </row>
    <row r="960" spans="1:7" ht="12.9" customHeight="1" x14ac:dyDescent="0.25">
      <c r="A960" s="196"/>
      <c r="B960" s="112"/>
      <c r="C960" s="39"/>
      <c r="D960" s="39"/>
      <c r="E960" s="364"/>
      <c r="F960" s="382"/>
      <c r="G960" s="379"/>
    </row>
    <row r="961" spans="1:7" ht="15" customHeight="1" x14ac:dyDescent="0.25">
      <c r="A961" s="193"/>
      <c r="B961" s="91" t="s">
        <v>209</v>
      </c>
      <c r="C961" s="39"/>
      <c r="D961" s="39"/>
      <c r="E961" s="364"/>
      <c r="F961" s="382"/>
      <c r="G961" s="379"/>
    </row>
    <row r="962" spans="1:7" ht="16.8" customHeight="1" x14ac:dyDescent="0.25">
      <c r="A962" s="196" t="s">
        <v>11</v>
      </c>
      <c r="B962" s="91" t="s">
        <v>164</v>
      </c>
      <c r="C962" s="40">
        <v>174</v>
      </c>
      <c r="D962" s="39" t="s">
        <v>39</v>
      </c>
      <c r="E962" s="364">
        <v>17250</v>
      </c>
      <c r="F962" s="382"/>
      <c r="G962" s="379">
        <f>F962*C962</f>
        <v>0</v>
      </c>
    </row>
    <row r="963" spans="1:7" ht="12.6" customHeight="1" x14ac:dyDescent="0.25">
      <c r="A963" s="193"/>
      <c r="B963" s="197"/>
      <c r="C963" s="242"/>
      <c r="D963" s="196"/>
      <c r="E963" s="364"/>
      <c r="F963" s="380"/>
      <c r="G963" s="403"/>
    </row>
    <row r="964" spans="1:7" ht="12.9" customHeight="1" x14ac:dyDescent="0.25">
      <c r="A964" s="43"/>
      <c r="B964" s="197" t="s">
        <v>401</v>
      </c>
      <c r="C964" s="196"/>
      <c r="D964" s="196"/>
      <c r="E964" s="364"/>
      <c r="F964" s="380"/>
      <c r="G964" s="403"/>
    </row>
    <row r="965" spans="1:7" ht="12.9" customHeight="1" x14ac:dyDescent="0.25">
      <c r="A965" s="44" t="s">
        <v>12</v>
      </c>
      <c r="B965" s="197" t="s">
        <v>164</v>
      </c>
      <c r="C965" s="196">
        <v>2</v>
      </c>
      <c r="D965" s="196" t="s">
        <v>39</v>
      </c>
      <c r="E965" s="364">
        <v>17250</v>
      </c>
      <c r="F965" s="380"/>
      <c r="G965" s="403">
        <f>F965*C965</f>
        <v>0</v>
      </c>
    </row>
    <row r="966" spans="1:7" ht="12.9" customHeight="1" x14ac:dyDescent="0.25">
      <c r="A966" s="44"/>
      <c r="B966" s="91"/>
      <c r="C966" s="40"/>
      <c r="D966" s="39"/>
      <c r="E966" s="364"/>
      <c r="F966" s="382"/>
      <c r="G966" s="379"/>
    </row>
    <row r="967" spans="1:7" s="6" customFormat="1" ht="12.9" customHeight="1" x14ac:dyDescent="0.25">
      <c r="A967" s="44"/>
      <c r="B967" s="91" t="s">
        <v>210</v>
      </c>
      <c r="C967" s="40"/>
      <c r="D967" s="39"/>
      <c r="E967" s="364"/>
      <c r="F967" s="382"/>
      <c r="G967" s="379"/>
    </row>
    <row r="968" spans="1:7" ht="12.9" customHeight="1" x14ac:dyDescent="0.25">
      <c r="A968" s="39" t="s">
        <v>12</v>
      </c>
      <c r="B968" s="91" t="s">
        <v>164</v>
      </c>
      <c r="C968" s="40">
        <v>14</v>
      </c>
      <c r="D968" s="39" t="s">
        <v>39</v>
      </c>
      <c r="E968" s="364">
        <v>11500</v>
      </c>
      <c r="F968" s="382"/>
      <c r="G968" s="379">
        <f>F968*C968</f>
        <v>0</v>
      </c>
    </row>
    <row r="969" spans="1:7" ht="12.9" customHeight="1" x14ac:dyDescent="0.25">
      <c r="A969" s="39"/>
      <c r="B969" s="112"/>
      <c r="C969" s="40"/>
      <c r="D969" s="39"/>
      <c r="E969" s="198"/>
      <c r="F969" s="382"/>
      <c r="G969" s="379"/>
    </row>
    <row r="970" spans="1:7" ht="12.9" customHeight="1" x14ac:dyDescent="0.25">
      <c r="A970" s="39"/>
      <c r="B970" s="91" t="s">
        <v>165</v>
      </c>
      <c r="C970" s="40"/>
      <c r="D970" s="39"/>
      <c r="E970" s="198"/>
      <c r="F970" s="382"/>
      <c r="G970" s="379"/>
    </row>
    <row r="971" spans="1:7" ht="12.9" customHeight="1" x14ac:dyDescent="0.25">
      <c r="A971" s="39" t="s">
        <v>668</v>
      </c>
      <c r="B971" s="91" t="s">
        <v>164</v>
      </c>
      <c r="C971" s="40">
        <v>14</v>
      </c>
      <c r="D971" s="39" t="s">
        <v>39</v>
      </c>
      <c r="E971" s="364">
        <v>30550</v>
      </c>
      <c r="F971" s="382"/>
      <c r="G971" s="379">
        <f>F971*C971</f>
        <v>0</v>
      </c>
    </row>
    <row r="972" spans="1:7" ht="12.9" customHeight="1" x14ac:dyDescent="0.25">
      <c r="A972" s="39"/>
      <c r="B972" s="48"/>
      <c r="C972" s="39"/>
      <c r="D972" s="39"/>
      <c r="E972" s="198"/>
      <c r="F972" s="382"/>
      <c r="G972" s="379"/>
    </row>
    <row r="973" spans="1:7" ht="12.9" customHeight="1" x14ac:dyDescent="0.25">
      <c r="A973" s="39"/>
      <c r="B973" s="91" t="s">
        <v>211</v>
      </c>
      <c r="C973" s="39"/>
      <c r="D973" s="39"/>
      <c r="E973" s="198"/>
      <c r="F973" s="382"/>
      <c r="G973" s="379"/>
    </row>
    <row r="974" spans="1:7" ht="12.9" customHeight="1" x14ac:dyDescent="0.25">
      <c r="A974" s="39" t="s">
        <v>13</v>
      </c>
      <c r="B974" s="91" t="s">
        <v>164</v>
      </c>
      <c r="C974" s="39">
        <v>1</v>
      </c>
      <c r="D974" s="39" t="s">
        <v>39</v>
      </c>
      <c r="E974" s="364">
        <v>90000</v>
      </c>
      <c r="F974" s="382"/>
      <c r="G974" s="379">
        <f>F974*C974</f>
        <v>0</v>
      </c>
    </row>
    <row r="975" spans="1:7" ht="12.9" customHeight="1" x14ac:dyDescent="0.25">
      <c r="A975" s="39"/>
      <c r="B975" s="232"/>
      <c r="C975" s="196"/>
      <c r="D975" s="196"/>
      <c r="E975" s="198"/>
      <c r="F975" s="380"/>
      <c r="G975" s="403"/>
    </row>
    <row r="976" spans="1:7" ht="12.9" customHeight="1" x14ac:dyDescent="0.25">
      <c r="A976" s="39"/>
      <c r="B976" s="232"/>
      <c r="C976" s="196"/>
      <c r="D976" s="196"/>
      <c r="E976" s="198"/>
      <c r="F976" s="380"/>
      <c r="G976" s="403"/>
    </row>
    <row r="977" spans="1:7" ht="12.9" customHeight="1" thickBot="1" x14ac:dyDescent="0.3">
      <c r="A977" s="39"/>
      <c r="B977" s="90" t="s">
        <v>15</v>
      </c>
      <c r="C977" s="50"/>
      <c r="D977" s="44"/>
      <c r="E977" s="62"/>
      <c r="F977" s="406"/>
      <c r="G977" s="410">
        <f>SUM(G923:G975)</f>
        <v>0</v>
      </c>
    </row>
    <row r="978" spans="1:7" ht="12.9" customHeight="1" thickTop="1" x14ac:dyDescent="0.25">
      <c r="A978" s="39"/>
      <c r="B978" s="307"/>
      <c r="C978" s="64"/>
      <c r="D978" s="64"/>
      <c r="E978" s="116"/>
      <c r="F978" s="384"/>
      <c r="G978" s="412"/>
    </row>
    <row r="979" spans="1:7" ht="12.9" customHeight="1" x14ac:dyDescent="0.25">
      <c r="A979" s="39"/>
      <c r="B979" s="308"/>
      <c r="C979" s="294"/>
      <c r="D979" s="294"/>
      <c r="E979" s="296"/>
      <c r="F979" s="385"/>
      <c r="G979" s="414"/>
    </row>
    <row r="980" spans="1:7" ht="12.9" customHeight="1" x14ac:dyDescent="0.25">
      <c r="A980" s="39"/>
      <c r="B980" s="232"/>
      <c r="C980" s="196"/>
      <c r="D980" s="196"/>
      <c r="E980" s="198"/>
      <c r="F980" s="380"/>
      <c r="G980" s="403"/>
    </row>
    <row r="981" spans="1:7" ht="12.9" customHeight="1" x14ac:dyDescent="0.25">
      <c r="A981" s="39"/>
      <c r="B981" s="42" t="s">
        <v>276</v>
      </c>
      <c r="C981" s="47"/>
      <c r="D981" s="47"/>
      <c r="E981" s="61"/>
      <c r="F981" s="406"/>
      <c r="G981" s="379"/>
    </row>
    <row r="982" spans="1:7" ht="12.9" customHeight="1" x14ac:dyDescent="0.25">
      <c r="A982" s="44"/>
      <c r="B982" s="42"/>
      <c r="C982" s="47"/>
      <c r="D982" s="47"/>
      <c r="E982" s="61"/>
      <c r="F982" s="406"/>
      <c r="G982" s="379"/>
    </row>
    <row r="983" spans="1:7" ht="12.9" customHeight="1" x14ac:dyDescent="0.25">
      <c r="A983" s="44"/>
      <c r="B983" s="233" t="s">
        <v>277</v>
      </c>
      <c r="C983" s="234"/>
      <c r="D983" s="234"/>
      <c r="E983" s="198"/>
      <c r="F983" s="408"/>
      <c r="G983" s="403"/>
    </row>
    <row r="984" spans="1:7" ht="12.9" customHeight="1" x14ac:dyDescent="0.25">
      <c r="A984" s="44" t="s">
        <v>5</v>
      </c>
      <c r="B984" s="197" t="s">
        <v>278</v>
      </c>
      <c r="C984" s="196">
        <v>3</v>
      </c>
      <c r="D984" s="196" t="s">
        <v>39</v>
      </c>
      <c r="E984" s="364">
        <v>90000</v>
      </c>
      <c r="F984" s="380"/>
      <c r="G984" s="403">
        <f>F984*C984</f>
        <v>0</v>
      </c>
    </row>
    <row r="985" spans="1:7" ht="12.9" customHeight="1" x14ac:dyDescent="0.25">
      <c r="A985" s="64"/>
      <c r="B985" s="232"/>
      <c r="C985" s="196"/>
      <c r="D985" s="196"/>
      <c r="E985" s="198"/>
      <c r="F985" s="380"/>
      <c r="G985" s="403"/>
    </row>
    <row r="986" spans="1:7" ht="12.9" customHeight="1" x14ac:dyDescent="0.25">
      <c r="A986" s="214"/>
      <c r="B986" s="197" t="s">
        <v>279</v>
      </c>
      <c r="C986" s="196"/>
      <c r="D986" s="196"/>
      <c r="E986" s="198"/>
      <c r="F986" s="380"/>
      <c r="G986" s="403"/>
    </row>
    <row r="987" spans="1:7" ht="12.9" customHeight="1" x14ac:dyDescent="0.25">
      <c r="A987" s="39" t="s">
        <v>6</v>
      </c>
      <c r="B987" s="197" t="s">
        <v>280</v>
      </c>
      <c r="C987" s="196">
        <v>1</v>
      </c>
      <c r="D987" s="196" t="s">
        <v>39</v>
      </c>
      <c r="E987" s="198">
        <v>2100000</v>
      </c>
      <c r="F987" s="380"/>
      <c r="G987" s="403">
        <f>F987*C987</f>
        <v>0</v>
      </c>
    </row>
    <row r="988" spans="1:7" ht="12.9" customHeight="1" x14ac:dyDescent="0.25">
      <c r="A988" s="39"/>
      <c r="B988" s="167"/>
      <c r="C988" s="234"/>
      <c r="D988" s="234"/>
      <c r="E988" s="198"/>
      <c r="F988" s="408"/>
      <c r="G988" s="403"/>
    </row>
    <row r="989" spans="1:7" ht="12.9" customHeight="1" x14ac:dyDescent="0.25">
      <c r="A989" s="39"/>
      <c r="B989" s="163" t="s">
        <v>156</v>
      </c>
      <c r="C989" s="39"/>
      <c r="D989" s="39"/>
      <c r="E989" s="61"/>
      <c r="F989" s="382"/>
      <c r="G989" s="379"/>
    </row>
    <row r="990" spans="1:7" ht="12.9" customHeight="1" x14ac:dyDescent="0.25">
      <c r="A990" s="39" t="s">
        <v>7</v>
      </c>
      <c r="B990" s="164" t="s">
        <v>463</v>
      </c>
      <c r="C990" s="39">
        <v>1</v>
      </c>
      <c r="D990" s="39" t="s">
        <v>117</v>
      </c>
      <c r="E990" s="168">
        <v>5000000</v>
      </c>
      <c r="F990" s="382"/>
      <c r="G990" s="379">
        <f>F990*C990</f>
        <v>0</v>
      </c>
    </row>
    <row r="991" spans="1:7" ht="12.9" customHeight="1" x14ac:dyDescent="0.25">
      <c r="A991" s="39"/>
      <c r="B991" s="48"/>
      <c r="C991" s="47"/>
      <c r="D991" s="47"/>
      <c r="E991" s="61"/>
      <c r="F991" s="406"/>
      <c r="G991" s="379"/>
    </row>
    <row r="992" spans="1:7" ht="12.9" customHeight="1" x14ac:dyDescent="0.25">
      <c r="A992" s="39"/>
      <c r="B992" s="112" t="s">
        <v>212</v>
      </c>
      <c r="C992" s="47"/>
      <c r="D992" s="47"/>
      <c r="E992" s="61"/>
      <c r="F992" s="381"/>
      <c r="G992" s="379"/>
    </row>
    <row r="993" spans="1:7" ht="12.9" customHeight="1" x14ac:dyDescent="0.25">
      <c r="A993" s="39"/>
      <c r="B993" s="112" t="s">
        <v>213</v>
      </c>
      <c r="C993" s="47"/>
      <c r="D993" s="47"/>
      <c r="E993" s="61"/>
      <c r="F993" s="381"/>
      <c r="G993" s="379"/>
    </row>
    <row r="994" spans="1:7" ht="26.1" customHeight="1" x14ac:dyDescent="0.25">
      <c r="A994" s="39" t="s">
        <v>8</v>
      </c>
      <c r="B994" s="52" t="s">
        <v>222</v>
      </c>
      <c r="C994" s="39">
        <v>1</v>
      </c>
      <c r="D994" s="39" t="s">
        <v>117</v>
      </c>
      <c r="E994" s="61">
        <v>200000</v>
      </c>
      <c r="F994" s="382"/>
      <c r="G994" s="379">
        <f>F994*C994</f>
        <v>0</v>
      </c>
    </row>
    <row r="995" spans="1:7" ht="12.9" customHeight="1" x14ac:dyDescent="0.25">
      <c r="A995" s="39"/>
      <c r="B995" s="52"/>
      <c r="C995" s="39"/>
      <c r="D995" s="39"/>
      <c r="E995" s="61"/>
      <c r="F995" s="382"/>
      <c r="G995" s="379"/>
    </row>
    <row r="996" spans="1:7" ht="12.9" customHeight="1" x14ac:dyDescent="0.25">
      <c r="A996" s="39"/>
      <c r="B996" s="53" t="s">
        <v>81</v>
      </c>
      <c r="C996" s="39"/>
      <c r="D996" s="39"/>
      <c r="E996" s="61"/>
      <c r="F996" s="382"/>
      <c r="G996" s="379"/>
    </row>
    <row r="997" spans="1:7" ht="39" customHeight="1" x14ac:dyDescent="0.25">
      <c r="A997" s="39" t="s">
        <v>9</v>
      </c>
      <c r="B997" s="52" t="s">
        <v>82</v>
      </c>
      <c r="C997" s="39">
        <v>1</v>
      </c>
      <c r="D997" s="39" t="s">
        <v>39</v>
      </c>
      <c r="E997" s="61">
        <v>2500000</v>
      </c>
      <c r="F997" s="406"/>
      <c r="G997" s="379">
        <f>F997*C997</f>
        <v>0</v>
      </c>
    </row>
    <row r="998" spans="1:7" ht="12.9" customHeight="1" x14ac:dyDescent="0.25">
      <c r="A998" s="196"/>
      <c r="B998" s="236"/>
      <c r="C998" s="196"/>
      <c r="D998" s="196"/>
      <c r="E998" s="198"/>
      <c r="F998" s="408"/>
      <c r="G998" s="403"/>
    </row>
    <row r="999" spans="1:7" ht="12.9" customHeight="1" x14ac:dyDescent="0.25">
      <c r="A999" s="196"/>
      <c r="B999" s="257" t="s">
        <v>83</v>
      </c>
      <c r="C999" s="234"/>
      <c r="D999" s="234"/>
      <c r="E999" s="198"/>
      <c r="F999" s="383"/>
      <c r="G999" s="403"/>
    </row>
    <row r="1000" spans="1:7" ht="12.9" customHeight="1" x14ac:dyDescent="0.25">
      <c r="A1000" s="196" t="s">
        <v>10</v>
      </c>
      <c r="B1000" s="236" t="s">
        <v>402</v>
      </c>
      <c r="C1000" s="196">
        <v>1</v>
      </c>
      <c r="D1000" s="196" t="s">
        <v>117</v>
      </c>
      <c r="E1000" s="198">
        <v>1500000</v>
      </c>
      <c r="F1000" s="380"/>
      <c r="G1000" s="379">
        <f>F1000*C1000</f>
        <v>0</v>
      </c>
    </row>
    <row r="1001" spans="1:7" ht="12.9" customHeight="1" x14ac:dyDescent="0.25">
      <c r="A1001" s="39"/>
      <c r="B1001" s="236"/>
      <c r="C1001" s="196"/>
      <c r="D1001" s="196"/>
      <c r="E1001" s="198"/>
      <c r="F1001" s="380"/>
      <c r="G1001" s="403"/>
    </row>
    <row r="1002" spans="1:7" ht="26.1" customHeight="1" x14ac:dyDescent="0.25">
      <c r="A1002" s="39"/>
      <c r="B1002" s="53" t="s">
        <v>64</v>
      </c>
      <c r="C1002" s="39"/>
      <c r="D1002" s="39"/>
      <c r="E1002" s="61"/>
      <c r="F1002" s="382"/>
      <c r="G1002" s="379"/>
    </row>
    <row r="1003" spans="1:7" ht="12.9" customHeight="1" x14ac:dyDescent="0.25">
      <c r="A1003" s="39" t="s">
        <v>11</v>
      </c>
      <c r="B1003" s="52" t="s">
        <v>403</v>
      </c>
      <c r="C1003" s="39">
        <v>1</v>
      </c>
      <c r="D1003" s="39" t="s">
        <v>117</v>
      </c>
      <c r="E1003" s="61">
        <v>500000</v>
      </c>
      <c r="F1003" s="382"/>
      <c r="G1003" s="379">
        <f>F1003*C1003</f>
        <v>0</v>
      </c>
    </row>
    <row r="1004" spans="1:7" ht="13.8" customHeight="1" x14ac:dyDescent="0.25">
      <c r="A1004" s="39"/>
      <c r="B1004" s="236"/>
      <c r="C1004" s="196"/>
      <c r="D1004" s="196"/>
      <c r="E1004" s="198"/>
      <c r="F1004" s="380"/>
      <c r="G1004" s="403"/>
    </row>
    <row r="1005" spans="1:7" ht="12.9" customHeight="1" x14ac:dyDescent="0.25">
      <c r="A1005" s="39" t="s">
        <v>12</v>
      </c>
      <c r="B1005" s="53" t="s">
        <v>65</v>
      </c>
      <c r="C1005" s="39"/>
      <c r="D1005" s="39"/>
      <c r="E1005" s="61"/>
      <c r="F1005" s="382"/>
      <c r="G1005" s="379"/>
    </row>
    <row r="1006" spans="1:7" ht="12.9" customHeight="1" x14ac:dyDescent="0.25">
      <c r="A1006" s="39"/>
      <c r="B1006" s="52" t="s">
        <v>84</v>
      </c>
      <c r="C1006" s="39">
        <v>1</v>
      </c>
      <c r="D1006" s="39" t="s">
        <v>33</v>
      </c>
      <c r="E1006" s="61">
        <v>100000</v>
      </c>
      <c r="F1006" s="382"/>
      <c r="G1006" s="379">
        <f>F1006*C1006</f>
        <v>0</v>
      </c>
    </row>
    <row r="1007" spans="1:7" ht="12.9" customHeight="1" x14ac:dyDescent="0.25">
      <c r="A1007" s="39"/>
      <c r="B1007" s="236"/>
      <c r="C1007" s="196"/>
      <c r="D1007" s="196"/>
      <c r="E1007" s="198"/>
      <c r="F1007" s="380"/>
      <c r="G1007" s="403"/>
    </row>
    <row r="1008" spans="1:7" ht="12.9" customHeight="1" x14ac:dyDescent="0.25">
      <c r="A1008" s="196"/>
      <c r="B1008" s="45" t="s">
        <v>122</v>
      </c>
      <c r="C1008" s="46"/>
      <c r="D1008" s="44"/>
      <c r="E1008" s="60"/>
      <c r="F1008" s="379"/>
      <c r="G1008" s="421"/>
    </row>
    <row r="1009" spans="1:7" ht="12.9" customHeight="1" x14ac:dyDescent="0.25">
      <c r="A1009" s="196" t="s">
        <v>668</v>
      </c>
      <c r="B1009" s="49" t="s">
        <v>29</v>
      </c>
      <c r="C1009" s="50"/>
      <c r="D1009" s="50" t="s">
        <v>33</v>
      </c>
      <c r="E1009" s="62"/>
      <c r="F1009" s="379"/>
      <c r="G1009" s="421"/>
    </row>
    <row r="1010" spans="1:7" ht="12.9" customHeight="1" x14ac:dyDescent="0.25">
      <c r="A1010" s="196"/>
      <c r="B1010" s="49"/>
      <c r="C1010" s="50"/>
      <c r="D1010" s="50"/>
      <c r="E1010" s="62"/>
      <c r="F1010" s="379"/>
      <c r="G1010" s="421"/>
    </row>
    <row r="1011" spans="1:7" ht="12.9" customHeight="1" thickBot="1" x14ac:dyDescent="0.3">
      <c r="A1011" s="39" t="s">
        <v>11</v>
      </c>
      <c r="B1011" s="90" t="s">
        <v>15</v>
      </c>
      <c r="C1011" s="50"/>
      <c r="D1011" s="44"/>
      <c r="E1011" s="62"/>
      <c r="F1011" s="406"/>
      <c r="G1011" s="410">
        <f>SUM(G982:G1008)</f>
        <v>0</v>
      </c>
    </row>
    <row r="1012" spans="1:7" ht="12.9" customHeight="1" thickTop="1" x14ac:dyDescent="0.25">
      <c r="A1012" s="39"/>
      <c r="B1012" s="90"/>
      <c r="C1012" s="50"/>
      <c r="D1012" s="44"/>
      <c r="E1012" s="62"/>
      <c r="F1012" s="406"/>
      <c r="G1012" s="415"/>
    </row>
    <row r="1013" spans="1:7" ht="12.9" customHeight="1" x14ac:dyDescent="0.25">
      <c r="A1013" s="39"/>
      <c r="B1013" s="128" t="s">
        <v>25</v>
      </c>
      <c r="C1013" s="47"/>
      <c r="D1013" s="47"/>
      <c r="E1013" s="61"/>
      <c r="F1013" s="381"/>
      <c r="G1013" s="379"/>
    </row>
    <row r="1014" spans="1:7" ht="12.9" customHeight="1" x14ac:dyDescent="0.25">
      <c r="A1014" s="39"/>
      <c r="B1014" s="128"/>
      <c r="C1014" s="47"/>
      <c r="D1014" s="47"/>
      <c r="E1014" s="61"/>
      <c r="F1014" s="381"/>
      <c r="G1014" s="379"/>
    </row>
    <row r="1015" spans="1:7" ht="12.9" customHeight="1" x14ac:dyDescent="0.25">
      <c r="A1015" s="39"/>
      <c r="B1015" s="46" t="s">
        <v>676</v>
      </c>
      <c r="C1015" s="47"/>
      <c r="D1015" s="47"/>
      <c r="E1015" s="61"/>
      <c r="F1015" s="381"/>
      <c r="G1015" s="379">
        <f>G919</f>
        <v>0</v>
      </c>
    </row>
    <row r="1016" spans="1:7" ht="12.9" customHeight="1" x14ac:dyDescent="0.25">
      <c r="A1016" s="39"/>
      <c r="B1016" s="46"/>
      <c r="C1016" s="47"/>
      <c r="D1016" s="47"/>
      <c r="E1016" s="61"/>
      <c r="F1016" s="381"/>
      <c r="G1016" s="379"/>
    </row>
    <row r="1017" spans="1:7" ht="12.9" customHeight="1" x14ac:dyDescent="0.25">
      <c r="A1017" s="39"/>
      <c r="B1017" s="46" t="s">
        <v>675</v>
      </c>
      <c r="C1017" s="47"/>
      <c r="D1017" s="47"/>
      <c r="E1017" s="61"/>
      <c r="F1017" s="381"/>
      <c r="G1017" s="379">
        <f>G977</f>
        <v>0</v>
      </c>
    </row>
    <row r="1018" spans="1:7" ht="12.9" customHeight="1" x14ac:dyDescent="0.25">
      <c r="A1018" s="39"/>
      <c r="B1018" s="46"/>
      <c r="C1018" s="47"/>
      <c r="D1018" s="47"/>
      <c r="E1018" s="61"/>
      <c r="F1018" s="381"/>
      <c r="G1018" s="379"/>
    </row>
    <row r="1019" spans="1:7" ht="12.9" customHeight="1" x14ac:dyDescent="0.25">
      <c r="A1019" s="39"/>
      <c r="B1019" s="46" t="s">
        <v>674</v>
      </c>
      <c r="C1019" s="47"/>
      <c r="D1019" s="47"/>
      <c r="E1019" s="61"/>
      <c r="F1019" s="381"/>
      <c r="G1019" s="379">
        <f>G1011</f>
        <v>0</v>
      </c>
    </row>
    <row r="1020" spans="1:7" ht="12.9" customHeight="1" x14ac:dyDescent="0.25">
      <c r="A1020" s="39"/>
      <c r="B1020" s="46"/>
      <c r="C1020" s="47"/>
      <c r="D1020" s="47"/>
      <c r="E1020" s="61"/>
      <c r="F1020" s="381"/>
      <c r="G1020" s="379"/>
    </row>
    <row r="1021" spans="1:7" ht="12.9" customHeight="1" x14ac:dyDescent="0.25">
      <c r="A1021" s="39"/>
      <c r="B1021" s="45" t="s">
        <v>88</v>
      </c>
      <c r="C1021" s="46"/>
      <c r="D1021" s="44"/>
      <c r="E1021" s="60"/>
      <c r="F1021" s="406"/>
      <c r="G1021" s="420"/>
    </row>
    <row r="1022" spans="1:7" ht="12.9" customHeight="1" x14ac:dyDescent="0.25">
      <c r="A1022" s="196"/>
      <c r="B1022" s="65" t="s">
        <v>94</v>
      </c>
      <c r="C1022" s="44"/>
      <c r="D1022" s="41"/>
      <c r="E1022" s="60"/>
      <c r="F1022" s="406"/>
      <c r="G1022" s="522">
        <f>SUM(G1014:G1020)</f>
        <v>0</v>
      </c>
    </row>
    <row r="1023" spans="1:7" ht="12.9" customHeight="1" thickBot="1" x14ac:dyDescent="0.3">
      <c r="A1023" s="196"/>
      <c r="B1023" s="79" t="s">
        <v>666</v>
      </c>
      <c r="C1023" s="106"/>
      <c r="D1023" s="106"/>
      <c r="E1023" s="110"/>
      <c r="F1023" s="406"/>
      <c r="G1023" s="523"/>
    </row>
    <row r="1024" spans="1:7" ht="12.9" customHeight="1" thickTop="1" x14ac:dyDescent="0.25">
      <c r="A1024" s="196"/>
      <c r="B1024" s="71"/>
      <c r="C1024" s="72"/>
      <c r="D1024" s="73"/>
      <c r="E1024" s="74"/>
      <c r="F1024" s="417"/>
      <c r="G1024" s="412"/>
    </row>
    <row r="1025" spans="1:7" ht="12.9" customHeight="1" x14ac:dyDescent="0.25">
      <c r="A1025" s="39"/>
      <c r="B1025" s="140"/>
      <c r="C1025" s="141"/>
      <c r="D1025" s="142"/>
      <c r="E1025" s="143"/>
      <c r="F1025" s="419"/>
      <c r="G1025" s="448"/>
    </row>
    <row r="1026" spans="1:7" ht="12.9" customHeight="1" x14ac:dyDescent="0.25">
      <c r="A1026" s="39"/>
      <c r="B1026" s="45"/>
      <c r="C1026" s="46"/>
      <c r="D1026" s="44"/>
      <c r="E1026" s="60"/>
      <c r="F1026" s="420"/>
      <c r="G1026" s="379"/>
    </row>
    <row r="1027" spans="1:7" ht="12.9" customHeight="1" x14ac:dyDescent="0.25">
      <c r="A1027" s="39"/>
      <c r="B1027" s="195" t="s">
        <v>411</v>
      </c>
      <c r="C1027" s="239"/>
      <c r="D1027" s="309"/>
      <c r="E1027" s="310"/>
      <c r="F1027" s="449"/>
      <c r="G1027" s="403"/>
    </row>
    <row r="1028" spans="1:7" ht="12.9" customHeight="1" x14ac:dyDescent="0.25">
      <c r="A1028" s="39"/>
      <c r="B1028" s="195"/>
      <c r="C1028" s="239"/>
      <c r="D1028" s="309"/>
      <c r="E1028" s="310"/>
      <c r="F1028" s="449"/>
      <c r="G1028" s="403"/>
    </row>
    <row r="1029" spans="1:7" ht="12.9" customHeight="1" x14ac:dyDescent="0.25">
      <c r="A1029" s="39"/>
      <c r="B1029" s="195" t="s">
        <v>405</v>
      </c>
      <c r="C1029" s="239"/>
      <c r="D1029" s="309"/>
      <c r="E1029" s="310"/>
      <c r="F1029" s="449"/>
      <c r="G1029" s="403"/>
    </row>
    <row r="1030" spans="1:7" ht="12.9" customHeight="1" x14ac:dyDescent="0.25">
      <c r="A1030" s="39"/>
      <c r="B1030" s="195"/>
      <c r="C1030" s="239"/>
      <c r="D1030" s="309"/>
      <c r="E1030" s="310"/>
      <c r="F1030" s="449"/>
      <c r="G1030" s="403"/>
    </row>
    <row r="1031" spans="1:7" ht="12.9" customHeight="1" x14ac:dyDescent="0.25">
      <c r="A1031" s="39"/>
      <c r="B1031" s="195" t="s">
        <v>413</v>
      </c>
      <c r="C1031" s="239"/>
      <c r="D1031" s="309"/>
      <c r="E1031" s="310"/>
      <c r="F1031" s="449"/>
      <c r="G1031" s="403"/>
    </row>
    <row r="1032" spans="1:7" ht="12.9" customHeight="1" x14ac:dyDescent="0.25">
      <c r="A1032" s="39"/>
      <c r="B1032" s="309"/>
      <c r="C1032" s="239"/>
      <c r="D1032" s="309"/>
      <c r="E1032" s="310"/>
      <c r="F1032" s="403"/>
      <c r="G1032" s="403"/>
    </row>
    <row r="1033" spans="1:7" ht="12.9" customHeight="1" x14ac:dyDescent="0.25">
      <c r="A1033" s="196"/>
      <c r="B1033" s="195" t="s">
        <v>406</v>
      </c>
      <c r="C1033" s="239"/>
      <c r="D1033" s="309"/>
      <c r="E1033" s="310"/>
      <c r="F1033" s="449"/>
      <c r="G1033" s="403"/>
    </row>
    <row r="1034" spans="1:7" ht="12.9" customHeight="1" x14ac:dyDescent="0.25">
      <c r="A1034" s="196"/>
      <c r="B1034" s="309"/>
      <c r="C1034" s="239"/>
      <c r="D1034" s="309"/>
      <c r="E1034" s="310"/>
      <c r="F1034" s="403"/>
      <c r="G1034" s="403"/>
    </row>
    <row r="1035" spans="1:7" ht="12.9" customHeight="1" x14ac:dyDescent="0.25">
      <c r="A1035" s="196" t="s">
        <v>5</v>
      </c>
      <c r="B1035" s="240" t="s">
        <v>414</v>
      </c>
      <c r="C1035" s="239">
        <v>192</v>
      </c>
      <c r="D1035" s="242" t="s">
        <v>114</v>
      </c>
      <c r="E1035" s="244">
        <v>35000</v>
      </c>
      <c r="F1035" s="382"/>
      <c r="G1035" s="379">
        <f>F1035*C1035</f>
        <v>0</v>
      </c>
    </row>
    <row r="1036" spans="1:7" ht="12.9" customHeight="1" x14ac:dyDescent="0.25">
      <c r="A1036" s="39"/>
      <c r="B1036" s="311"/>
      <c r="C1036" s="312"/>
      <c r="D1036" s="284"/>
      <c r="E1036" s="306"/>
      <c r="F1036" s="450"/>
      <c r="G1036" s="451"/>
    </row>
    <row r="1037" spans="1:7" ht="12.9" customHeight="1" x14ac:dyDescent="0.25">
      <c r="A1037" s="196"/>
      <c r="B1037" s="195" t="s">
        <v>415</v>
      </c>
      <c r="C1037" s="239"/>
      <c r="D1037" s="309"/>
      <c r="E1037" s="313"/>
      <c r="F1037" s="403"/>
      <c r="G1037" s="403"/>
    </row>
    <row r="1038" spans="1:7" ht="12.9" customHeight="1" x14ac:dyDescent="0.25">
      <c r="A1038" s="196"/>
      <c r="B1038" s="309"/>
      <c r="C1038" s="239"/>
      <c r="D1038" s="309"/>
      <c r="E1038" s="313"/>
      <c r="F1038" s="403"/>
      <c r="G1038" s="403"/>
    </row>
    <row r="1039" spans="1:7" ht="12.9" customHeight="1" x14ac:dyDescent="0.25">
      <c r="A1039" s="44" t="s">
        <v>6</v>
      </c>
      <c r="B1039" s="240" t="s">
        <v>416</v>
      </c>
      <c r="C1039" s="239">
        <v>192</v>
      </c>
      <c r="D1039" s="242" t="s">
        <v>114</v>
      </c>
      <c r="E1039" s="244">
        <v>120000</v>
      </c>
      <c r="F1039" s="382"/>
      <c r="G1039" s="379">
        <f>F1039*C1039</f>
        <v>0</v>
      </c>
    </row>
    <row r="1040" spans="1:7" ht="12.9" customHeight="1" x14ac:dyDescent="0.25">
      <c r="A1040" s="64"/>
      <c r="B1040" s="309"/>
      <c r="C1040" s="239"/>
      <c r="D1040" s="309"/>
      <c r="E1040" s="313"/>
      <c r="F1040" s="403"/>
      <c r="G1040" s="403"/>
    </row>
    <row r="1041" spans="1:7" ht="12.9" customHeight="1" x14ac:dyDescent="0.25">
      <c r="A1041" s="294"/>
      <c r="B1041" s="195" t="s">
        <v>407</v>
      </c>
      <c r="C1041" s="239"/>
      <c r="D1041" s="309"/>
      <c r="E1041" s="313"/>
      <c r="F1041" s="403"/>
      <c r="G1041" s="403"/>
    </row>
    <row r="1042" spans="1:7" ht="12.9" customHeight="1" x14ac:dyDescent="0.25">
      <c r="A1042" s="196"/>
      <c r="B1042" s="309"/>
      <c r="C1042" s="239"/>
      <c r="D1042" s="309"/>
      <c r="E1042" s="313"/>
      <c r="F1042" s="403"/>
      <c r="G1042" s="403"/>
    </row>
    <row r="1043" spans="1:7" ht="12.9" customHeight="1" x14ac:dyDescent="0.25">
      <c r="A1043" s="39" t="s">
        <v>7</v>
      </c>
      <c r="B1043" s="240" t="s">
        <v>444</v>
      </c>
      <c r="C1043" s="239">
        <v>80</v>
      </c>
      <c r="D1043" s="242" t="s">
        <v>114</v>
      </c>
      <c r="E1043" s="244">
        <v>28500</v>
      </c>
      <c r="F1043" s="382"/>
      <c r="G1043" s="379">
        <f>F1043*C1043</f>
        <v>0</v>
      </c>
    </row>
    <row r="1044" spans="1:7" ht="12.9" customHeight="1" x14ac:dyDescent="0.25">
      <c r="A1044" s="39"/>
      <c r="B1044" s="309"/>
      <c r="C1044" s="239"/>
      <c r="D1044" s="309"/>
      <c r="E1044" s="313"/>
      <c r="F1044" s="403"/>
      <c r="G1044" s="403"/>
    </row>
    <row r="1045" spans="1:7" ht="12.9" customHeight="1" x14ac:dyDescent="0.25">
      <c r="A1045" s="39"/>
      <c r="B1045" s="195" t="s">
        <v>408</v>
      </c>
      <c r="C1045" s="239"/>
      <c r="D1045" s="309"/>
      <c r="E1045" s="313"/>
      <c r="F1045" s="403"/>
      <c r="G1045" s="403"/>
    </row>
    <row r="1046" spans="1:7" ht="12.9" customHeight="1" x14ac:dyDescent="0.25">
      <c r="A1046" s="39"/>
      <c r="B1046" s="309"/>
      <c r="C1046" s="239"/>
      <c r="D1046" s="309"/>
      <c r="E1046" s="313"/>
      <c r="F1046" s="403"/>
      <c r="G1046" s="403"/>
    </row>
    <row r="1047" spans="1:7" ht="12.9" customHeight="1" x14ac:dyDescent="0.25">
      <c r="A1047" s="39" t="s">
        <v>8</v>
      </c>
      <c r="B1047" s="240" t="s">
        <v>409</v>
      </c>
      <c r="C1047" s="239">
        <v>80</v>
      </c>
      <c r="D1047" s="242" t="s">
        <v>114</v>
      </c>
      <c r="E1047" s="244">
        <v>17000</v>
      </c>
      <c r="F1047" s="382"/>
      <c r="G1047" s="379">
        <f>F1047*C1047</f>
        <v>0</v>
      </c>
    </row>
    <row r="1048" spans="1:7" ht="12.9" customHeight="1" x14ac:dyDescent="0.25">
      <c r="A1048" s="39"/>
      <c r="B1048" s="240"/>
      <c r="C1048" s="239"/>
      <c r="D1048" s="242"/>
      <c r="E1048" s="244"/>
      <c r="F1048" s="408"/>
      <c r="G1048" s="409"/>
    </row>
    <row r="1049" spans="1:7" ht="12.9" customHeight="1" x14ac:dyDescent="0.25">
      <c r="A1049" s="39"/>
      <c r="B1049" s="195" t="s">
        <v>65</v>
      </c>
      <c r="C1049" s="239"/>
      <c r="D1049" s="242"/>
      <c r="E1049" s="244"/>
      <c r="F1049" s="408"/>
      <c r="G1049" s="409"/>
    </row>
    <row r="1050" spans="1:7" ht="12.9" customHeight="1" x14ac:dyDescent="0.25">
      <c r="A1050" s="39"/>
      <c r="B1050" s="195"/>
      <c r="C1050" s="239"/>
      <c r="D1050" s="242"/>
      <c r="E1050" s="244"/>
      <c r="F1050" s="408"/>
      <c r="G1050" s="409"/>
    </row>
    <row r="1051" spans="1:7" ht="12.9" customHeight="1" x14ac:dyDescent="0.25">
      <c r="A1051" s="39" t="s">
        <v>9</v>
      </c>
      <c r="B1051" s="245" t="s">
        <v>410</v>
      </c>
      <c r="C1051" s="242">
        <v>1</v>
      </c>
      <c r="D1051" s="242" t="s">
        <v>318</v>
      </c>
      <c r="E1051" s="244">
        <v>1000000</v>
      </c>
      <c r="F1051" s="382"/>
      <c r="G1051" s="379">
        <f>F1051*C1051</f>
        <v>0</v>
      </c>
    </row>
    <row r="1052" spans="1:7" ht="12.9" customHeight="1" x14ac:dyDescent="0.25">
      <c r="A1052" s="196"/>
      <c r="B1052" s="309"/>
      <c r="C1052" s="239"/>
      <c r="D1052" s="309"/>
      <c r="E1052" s="313"/>
      <c r="F1052" s="403"/>
      <c r="G1052" s="403"/>
    </row>
    <row r="1053" spans="1:7" ht="12.9" customHeight="1" x14ac:dyDescent="0.25">
      <c r="A1053" s="196"/>
      <c r="B1053" s="195" t="s">
        <v>122</v>
      </c>
      <c r="C1053" s="239"/>
      <c r="D1053" s="194"/>
      <c r="E1053" s="255"/>
      <c r="F1053" s="403"/>
      <c r="G1053" s="400"/>
    </row>
    <row r="1054" spans="1:7" ht="12.9" customHeight="1" x14ac:dyDescent="0.25">
      <c r="A1054" s="196"/>
      <c r="B1054" s="195"/>
      <c r="C1054" s="239"/>
      <c r="D1054" s="194"/>
      <c r="E1054" s="255"/>
      <c r="F1054" s="403"/>
      <c r="G1054" s="400"/>
    </row>
    <row r="1055" spans="1:7" ht="12.9" customHeight="1" x14ac:dyDescent="0.25">
      <c r="A1055" s="39" t="s">
        <v>10</v>
      </c>
      <c r="B1055" s="245" t="s">
        <v>29</v>
      </c>
      <c r="C1055" s="242"/>
      <c r="D1055" s="242" t="s">
        <v>33</v>
      </c>
      <c r="E1055" s="244"/>
      <c r="F1055" s="452"/>
      <c r="G1055" s="403"/>
    </row>
    <row r="1056" spans="1:7" ht="12.9" customHeight="1" x14ac:dyDescent="0.25">
      <c r="A1056" s="39"/>
      <c r="B1056" s="245"/>
      <c r="C1056" s="242"/>
      <c r="D1056" s="242"/>
      <c r="E1056" s="244"/>
      <c r="F1056" s="452"/>
      <c r="G1056" s="403"/>
    </row>
    <row r="1057" spans="1:7" ht="12.9" customHeight="1" x14ac:dyDescent="0.25">
      <c r="A1057" s="39"/>
      <c r="B1057" s="245"/>
      <c r="C1057" s="242"/>
      <c r="D1057" s="242"/>
      <c r="E1057" s="244"/>
      <c r="F1057" s="452"/>
      <c r="G1057" s="403"/>
    </row>
    <row r="1058" spans="1:7" ht="12.9" customHeight="1" x14ac:dyDescent="0.25">
      <c r="A1058" s="39"/>
      <c r="B1058" s="245"/>
      <c r="C1058" s="242"/>
      <c r="D1058" s="242"/>
      <c r="E1058" s="244"/>
      <c r="F1058" s="452"/>
      <c r="G1058" s="403"/>
    </row>
    <row r="1059" spans="1:7" ht="12.9" customHeight="1" x14ac:dyDescent="0.25">
      <c r="A1059" s="39"/>
      <c r="B1059" s="245"/>
      <c r="C1059" s="242"/>
      <c r="D1059" s="242"/>
      <c r="E1059" s="244"/>
      <c r="F1059" s="452"/>
      <c r="G1059" s="403"/>
    </row>
    <row r="1060" spans="1:7" ht="12.9" customHeight="1" x14ac:dyDescent="0.25">
      <c r="A1060" s="39"/>
      <c r="B1060" s="245"/>
      <c r="C1060" s="242"/>
      <c r="D1060" s="242"/>
      <c r="E1060" s="244"/>
      <c r="F1060" s="452"/>
      <c r="G1060" s="403"/>
    </row>
    <row r="1061" spans="1:7" ht="12.9" customHeight="1" x14ac:dyDescent="0.25">
      <c r="A1061" s="39"/>
      <c r="B1061" s="245"/>
      <c r="C1061" s="242"/>
      <c r="D1061" s="242"/>
      <c r="E1061" s="244"/>
      <c r="F1061" s="452"/>
      <c r="G1061" s="403"/>
    </row>
    <row r="1062" spans="1:7" ht="12.9" customHeight="1" x14ac:dyDescent="0.25">
      <c r="A1062" s="39"/>
      <c r="B1062" s="245"/>
      <c r="C1062" s="242"/>
      <c r="D1062" s="242"/>
      <c r="E1062" s="244"/>
      <c r="F1062" s="452"/>
      <c r="G1062" s="403"/>
    </row>
    <row r="1063" spans="1:7" ht="12.9" customHeight="1" x14ac:dyDescent="0.25">
      <c r="A1063" s="39"/>
      <c r="B1063" s="245"/>
      <c r="C1063" s="242"/>
      <c r="D1063" s="242"/>
      <c r="E1063" s="244"/>
      <c r="F1063" s="452"/>
      <c r="G1063" s="403"/>
    </row>
    <row r="1064" spans="1:7" ht="12.9" customHeight="1" x14ac:dyDescent="0.25">
      <c r="A1064" s="39"/>
      <c r="B1064" s="245"/>
      <c r="C1064" s="242"/>
      <c r="D1064" s="242"/>
      <c r="E1064" s="244"/>
      <c r="F1064" s="452"/>
      <c r="G1064" s="403"/>
    </row>
    <row r="1065" spans="1:7" ht="26.1" customHeight="1" x14ac:dyDescent="0.25">
      <c r="A1065" s="39"/>
      <c r="B1065" s="245"/>
      <c r="C1065" s="242"/>
      <c r="D1065" s="242"/>
      <c r="E1065" s="244"/>
      <c r="F1065" s="452"/>
      <c r="G1065" s="403"/>
    </row>
    <row r="1066" spans="1:7" ht="12.9" customHeight="1" x14ac:dyDescent="0.25">
      <c r="A1066" s="39"/>
      <c r="B1066" s="245"/>
      <c r="C1066" s="242"/>
      <c r="D1066" s="242"/>
      <c r="E1066" s="244"/>
      <c r="F1066" s="452"/>
      <c r="G1066" s="403"/>
    </row>
    <row r="1067" spans="1:7" ht="12.9" customHeight="1" x14ac:dyDescent="0.25">
      <c r="A1067" s="196"/>
      <c r="B1067" s="245"/>
      <c r="C1067" s="242"/>
      <c r="D1067" s="242"/>
      <c r="E1067" s="244"/>
      <c r="F1067" s="452"/>
      <c r="G1067" s="403"/>
    </row>
    <row r="1068" spans="1:7" ht="12.9" customHeight="1" x14ac:dyDescent="0.25">
      <c r="A1068" s="196"/>
      <c r="B1068" s="245"/>
      <c r="C1068" s="242"/>
      <c r="D1068" s="242"/>
      <c r="E1068" s="244"/>
      <c r="F1068" s="452"/>
      <c r="G1068" s="403"/>
    </row>
    <row r="1069" spans="1:7" ht="12.9" customHeight="1" x14ac:dyDescent="0.25">
      <c r="A1069" s="196"/>
      <c r="B1069" s="245"/>
      <c r="C1069" s="242"/>
      <c r="D1069" s="242"/>
      <c r="E1069" s="244"/>
      <c r="F1069" s="452"/>
      <c r="G1069" s="403"/>
    </row>
    <row r="1070" spans="1:7" ht="12.9" customHeight="1" x14ac:dyDescent="0.25">
      <c r="A1070" s="196"/>
      <c r="B1070" s="245"/>
      <c r="C1070" s="242"/>
      <c r="D1070" s="242"/>
      <c r="E1070" s="244"/>
      <c r="F1070" s="452"/>
      <c r="G1070" s="403"/>
    </row>
    <row r="1071" spans="1:7" ht="12.9" customHeight="1" x14ac:dyDescent="0.25">
      <c r="A1071" s="196"/>
      <c r="B1071" s="245"/>
      <c r="C1071" s="242"/>
      <c r="D1071" s="242"/>
      <c r="E1071" s="244"/>
      <c r="F1071" s="452"/>
      <c r="G1071" s="403"/>
    </row>
    <row r="1072" spans="1:7" ht="12.9" customHeight="1" x14ac:dyDescent="0.25">
      <c r="A1072" s="196"/>
      <c r="B1072" s="245"/>
      <c r="C1072" s="242"/>
      <c r="D1072" s="242"/>
      <c r="E1072" s="244"/>
      <c r="F1072" s="452"/>
      <c r="G1072" s="403"/>
    </row>
    <row r="1073" spans="1:7" ht="12.9" customHeight="1" x14ac:dyDescent="0.25">
      <c r="A1073" s="196"/>
      <c r="B1073" s="245"/>
      <c r="C1073" s="242"/>
      <c r="D1073" s="242"/>
      <c r="E1073" s="244"/>
      <c r="F1073" s="452"/>
      <c r="G1073" s="403"/>
    </row>
    <row r="1074" spans="1:7" ht="12.9" customHeight="1" x14ac:dyDescent="0.25">
      <c r="A1074" s="196"/>
      <c r="B1074" s="245"/>
      <c r="C1074" s="242"/>
      <c r="D1074" s="242"/>
      <c r="E1074" s="244"/>
      <c r="F1074" s="452"/>
      <c r="G1074" s="403"/>
    </row>
    <row r="1075" spans="1:7" s="20" customFormat="1" ht="12.9" customHeight="1" x14ac:dyDescent="0.25">
      <c r="A1075" s="196"/>
      <c r="B1075" s="245"/>
      <c r="C1075" s="242"/>
      <c r="D1075" s="242"/>
      <c r="E1075" s="244"/>
      <c r="F1075" s="452"/>
      <c r="G1075" s="403"/>
    </row>
    <row r="1076" spans="1:7" ht="12.9" customHeight="1" x14ac:dyDescent="0.25">
      <c r="A1076" s="39"/>
      <c r="B1076" s="195"/>
      <c r="C1076" s="239"/>
      <c r="D1076" s="309"/>
      <c r="E1076" s="310"/>
      <c r="F1076" s="449"/>
      <c r="G1076" s="403"/>
    </row>
    <row r="1077" spans="1:7" ht="12.9" customHeight="1" x14ac:dyDescent="0.25">
      <c r="A1077" s="39"/>
      <c r="B1077" s="45" t="s">
        <v>157</v>
      </c>
      <c r="C1077" s="46"/>
      <c r="D1077" s="44"/>
      <c r="E1077" s="60"/>
      <c r="F1077" s="406"/>
      <c r="G1077" s="420"/>
    </row>
    <row r="1078" spans="1:7" ht="12.9" customHeight="1" x14ac:dyDescent="0.25">
      <c r="A1078" s="39"/>
      <c r="B1078" s="195" t="s">
        <v>405</v>
      </c>
      <c r="C1078" s="44"/>
      <c r="D1078" s="41"/>
      <c r="E1078" s="60"/>
      <c r="F1078" s="406"/>
      <c r="G1078" s="522">
        <f>SUM(G1028:G1070)</f>
        <v>0</v>
      </c>
    </row>
    <row r="1079" spans="1:7" ht="12.9" customHeight="1" thickBot="1" x14ac:dyDescent="0.3">
      <c r="A1079" s="39"/>
      <c r="B1079" s="79" t="s">
        <v>666</v>
      </c>
      <c r="C1079" s="106"/>
      <c r="D1079" s="106"/>
      <c r="E1079" s="110"/>
      <c r="F1079" s="406"/>
      <c r="G1079" s="523"/>
    </row>
    <row r="1080" spans="1:7" ht="12.9" customHeight="1" thickTop="1" x14ac:dyDescent="0.25">
      <c r="A1080" s="39"/>
      <c r="B1080" s="71"/>
      <c r="C1080" s="72"/>
      <c r="D1080" s="73"/>
      <c r="E1080" s="74"/>
      <c r="F1080" s="417"/>
      <c r="G1080" s="412"/>
    </row>
    <row r="1081" spans="1:7" ht="13.2" customHeight="1" x14ac:dyDescent="0.25">
      <c r="A1081" s="39"/>
      <c r="B1081" s="185"/>
      <c r="C1081" s="171"/>
      <c r="D1081" s="162"/>
      <c r="E1081" s="172"/>
      <c r="F1081" s="445"/>
      <c r="G1081" s="414"/>
    </row>
    <row r="1082" spans="1:7" ht="12.9" customHeight="1" x14ac:dyDescent="0.25">
      <c r="A1082" s="39"/>
      <c r="B1082" s="195"/>
      <c r="C1082" s="239"/>
      <c r="D1082" s="194"/>
      <c r="E1082" s="255"/>
      <c r="F1082" s="443"/>
      <c r="G1082" s="403"/>
    </row>
    <row r="1083" spans="1:7" ht="12.9" customHeight="1" x14ac:dyDescent="0.25">
      <c r="A1083" s="196"/>
      <c r="B1083" s="195" t="s">
        <v>480</v>
      </c>
      <c r="C1083" s="239"/>
      <c r="D1083" s="309"/>
      <c r="E1083" s="310"/>
      <c r="F1083" s="449"/>
      <c r="G1083" s="403"/>
    </row>
    <row r="1084" spans="1:7" ht="14.4" customHeight="1" x14ac:dyDescent="0.25">
      <c r="A1084" s="196"/>
      <c r="B1084" s="195"/>
      <c r="C1084" s="239"/>
      <c r="D1084" s="309"/>
      <c r="E1084" s="310"/>
      <c r="F1084" s="449"/>
      <c r="G1084" s="403"/>
    </row>
    <row r="1085" spans="1:7" ht="12.9" customHeight="1" x14ac:dyDescent="0.25">
      <c r="A1085" s="196"/>
      <c r="B1085" s="267" t="s">
        <v>473</v>
      </c>
      <c r="C1085" s="352"/>
      <c r="D1085" s="353"/>
      <c r="E1085" s="354"/>
      <c r="F1085" s="397"/>
      <c r="G1085" s="315"/>
    </row>
    <row r="1086" spans="1:7" ht="12.9" customHeight="1" x14ac:dyDescent="0.25">
      <c r="A1086" s="39"/>
      <c r="B1086" s="302"/>
      <c r="C1086" s="352"/>
      <c r="D1086" s="353"/>
      <c r="E1086" s="354"/>
      <c r="F1086" s="397"/>
      <c r="G1086" s="315"/>
    </row>
    <row r="1087" spans="1:7" ht="12.9" customHeight="1" x14ac:dyDescent="0.25">
      <c r="A1087" s="39"/>
      <c r="B1087" s="237" t="s">
        <v>474</v>
      </c>
      <c r="C1087" s="356"/>
      <c r="D1087" s="357"/>
      <c r="E1087" s="358"/>
      <c r="F1087" s="398"/>
      <c r="G1087" s="453"/>
    </row>
    <row r="1088" spans="1:7" ht="12.9" customHeight="1" x14ac:dyDescent="0.25">
      <c r="A1088" s="39"/>
      <c r="B1088" s="268"/>
      <c r="C1088" s="360"/>
      <c r="D1088" s="300"/>
      <c r="E1088" s="292"/>
      <c r="F1088" s="383"/>
      <c r="G1088" s="315"/>
    </row>
    <row r="1089" spans="1:7" ht="12.9" customHeight="1" x14ac:dyDescent="0.25">
      <c r="A1089" s="39" t="s">
        <v>5</v>
      </c>
      <c r="B1089" s="197" t="s">
        <v>481</v>
      </c>
      <c r="C1089" s="248">
        <v>1</v>
      </c>
      <c r="D1089" s="193" t="s">
        <v>39</v>
      </c>
      <c r="E1089" s="283">
        <v>25000000</v>
      </c>
      <c r="F1089" s="380"/>
      <c r="G1089" s="379">
        <f>F1089*C1089</f>
        <v>0</v>
      </c>
    </row>
    <row r="1090" spans="1:7" ht="12.9" customHeight="1" x14ac:dyDescent="0.25">
      <c r="A1090" s="39"/>
      <c r="B1090" s="197"/>
      <c r="C1090" s="248"/>
      <c r="D1090" s="193"/>
      <c r="E1090" s="292"/>
      <c r="F1090" s="380"/>
      <c r="G1090" s="403"/>
    </row>
    <row r="1091" spans="1:7" ht="12.9" customHeight="1" x14ac:dyDescent="0.25">
      <c r="A1091" s="39"/>
      <c r="B1091" s="268" t="s">
        <v>475</v>
      </c>
      <c r="C1091" s="360">
        <v>1</v>
      </c>
      <c r="D1091" s="300" t="s">
        <v>39</v>
      </c>
      <c r="E1091" s="292">
        <v>4500000</v>
      </c>
      <c r="F1091" s="380"/>
      <c r="G1091" s="379">
        <f>F1091*C1091</f>
        <v>0</v>
      </c>
    </row>
    <row r="1092" spans="1:7" ht="12.9" customHeight="1" x14ac:dyDescent="0.25">
      <c r="A1092" s="39"/>
      <c r="B1092" s="268"/>
      <c r="C1092" s="360"/>
      <c r="D1092" s="300"/>
      <c r="E1092" s="292"/>
      <c r="F1092" s="380"/>
      <c r="G1092" s="403"/>
    </row>
    <row r="1093" spans="1:7" ht="12.9" customHeight="1" x14ac:dyDescent="0.25">
      <c r="A1093" s="39"/>
      <c r="B1093" s="257" t="s">
        <v>63</v>
      </c>
      <c r="C1093" s="305"/>
      <c r="D1093" s="234"/>
      <c r="E1093" s="198"/>
      <c r="F1093" s="383"/>
      <c r="G1093" s="315"/>
    </row>
    <row r="1094" spans="1:7" ht="12.9" customHeight="1" x14ac:dyDescent="0.25">
      <c r="A1094" s="39"/>
      <c r="B1094" s="238"/>
      <c r="C1094" s="305"/>
      <c r="D1094" s="234"/>
      <c r="E1094" s="198"/>
      <c r="F1094" s="383"/>
      <c r="G1094" s="315"/>
    </row>
    <row r="1095" spans="1:7" ht="12.9" customHeight="1" x14ac:dyDescent="0.25">
      <c r="A1095" s="196" t="s">
        <v>6</v>
      </c>
      <c r="B1095" s="236" t="s">
        <v>476</v>
      </c>
      <c r="C1095" s="289">
        <v>1</v>
      </c>
      <c r="D1095" s="196" t="s">
        <v>117</v>
      </c>
      <c r="E1095" s="198">
        <v>400000</v>
      </c>
      <c r="F1095" s="380"/>
      <c r="G1095" s="379">
        <f>F1095*C1095</f>
        <v>0</v>
      </c>
    </row>
    <row r="1096" spans="1:7" ht="12.9" customHeight="1" x14ac:dyDescent="0.25">
      <c r="A1096" s="196"/>
      <c r="B1096" s="238"/>
      <c r="C1096" s="305"/>
      <c r="D1096" s="196"/>
      <c r="E1096" s="198"/>
      <c r="F1096" s="380"/>
      <c r="G1096" s="315"/>
    </row>
    <row r="1097" spans="1:7" ht="12.9" customHeight="1" x14ac:dyDescent="0.25">
      <c r="A1097" s="44"/>
      <c r="B1097" s="257" t="s">
        <v>64</v>
      </c>
      <c r="C1097" s="305"/>
      <c r="D1097" s="196"/>
      <c r="E1097" s="198"/>
      <c r="F1097" s="380"/>
      <c r="G1097" s="315"/>
    </row>
    <row r="1098" spans="1:7" ht="12.9" customHeight="1" x14ac:dyDescent="0.25">
      <c r="A1098" s="64"/>
      <c r="B1098" s="238"/>
      <c r="C1098" s="305"/>
      <c r="D1098" s="196"/>
      <c r="E1098" s="198"/>
      <c r="F1098" s="380"/>
      <c r="G1098" s="315"/>
    </row>
    <row r="1099" spans="1:7" ht="12.9" customHeight="1" x14ac:dyDescent="0.25">
      <c r="A1099" s="294" t="s">
        <v>7</v>
      </c>
      <c r="B1099" s="236" t="s">
        <v>477</v>
      </c>
      <c r="C1099" s="289">
        <v>1</v>
      </c>
      <c r="D1099" s="196" t="s">
        <v>117</v>
      </c>
      <c r="E1099" s="198">
        <v>500000</v>
      </c>
      <c r="F1099" s="380"/>
      <c r="G1099" s="379">
        <f>F1099*C1099</f>
        <v>0</v>
      </c>
    </row>
    <row r="1100" spans="1:7" ht="12.9" customHeight="1" x14ac:dyDescent="0.25">
      <c r="A1100" s="196"/>
      <c r="B1100" s="238"/>
      <c r="C1100" s="305"/>
      <c r="D1100" s="196"/>
      <c r="E1100" s="198"/>
      <c r="F1100" s="380"/>
      <c r="G1100" s="315"/>
    </row>
    <row r="1101" spans="1:7" ht="12.9" customHeight="1" x14ac:dyDescent="0.25">
      <c r="A1101" s="39"/>
      <c r="B1101" s="257" t="s">
        <v>65</v>
      </c>
      <c r="C1101" s="305"/>
      <c r="D1101" s="196"/>
      <c r="E1101" s="198"/>
      <c r="F1101" s="380"/>
      <c r="G1101" s="315"/>
    </row>
    <row r="1102" spans="1:7" ht="12.9" customHeight="1" x14ac:dyDescent="0.25">
      <c r="A1102" s="39"/>
      <c r="B1102" s="238"/>
      <c r="C1102" s="305"/>
      <c r="D1102" s="196"/>
      <c r="E1102" s="198"/>
      <c r="F1102" s="380"/>
      <c r="G1102" s="315"/>
    </row>
    <row r="1103" spans="1:7" ht="51.9" customHeight="1" x14ac:dyDescent="0.25">
      <c r="A1103" s="196" t="s">
        <v>8</v>
      </c>
      <c r="B1103" s="236" t="s">
        <v>478</v>
      </c>
      <c r="C1103" s="289">
        <v>1</v>
      </c>
      <c r="D1103" s="196" t="s">
        <v>318</v>
      </c>
      <c r="E1103" s="198">
        <v>100000</v>
      </c>
      <c r="F1103" s="380"/>
      <c r="G1103" s="379">
        <f>F1103*C1103</f>
        <v>0</v>
      </c>
    </row>
    <row r="1104" spans="1:7" ht="12.9" customHeight="1" x14ac:dyDescent="0.25">
      <c r="A1104" s="196"/>
      <c r="B1104" s="238"/>
      <c r="C1104" s="305"/>
      <c r="D1104" s="196"/>
      <c r="E1104" s="198"/>
      <c r="F1104" s="380"/>
      <c r="G1104" s="315"/>
    </row>
    <row r="1105" spans="1:7" ht="12.9" customHeight="1" x14ac:dyDescent="0.25">
      <c r="A1105" s="196"/>
      <c r="B1105" s="195" t="s">
        <v>122</v>
      </c>
      <c r="C1105" s="239"/>
      <c r="D1105" s="194"/>
      <c r="E1105" s="255"/>
      <c r="F1105" s="403"/>
      <c r="G1105" s="400"/>
    </row>
    <row r="1106" spans="1:7" ht="13.2" customHeight="1" x14ac:dyDescent="0.25">
      <c r="A1106" s="196"/>
      <c r="B1106" s="238"/>
      <c r="C1106" s="234"/>
      <c r="D1106" s="196"/>
      <c r="E1106" s="198"/>
      <c r="F1106" s="380"/>
      <c r="G1106" s="403"/>
    </row>
    <row r="1107" spans="1:7" ht="12.9" customHeight="1" x14ac:dyDescent="0.25">
      <c r="A1107" s="196" t="s">
        <v>9</v>
      </c>
      <c r="B1107" s="245" t="s">
        <v>29</v>
      </c>
      <c r="C1107" s="241"/>
      <c r="D1107" s="241" t="s">
        <v>33</v>
      </c>
      <c r="E1107" s="243"/>
      <c r="F1107" s="403"/>
      <c r="G1107" s="400"/>
    </row>
    <row r="1108" spans="1:7" ht="12.9" customHeight="1" x14ac:dyDescent="0.25">
      <c r="A1108" s="196"/>
      <c r="B1108" s="195"/>
      <c r="C1108" s="239"/>
      <c r="D1108" s="194"/>
      <c r="E1108" s="255"/>
      <c r="F1108" s="443"/>
      <c r="G1108" s="403"/>
    </row>
    <row r="1109" spans="1:7" ht="12.9" customHeight="1" x14ac:dyDescent="0.25">
      <c r="A1109" s="39"/>
      <c r="B1109" s="195"/>
      <c r="C1109" s="239"/>
      <c r="D1109" s="194"/>
      <c r="E1109" s="255"/>
      <c r="F1109" s="443"/>
      <c r="G1109" s="403"/>
    </row>
    <row r="1110" spans="1:7" ht="13.8" customHeight="1" x14ac:dyDescent="0.25">
      <c r="A1110" s="39"/>
      <c r="B1110" s="195"/>
      <c r="C1110" s="239"/>
      <c r="D1110" s="194"/>
      <c r="E1110" s="255"/>
      <c r="F1110" s="443"/>
      <c r="G1110" s="403"/>
    </row>
    <row r="1111" spans="1:7" ht="12.9" customHeight="1" x14ac:dyDescent="0.25">
      <c r="A1111" s="39"/>
      <c r="B1111" s="195"/>
      <c r="C1111" s="239"/>
      <c r="D1111" s="194"/>
      <c r="E1111" s="255"/>
      <c r="F1111" s="443"/>
      <c r="G1111" s="403"/>
    </row>
    <row r="1112" spans="1:7" ht="12.9" customHeight="1" x14ac:dyDescent="0.25">
      <c r="A1112" s="39"/>
      <c r="B1112" s="195"/>
      <c r="C1112" s="239"/>
      <c r="D1112" s="194"/>
      <c r="E1112" s="255"/>
      <c r="F1112" s="443"/>
      <c r="G1112" s="403"/>
    </row>
    <row r="1113" spans="1:7" ht="12.9" customHeight="1" x14ac:dyDescent="0.25">
      <c r="A1113" s="39"/>
      <c r="B1113" s="195"/>
      <c r="C1113" s="239"/>
      <c r="D1113" s="194"/>
      <c r="E1113" s="255"/>
      <c r="F1113" s="443"/>
      <c r="G1113" s="403"/>
    </row>
    <row r="1114" spans="1:7" ht="12" customHeight="1" x14ac:dyDescent="0.25">
      <c r="A1114" s="39"/>
      <c r="B1114" s="195"/>
      <c r="C1114" s="239"/>
      <c r="D1114" s="194"/>
      <c r="E1114" s="255"/>
      <c r="F1114" s="443"/>
      <c r="G1114" s="403"/>
    </row>
    <row r="1115" spans="1:7" ht="12.9" customHeight="1" x14ac:dyDescent="0.25">
      <c r="A1115" s="39"/>
      <c r="B1115" s="195"/>
      <c r="C1115" s="239"/>
      <c r="D1115" s="194"/>
      <c r="E1115" s="255"/>
      <c r="F1115" s="443"/>
      <c r="G1115" s="403"/>
    </row>
    <row r="1116" spans="1:7" ht="12.9" customHeight="1" x14ac:dyDescent="0.25">
      <c r="A1116" s="39"/>
      <c r="B1116" s="195"/>
      <c r="C1116" s="239"/>
      <c r="D1116" s="194"/>
      <c r="E1116" s="255"/>
      <c r="F1116" s="443"/>
      <c r="G1116" s="403"/>
    </row>
    <row r="1117" spans="1:7" ht="13.2" customHeight="1" x14ac:dyDescent="0.25">
      <c r="A1117" s="39"/>
      <c r="B1117" s="195"/>
      <c r="C1117" s="239"/>
      <c r="D1117" s="194"/>
      <c r="E1117" s="255"/>
      <c r="F1117" s="443"/>
      <c r="G1117" s="403"/>
    </row>
    <row r="1118" spans="1:7" ht="12.9" customHeight="1" x14ac:dyDescent="0.25">
      <c r="A1118" s="196"/>
      <c r="B1118" s="195"/>
      <c r="C1118" s="239"/>
      <c r="D1118" s="194"/>
      <c r="E1118" s="255"/>
      <c r="F1118" s="443"/>
      <c r="G1118" s="403"/>
    </row>
    <row r="1119" spans="1:7" ht="12.9" customHeight="1" x14ac:dyDescent="0.25">
      <c r="A1119" s="196"/>
      <c r="B1119" s="195"/>
      <c r="C1119" s="239"/>
      <c r="D1119" s="194"/>
      <c r="E1119" s="255"/>
      <c r="F1119" s="443"/>
      <c r="G1119" s="403"/>
    </row>
    <row r="1120" spans="1:7" ht="26.1" customHeight="1" x14ac:dyDescent="0.25">
      <c r="A1120" s="196"/>
      <c r="B1120" s="195"/>
      <c r="C1120" s="239"/>
      <c r="D1120" s="194"/>
      <c r="E1120" s="255"/>
      <c r="F1120" s="443"/>
      <c r="G1120" s="403"/>
    </row>
    <row r="1121" spans="1:7" ht="12.9" customHeight="1" x14ac:dyDescent="0.25">
      <c r="A1121" s="196"/>
      <c r="B1121" s="195"/>
      <c r="C1121" s="239"/>
      <c r="D1121" s="194"/>
      <c r="E1121" s="255"/>
      <c r="F1121" s="443"/>
      <c r="G1121" s="403"/>
    </row>
    <row r="1122" spans="1:7" ht="12.9" customHeight="1" x14ac:dyDescent="0.25">
      <c r="A1122" s="39"/>
      <c r="B1122" s="195"/>
      <c r="C1122" s="239"/>
      <c r="D1122" s="194"/>
      <c r="E1122" s="255"/>
      <c r="F1122" s="443"/>
      <c r="G1122" s="403"/>
    </row>
    <row r="1123" spans="1:7" ht="13.2" customHeight="1" x14ac:dyDescent="0.25">
      <c r="A1123" s="39"/>
      <c r="B1123" s="195"/>
      <c r="C1123" s="239"/>
      <c r="D1123" s="194"/>
      <c r="E1123" s="255"/>
      <c r="F1123" s="443"/>
      <c r="G1123" s="403"/>
    </row>
    <row r="1124" spans="1:7" ht="12.9" customHeight="1" x14ac:dyDescent="0.25">
      <c r="A1124" s="196"/>
      <c r="B1124" s="195"/>
      <c r="C1124" s="239"/>
      <c r="D1124" s="194"/>
      <c r="E1124" s="255"/>
      <c r="F1124" s="443"/>
      <c r="G1124" s="403"/>
    </row>
    <row r="1125" spans="1:7" ht="12.9" customHeight="1" x14ac:dyDescent="0.25">
      <c r="A1125" s="39"/>
      <c r="B1125" s="195"/>
      <c r="C1125" s="239"/>
      <c r="D1125" s="194"/>
      <c r="E1125" s="255"/>
      <c r="F1125" s="443"/>
      <c r="G1125" s="403"/>
    </row>
    <row r="1126" spans="1:7" ht="13.2" customHeight="1" x14ac:dyDescent="0.25">
      <c r="A1126" s="39"/>
      <c r="B1126" s="195"/>
      <c r="C1126" s="239"/>
      <c r="D1126" s="194"/>
      <c r="E1126" s="255"/>
      <c r="F1126" s="443"/>
      <c r="G1126" s="403"/>
    </row>
    <row r="1127" spans="1:7" ht="12.9" customHeight="1" x14ac:dyDescent="0.25">
      <c r="A1127" s="196"/>
      <c r="B1127" s="195"/>
      <c r="C1127" s="239"/>
      <c r="D1127" s="194"/>
      <c r="E1127" s="255"/>
      <c r="F1127" s="443"/>
      <c r="G1127" s="403"/>
    </row>
    <row r="1128" spans="1:7" ht="12.9" customHeight="1" x14ac:dyDescent="0.25">
      <c r="A1128" s="44"/>
      <c r="B1128" s="195" t="s">
        <v>142</v>
      </c>
      <c r="C1128" s="289"/>
      <c r="D1128" s="196"/>
      <c r="E1128" s="198"/>
      <c r="F1128" s="380"/>
      <c r="G1128" s="315"/>
    </row>
    <row r="1129" spans="1:7" s="6" customFormat="1" ht="12.9" customHeight="1" x14ac:dyDescent="0.25">
      <c r="A1129" s="44"/>
      <c r="B1129" s="267" t="s">
        <v>479</v>
      </c>
      <c r="C1129" s="305"/>
      <c r="D1129" s="234"/>
      <c r="E1129" s="198"/>
      <c r="F1129" s="392"/>
      <c r="G1129" s="315"/>
    </row>
    <row r="1130" spans="1:7" s="6" customFormat="1" ht="12.9" customHeight="1" thickBot="1" x14ac:dyDescent="0.3">
      <c r="A1130" s="44"/>
      <c r="B1130" s="79" t="s">
        <v>666</v>
      </c>
      <c r="C1130" s="305"/>
      <c r="D1130" s="234"/>
      <c r="E1130" s="198"/>
      <c r="F1130" s="399"/>
      <c r="G1130" s="454">
        <f>SUM(G1084:G1117)</f>
        <v>0</v>
      </c>
    </row>
    <row r="1131" spans="1:7" ht="12.9" customHeight="1" thickTop="1" x14ac:dyDescent="0.25">
      <c r="A1131" s="44"/>
      <c r="B1131" s="130"/>
      <c r="C1131" s="96"/>
      <c r="D1131" s="96"/>
      <c r="E1131" s="104"/>
      <c r="F1131" s="455"/>
      <c r="G1131" s="412"/>
    </row>
    <row r="1132" spans="1:7" ht="12.9" customHeight="1" x14ac:dyDescent="0.25">
      <c r="A1132" s="44"/>
      <c r="B1132" s="180"/>
      <c r="C1132" s="182"/>
      <c r="D1132" s="182"/>
      <c r="E1132" s="361"/>
      <c r="F1132" s="456"/>
      <c r="G1132" s="414"/>
    </row>
    <row r="1133" spans="1:7" ht="12.9" customHeight="1" x14ac:dyDescent="0.25">
      <c r="A1133" s="39"/>
      <c r="B1133" s="195"/>
      <c r="C1133" s="239"/>
      <c r="D1133" s="309"/>
      <c r="E1133" s="310"/>
      <c r="F1133" s="449"/>
      <c r="G1133" s="403"/>
    </row>
    <row r="1134" spans="1:7" ht="12.9" customHeight="1" x14ac:dyDescent="0.25">
      <c r="A1134" s="39"/>
      <c r="B1134" s="112" t="s">
        <v>188</v>
      </c>
      <c r="C1134" s="46"/>
      <c r="D1134" s="44"/>
      <c r="E1134" s="60"/>
      <c r="F1134" s="420"/>
      <c r="G1134" s="379"/>
    </row>
    <row r="1135" spans="1:7" ht="12.9" customHeight="1" x14ac:dyDescent="0.25">
      <c r="A1135" s="39"/>
      <c r="B1135" s="112"/>
      <c r="C1135" s="46"/>
      <c r="D1135" s="44"/>
      <c r="E1135" s="60"/>
      <c r="F1135" s="420"/>
      <c r="G1135" s="379"/>
    </row>
    <row r="1136" spans="1:7" ht="12.9" customHeight="1" x14ac:dyDescent="0.25">
      <c r="A1136" s="39"/>
      <c r="B1136" s="85" t="s">
        <v>153</v>
      </c>
      <c r="C1136" s="40"/>
      <c r="D1136" s="40"/>
      <c r="E1136" s="69"/>
      <c r="F1136" s="407"/>
      <c r="G1136" s="379"/>
    </row>
    <row r="1137" spans="1:7" ht="12.9" customHeight="1" x14ac:dyDescent="0.25">
      <c r="A1137" s="39"/>
      <c r="B1137" s="49"/>
      <c r="C1137" s="40"/>
      <c r="D1137" s="40"/>
      <c r="E1137" s="69"/>
      <c r="F1137" s="407"/>
      <c r="G1137" s="379"/>
    </row>
    <row r="1138" spans="1:7" ht="12.9" customHeight="1" x14ac:dyDescent="0.25">
      <c r="A1138" s="39"/>
      <c r="B1138" s="85" t="s">
        <v>50</v>
      </c>
      <c r="C1138" s="40"/>
      <c r="D1138" s="40"/>
      <c r="E1138" s="69"/>
      <c r="F1138" s="407"/>
      <c r="G1138" s="379"/>
    </row>
    <row r="1139" spans="1:7" ht="12.9" customHeight="1" x14ac:dyDescent="0.25">
      <c r="A1139" s="39"/>
      <c r="B1139" s="49"/>
      <c r="C1139" s="40"/>
      <c r="D1139" s="40"/>
      <c r="E1139" s="69"/>
      <c r="F1139" s="407"/>
      <c r="G1139" s="379"/>
    </row>
    <row r="1140" spans="1:7" ht="12.9" customHeight="1" x14ac:dyDescent="0.25">
      <c r="A1140" s="39" t="s">
        <v>5</v>
      </c>
      <c r="B1140" s="49" t="s">
        <v>95</v>
      </c>
      <c r="C1140" s="46">
        <v>15789</v>
      </c>
      <c r="D1140" s="40" t="s">
        <v>114</v>
      </c>
      <c r="E1140" s="69">
        <f>E360</f>
        <v>1650</v>
      </c>
      <c r="F1140" s="406"/>
      <c r="G1140" s="379">
        <f>F1140*C1140</f>
        <v>0</v>
      </c>
    </row>
    <row r="1141" spans="1:7" ht="12.9" customHeight="1" x14ac:dyDescent="0.25">
      <c r="A1141" s="44"/>
      <c r="B1141" s="49"/>
      <c r="C1141" s="46"/>
      <c r="D1141" s="40"/>
      <c r="E1141" s="69"/>
      <c r="F1141" s="379"/>
      <c r="G1141" s="379"/>
    </row>
    <row r="1142" spans="1:7" ht="12.9" customHeight="1" x14ac:dyDescent="0.25">
      <c r="A1142" s="44" t="s">
        <v>6</v>
      </c>
      <c r="B1142" s="49" t="s">
        <v>166</v>
      </c>
      <c r="C1142" s="46">
        <f>C1140*0.3</f>
        <v>4736.7</v>
      </c>
      <c r="D1142" s="40" t="s">
        <v>24</v>
      </c>
      <c r="E1142" s="69">
        <f>E202</f>
        <v>545</v>
      </c>
      <c r="F1142" s="406"/>
      <c r="G1142" s="379">
        <f>F1142*C1142</f>
        <v>0</v>
      </c>
    </row>
    <row r="1143" spans="1:7" ht="12.9" customHeight="1" x14ac:dyDescent="0.25">
      <c r="A1143" s="44"/>
      <c r="B1143" s="49"/>
      <c r="C1143" s="46"/>
      <c r="D1143" s="40"/>
      <c r="E1143" s="69"/>
      <c r="F1143" s="379"/>
      <c r="G1143" s="379"/>
    </row>
    <row r="1144" spans="1:7" ht="12.9" customHeight="1" x14ac:dyDescent="0.25">
      <c r="A1144" s="73"/>
      <c r="B1144" s="45" t="s">
        <v>96</v>
      </c>
      <c r="C1144" s="46"/>
      <c r="D1144" s="44"/>
      <c r="E1144" s="60"/>
      <c r="F1144" s="379"/>
      <c r="G1144" s="379"/>
    </row>
    <row r="1145" spans="1:7" ht="12.9" customHeight="1" x14ac:dyDescent="0.25">
      <c r="A1145" s="142"/>
      <c r="B1145" s="45"/>
      <c r="C1145" s="46"/>
      <c r="D1145" s="44"/>
      <c r="E1145" s="60"/>
      <c r="F1145" s="379"/>
      <c r="G1145" s="379"/>
    </row>
    <row r="1146" spans="1:7" ht="12.9" customHeight="1" x14ac:dyDescent="0.25">
      <c r="A1146" s="44" t="s">
        <v>7</v>
      </c>
      <c r="B1146" s="51" t="s">
        <v>424</v>
      </c>
      <c r="C1146" s="63">
        <v>3483</v>
      </c>
      <c r="D1146" s="40" t="s">
        <v>114</v>
      </c>
      <c r="E1146" s="244">
        <v>8650</v>
      </c>
      <c r="F1146" s="406"/>
      <c r="G1146" s="379">
        <f>F1146*C1146</f>
        <v>0</v>
      </c>
    </row>
    <row r="1147" spans="1:7" ht="12.9" customHeight="1" x14ac:dyDescent="0.25">
      <c r="A1147" s="194"/>
      <c r="B1147" s="89"/>
      <c r="C1147" s="63"/>
      <c r="D1147" s="46"/>
      <c r="E1147" s="255"/>
      <c r="F1147" s="379"/>
      <c r="G1147" s="379"/>
    </row>
    <row r="1148" spans="1:7" ht="12.9" customHeight="1" x14ac:dyDescent="0.25">
      <c r="A1148" s="194" t="s">
        <v>8</v>
      </c>
      <c r="B1148" s="51" t="s">
        <v>167</v>
      </c>
      <c r="C1148" s="63">
        <f>C1146*0.3</f>
        <v>1044.8999999999999</v>
      </c>
      <c r="D1148" s="40" t="s">
        <v>24</v>
      </c>
      <c r="E1148" s="244">
        <v>3375</v>
      </c>
      <c r="F1148" s="406"/>
      <c r="G1148" s="379">
        <f>F1148*C1148</f>
        <v>0</v>
      </c>
    </row>
    <row r="1149" spans="1:7" ht="12.9" customHeight="1" x14ac:dyDescent="0.25">
      <c r="A1149" s="194"/>
      <c r="B1149" s="129"/>
      <c r="C1149" s="63"/>
      <c r="D1149" s="44"/>
      <c r="E1149" s="249"/>
      <c r="F1149" s="379"/>
      <c r="G1149" s="379"/>
    </row>
    <row r="1150" spans="1:7" ht="12.9" customHeight="1" x14ac:dyDescent="0.25">
      <c r="A1150" s="194" t="s">
        <v>9</v>
      </c>
      <c r="B1150" s="51" t="s">
        <v>97</v>
      </c>
      <c r="C1150" s="63">
        <f>C1148/3</f>
        <v>348.29999999999995</v>
      </c>
      <c r="D1150" s="40" t="s">
        <v>24</v>
      </c>
      <c r="E1150" s="198">
        <v>600</v>
      </c>
      <c r="F1150" s="406"/>
      <c r="G1150" s="379">
        <f>F1150*C1150</f>
        <v>0</v>
      </c>
    </row>
    <row r="1151" spans="1:7" ht="12.9" customHeight="1" x14ac:dyDescent="0.25">
      <c r="A1151" s="194"/>
      <c r="B1151" s="240"/>
      <c r="C1151" s="248"/>
      <c r="D1151" s="242"/>
      <c r="E1151" s="198"/>
      <c r="F1151" s="408"/>
      <c r="G1151" s="403"/>
    </row>
    <row r="1152" spans="1:7" ht="12.9" customHeight="1" x14ac:dyDescent="0.25">
      <c r="A1152" s="194"/>
      <c r="B1152" s="195" t="s">
        <v>431</v>
      </c>
      <c r="C1152" s="239"/>
      <c r="D1152" s="242"/>
      <c r="E1152" s="324"/>
      <c r="F1152" s="400"/>
      <c r="G1152" s="401"/>
    </row>
    <row r="1153" spans="1:7" ht="12.9" customHeight="1" x14ac:dyDescent="0.25">
      <c r="A1153" s="194"/>
      <c r="B1153" s="195" t="s">
        <v>430</v>
      </c>
      <c r="C1153" s="217"/>
      <c r="D1153" s="216"/>
      <c r="E1153" s="324"/>
      <c r="F1153" s="400"/>
      <c r="G1153" s="401"/>
    </row>
    <row r="1154" spans="1:7" ht="12.9" customHeight="1" x14ac:dyDescent="0.25">
      <c r="A1154" s="194"/>
      <c r="B1154" s="309"/>
      <c r="C1154" s="239"/>
      <c r="D1154" s="194"/>
      <c r="E1154" s="324"/>
      <c r="F1154" s="400"/>
      <c r="G1154" s="401"/>
    </row>
    <row r="1155" spans="1:7" ht="17.399999999999999" customHeight="1" x14ac:dyDescent="0.25">
      <c r="A1155" s="194" t="s">
        <v>10</v>
      </c>
      <c r="B1155" s="236" t="s">
        <v>147</v>
      </c>
      <c r="C1155" s="248">
        <v>26</v>
      </c>
      <c r="D1155" s="194" t="s">
        <v>114</v>
      </c>
      <c r="E1155" s="255">
        <v>12000</v>
      </c>
      <c r="F1155" s="406"/>
      <c r="G1155" s="379">
        <f>F1155*C1155</f>
        <v>0</v>
      </c>
    </row>
    <row r="1156" spans="1:7" s="7" customFormat="1" ht="12.9" customHeight="1" x14ac:dyDescent="0.25">
      <c r="A1156" s="278"/>
      <c r="B1156" s="236"/>
      <c r="C1156" s="248"/>
      <c r="D1156" s="194"/>
      <c r="E1156" s="255"/>
      <c r="F1156" s="400"/>
      <c r="G1156" s="402"/>
    </row>
    <row r="1157" spans="1:7" ht="12.9" customHeight="1" x14ac:dyDescent="0.25">
      <c r="A1157" s="194"/>
      <c r="B1157" s="85" t="s">
        <v>98</v>
      </c>
      <c r="C1157" s="46"/>
      <c r="D1157" s="40"/>
      <c r="E1157" s="69"/>
      <c r="F1157" s="379"/>
      <c r="G1157" s="379"/>
    </row>
    <row r="1158" spans="1:7" ht="12.9" customHeight="1" x14ac:dyDescent="0.25">
      <c r="A1158" s="194"/>
      <c r="B1158" s="85"/>
      <c r="C1158" s="46"/>
      <c r="D1158" s="40"/>
      <c r="E1158" s="69"/>
      <c r="F1158" s="379"/>
      <c r="G1158" s="379"/>
    </row>
    <row r="1159" spans="1:7" ht="17.399999999999999" customHeight="1" x14ac:dyDescent="0.25">
      <c r="A1159" s="194" t="s">
        <v>11</v>
      </c>
      <c r="B1159" s="49" t="s">
        <v>99</v>
      </c>
      <c r="C1159" s="46">
        <f>C1146+C1155</f>
        <v>3509</v>
      </c>
      <c r="D1159" s="40" t="s">
        <v>114</v>
      </c>
      <c r="E1159" s="69">
        <f>E1140</f>
        <v>1650</v>
      </c>
      <c r="F1159" s="406"/>
      <c r="G1159" s="379">
        <f>F1159*C1159</f>
        <v>0</v>
      </c>
    </row>
    <row r="1160" spans="1:7" ht="12.9" customHeight="1" x14ac:dyDescent="0.25">
      <c r="A1160" s="194"/>
      <c r="B1160" s="85"/>
      <c r="C1160" s="46"/>
      <c r="D1160" s="40"/>
      <c r="E1160" s="69"/>
      <c r="F1160" s="379"/>
      <c r="G1160" s="379"/>
    </row>
    <row r="1161" spans="1:7" ht="12.9" customHeight="1" x14ac:dyDescent="0.25">
      <c r="A1161" s="194" t="s">
        <v>12</v>
      </c>
      <c r="B1161" s="49" t="s">
        <v>167</v>
      </c>
      <c r="C1161" s="46">
        <f>C1148</f>
        <v>1044.8999999999999</v>
      </c>
      <c r="D1161" s="40" t="s">
        <v>24</v>
      </c>
      <c r="E1161" s="69">
        <f>E1142</f>
        <v>545</v>
      </c>
      <c r="F1161" s="406"/>
      <c r="G1161" s="379">
        <f>F1161*C1161</f>
        <v>0</v>
      </c>
    </row>
    <row r="1162" spans="1:7" ht="12.9" customHeight="1" x14ac:dyDescent="0.25">
      <c r="A1162" s="194"/>
      <c r="B1162" s="245"/>
      <c r="C1162" s="239"/>
      <c r="D1162" s="242"/>
      <c r="E1162" s="244"/>
      <c r="F1162" s="408"/>
      <c r="G1162" s="403"/>
    </row>
    <row r="1163" spans="1:7" ht="26.1" customHeight="1" x14ac:dyDescent="0.25">
      <c r="A1163" s="194"/>
      <c r="B1163" s="252" t="s">
        <v>65</v>
      </c>
      <c r="C1163" s="239"/>
      <c r="D1163" s="309"/>
      <c r="E1163" s="313"/>
      <c r="F1163" s="449"/>
      <c r="G1163" s="403"/>
    </row>
    <row r="1164" spans="1:7" ht="12.9" customHeight="1" x14ac:dyDescent="0.25">
      <c r="A1164" s="194"/>
      <c r="B1164" s="252"/>
      <c r="C1164" s="239"/>
      <c r="D1164" s="309"/>
      <c r="E1164" s="313"/>
      <c r="F1164" s="449"/>
      <c r="G1164" s="403"/>
    </row>
    <row r="1165" spans="1:7" ht="12.9" customHeight="1" x14ac:dyDescent="0.25">
      <c r="A1165" s="194" t="s">
        <v>668</v>
      </c>
      <c r="B1165" s="240" t="s">
        <v>432</v>
      </c>
      <c r="C1165" s="239">
        <v>1</v>
      </c>
      <c r="D1165" s="242" t="s">
        <v>318</v>
      </c>
      <c r="E1165" s="244">
        <v>443300</v>
      </c>
      <c r="F1165" s="408"/>
      <c r="G1165" s="403">
        <f>F1165*C1165</f>
        <v>0</v>
      </c>
    </row>
    <row r="1166" spans="1:7" ht="12.9" customHeight="1" x14ac:dyDescent="0.25">
      <c r="A1166" s="194"/>
      <c r="B1166" s="245"/>
      <c r="C1166" s="239"/>
      <c r="D1166" s="242"/>
      <c r="E1166" s="244"/>
      <c r="F1166" s="408"/>
      <c r="G1166" s="403"/>
    </row>
    <row r="1167" spans="1:7" ht="26.1" customHeight="1" x14ac:dyDescent="0.25">
      <c r="A1167" s="194"/>
      <c r="B1167" s="45" t="s">
        <v>105</v>
      </c>
      <c r="C1167" s="46"/>
      <c r="D1167" s="40"/>
      <c r="E1167" s="69"/>
      <c r="F1167" s="379"/>
      <c r="G1167" s="379"/>
    </row>
    <row r="1168" spans="1:7" ht="12.9" customHeight="1" x14ac:dyDescent="0.25">
      <c r="A1168" s="194"/>
      <c r="B1168" s="51"/>
      <c r="C1168" s="46"/>
      <c r="D1168" s="40"/>
      <c r="E1168" s="69"/>
      <c r="F1168" s="379"/>
      <c r="G1168" s="379"/>
    </row>
    <row r="1169" spans="1:7" ht="12.9" customHeight="1" x14ac:dyDescent="0.25">
      <c r="A1169" s="194"/>
      <c r="B1169" s="45" t="s">
        <v>214</v>
      </c>
      <c r="C1169" s="46"/>
      <c r="D1169" s="40"/>
      <c r="E1169" s="69"/>
      <c r="F1169" s="379"/>
      <c r="G1169" s="379"/>
    </row>
    <row r="1170" spans="1:7" ht="12.9" customHeight="1" x14ac:dyDescent="0.25">
      <c r="A1170" s="194"/>
      <c r="B1170" s="51"/>
      <c r="C1170" s="40"/>
      <c r="D1170" s="40"/>
      <c r="E1170" s="69"/>
      <c r="F1170" s="379"/>
      <c r="G1170" s="379"/>
    </row>
    <row r="1171" spans="1:7" ht="12.9" customHeight="1" x14ac:dyDescent="0.25">
      <c r="A1171" s="194" t="s">
        <v>13</v>
      </c>
      <c r="B1171" s="51" t="s">
        <v>131</v>
      </c>
      <c r="C1171" s="46">
        <v>2562</v>
      </c>
      <c r="D1171" s="40" t="s">
        <v>114</v>
      </c>
      <c r="E1171" s="69">
        <f>E1140</f>
        <v>1650</v>
      </c>
      <c r="F1171" s="406"/>
      <c r="G1171" s="379">
        <f>F1171*C1171</f>
        <v>0</v>
      </c>
    </row>
    <row r="1172" spans="1:7" ht="12.9" customHeight="1" x14ac:dyDescent="0.25">
      <c r="A1172" s="194"/>
      <c r="B1172" s="51"/>
      <c r="C1172" s="46"/>
      <c r="D1172" s="40"/>
      <c r="E1172" s="69"/>
      <c r="F1172" s="379"/>
      <c r="G1172" s="379"/>
    </row>
    <row r="1173" spans="1:7" ht="12.9" customHeight="1" x14ac:dyDescent="0.25">
      <c r="A1173" s="194" t="s">
        <v>14</v>
      </c>
      <c r="B1173" s="51" t="s">
        <v>225</v>
      </c>
      <c r="C1173" s="46">
        <f>C1171*0.3</f>
        <v>768.6</v>
      </c>
      <c r="D1173" s="40" t="s">
        <v>24</v>
      </c>
      <c r="E1173" s="69">
        <f>E1142</f>
        <v>545</v>
      </c>
      <c r="F1173" s="406"/>
      <c r="G1173" s="379">
        <f>F1173*C1173</f>
        <v>0</v>
      </c>
    </row>
    <row r="1174" spans="1:7" ht="12.9" customHeight="1" x14ac:dyDescent="0.25">
      <c r="A1174" s="194"/>
      <c r="B1174" s="51"/>
      <c r="C1174" s="50"/>
      <c r="D1174" s="40"/>
      <c r="E1174" s="62"/>
      <c r="F1174" s="382"/>
      <c r="G1174" s="407"/>
    </row>
    <row r="1175" spans="1:7" ht="12.9" customHeight="1" x14ac:dyDescent="0.25">
      <c r="A1175" s="194"/>
      <c r="B1175" s="195" t="s">
        <v>282</v>
      </c>
      <c r="C1175" s="239"/>
      <c r="D1175" s="242"/>
      <c r="E1175" s="244"/>
      <c r="F1175" s="408"/>
      <c r="G1175" s="403"/>
    </row>
    <row r="1176" spans="1:7" ht="12.9" customHeight="1" x14ac:dyDescent="0.25">
      <c r="A1176" s="194"/>
      <c r="B1176" s="195"/>
      <c r="C1176" s="239"/>
      <c r="D1176" s="242"/>
      <c r="E1176" s="244"/>
      <c r="F1176" s="408"/>
      <c r="G1176" s="403"/>
    </row>
    <row r="1177" spans="1:7" ht="12.9" customHeight="1" x14ac:dyDescent="0.25">
      <c r="A1177" s="194" t="s">
        <v>18</v>
      </c>
      <c r="B1177" s="240" t="s">
        <v>464</v>
      </c>
      <c r="C1177" s="239">
        <v>306</v>
      </c>
      <c r="D1177" s="242" t="s">
        <v>24</v>
      </c>
      <c r="E1177" s="244">
        <v>2500</v>
      </c>
      <c r="F1177" s="408"/>
      <c r="G1177" s="379">
        <f>F1177*C1177</f>
        <v>0</v>
      </c>
    </row>
    <row r="1178" spans="1:7" ht="12.9" customHeight="1" x14ac:dyDescent="0.25">
      <c r="A1178" s="194"/>
      <c r="B1178" s="240"/>
      <c r="C1178" s="241"/>
      <c r="D1178" s="242"/>
      <c r="E1178" s="243"/>
      <c r="F1178" s="380"/>
      <c r="G1178" s="409"/>
    </row>
    <row r="1179" spans="1:7" ht="12.9" customHeight="1" x14ac:dyDescent="0.25">
      <c r="A1179" s="194"/>
      <c r="B1179" s="45" t="s">
        <v>122</v>
      </c>
      <c r="C1179" s="46"/>
      <c r="D1179" s="44"/>
      <c r="E1179" s="60"/>
      <c r="F1179" s="379"/>
      <c r="G1179" s="421"/>
    </row>
    <row r="1180" spans="1:7" ht="12.9" customHeight="1" x14ac:dyDescent="0.25">
      <c r="A1180" s="194"/>
      <c r="B1180" s="45"/>
      <c r="C1180" s="46"/>
      <c r="D1180" s="44"/>
      <c r="E1180" s="60"/>
      <c r="F1180" s="379"/>
      <c r="G1180" s="421"/>
    </row>
    <row r="1181" spans="1:7" ht="12.9" customHeight="1" x14ac:dyDescent="0.25">
      <c r="A1181" s="194" t="s">
        <v>19</v>
      </c>
      <c r="B1181" s="49" t="s">
        <v>29</v>
      </c>
      <c r="C1181" s="50"/>
      <c r="D1181" s="50" t="s">
        <v>33</v>
      </c>
      <c r="E1181" s="62"/>
      <c r="F1181" s="379"/>
      <c r="G1181" s="421"/>
    </row>
    <row r="1182" spans="1:7" ht="12.9" customHeight="1" x14ac:dyDescent="0.25">
      <c r="A1182" s="194"/>
      <c r="B1182" s="245"/>
      <c r="C1182" s="241"/>
      <c r="D1182" s="241"/>
      <c r="E1182" s="243"/>
      <c r="F1182" s="403"/>
      <c r="G1182" s="400"/>
    </row>
    <row r="1183" spans="1:7" ht="12.9" customHeight="1" x14ac:dyDescent="0.25">
      <c r="A1183" s="194"/>
      <c r="B1183" s="245"/>
      <c r="C1183" s="241"/>
      <c r="D1183" s="241"/>
      <c r="E1183" s="243"/>
      <c r="F1183" s="403"/>
      <c r="G1183" s="400"/>
    </row>
    <row r="1184" spans="1:7" ht="12.9" customHeight="1" x14ac:dyDescent="0.25">
      <c r="A1184" s="194"/>
      <c r="B1184" s="245"/>
      <c r="C1184" s="241"/>
      <c r="D1184" s="241"/>
      <c r="E1184" s="243"/>
      <c r="F1184" s="403"/>
      <c r="G1184" s="400"/>
    </row>
    <row r="1185" spans="1:7" ht="12.9" customHeight="1" x14ac:dyDescent="0.25">
      <c r="A1185" s="194"/>
      <c r="B1185" s="49"/>
      <c r="C1185" s="46"/>
      <c r="D1185" s="40"/>
      <c r="E1185" s="69"/>
      <c r="F1185" s="406"/>
      <c r="G1185" s="379"/>
    </row>
    <row r="1186" spans="1:7" ht="12.9" customHeight="1" x14ac:dyDescent="0.25">
      <c r="A1186" s="194"/>
      <c r="B1186" s="45" t="s">
        <v>188</v>
      </c>
      <c r="C1186" s="46"/>
      <c r="D1186" s="44"/>
      <c r="E1186" s="60"/>
      <c r="F1186" s="406"/>
      <c r="G1186" s="420"/>
    </row>
    <row r="1187" spans="1:7" ht="12.9" customHeight="1" x14ac:dyDescent="0.25">
      <c r="A1187" s="194"/>
      <c r="B1187" s="65" t="s">
        <v>152</v>
      </c>
      <c r="C1187" s="44"/>
      <c r="D1187" s="41"/>
      <c r="E1187" s="60"/>
      <c r="F1187" s="406"/>
      <c r="G1187" s="522">
        <f>SUM(G1136:G1183)</f>
        <v>0</v>
      </c>
    </row>
    <row r="1188" spans="1:7" ht="12.9" customHeight="1" thickBot="1" x14ac:dyDescent="0.3">
      <c r="A1188" s="194"/>
      <c r="B1188" s="79" t="s">
        <v>666</v>
      </c>
      <c r="C1188" s="106"/>
      <c r="D1188" s="106"/>
      <c r="E1188" s="110"/>
      <c r="F1188" s="406"/>
      <c r="G1188" s="523"/>
    </row>
    <row r="1189" spans="1:7" ht="12.9" customHeight="1" thickTop="1" x14ac:dyDescent="0.25">
      <c r="A1189" s="194"/>
      <c r="B1189" s="130"/>
      <c r="C1189" s="72"/>
      <c r="D1189" s="96"/>
      <c r="E1189" s="104"/>
      <c r="F1189" s="411"/>
      <c r="G1189" s="412"/>
    </row>
    <row r="1190" spans="1:7" ht="12.9" customHeight="1" x14ac:dyDescent="0.25">
      <c r="A1190" s="194"/>
      <c r="B1190" s="146"/>
      <c r="C1190" s="141"/>
      <c r="D1190" s="149"/>
      <c r="E1190" s="159"/>
      <c r="F1190" s="418"/>
      <c r="G1190" s="448"/>
    </row>
    <row r="1191" spans="1:7" ht="12.9" customHeight="1" x14ac:dyDescent="0.25">
      <c r="A1191" s="194"/>
      <c r="B1191" s="49"/>
      <c r="C1191" s="46"/>
      <c r="D1191" s="40"/>
      <c r="E1191" s="69"/>
      <c r="F1191" s="406"/>
      <c r="G1191" s="379"/>
    </row>
    <row r="1192" spans="1:7" ht="12.9" customHeight="1" x14ac:dyDescent="0.25">
      <c r="A1192" s="194"/>
      <c r="B1192" s="112" t="s">
        <v>370</v>
      </c>
      <c r="C1192" s="46"/>
      <c r="D1192" s="44"/>
      <c r="E1192" s="60"/>
      <c r="F1192" s="420"/>
      <c r="G1192" s="379"/>
    </row>
    <row r="1193" spans="1:7" ht="12.9" customHeight="1" x14ac:dyDescent="0.25">
      <c r="A1193" s="194"/>
      <c r="B1193" s="112"/>
      <c r="C1193" s="46"/>
      <c r="D1193" s="44"/>
      <c r="E1193" s="60"/>
      <c r="F1193" s="420"/>
      <c r="G1193" s="379"/>
    </row>
    <row r="1194" spans="1:7" ht="12.9" customHeight="1" x14ac:dyDescent="0.25">
      <c r="A1194" s="194"/>
      <c r="B1194" s="45" t="s">
        <v>100</v>
      </c>
      <c r="C1194" s="46"/>
      <c r="D1194" s="46"/>
      <c r="E1194" s="60"/>
      <c r="F1194" s="379"/>
      <c r="G1194" s="379"/>
    </row>
    <row r="1195" spans="1:7" ht="12.9" customHeight="1" x14ac:dyDescent="0.25">
      <c r="A1195" s="194"/>
      <c r="B1195" s="45"/>
      <c r="C1195" s="46"/>
      <c r="D1195" s="46"/>
      <c r="E1195" s="60"/>
      <c r="F1195" s="379"/>
      <c r="G1195" s="379"/>
    </row>
    <row r="1196" spans="1:7" ht="12.9" customHeight="1" x14ac:dyDescent="0.25">
      <c r="A1196" s="194"/>
      <c r="B1196" s="45" t="s">
        <v>101</v>
      </c>
      <c r="C1196" s="46"/>
      <c r="D1196" s="46"/>
      <c r="E1196" s="60"/>
      <c r="F1196" s="379"/>
      <c r="G1196" s="379"/>
    </row>
    <row r="1197" spans="1:7" ht="12.9" customHeight="1" x14ac:dyDescent="0.25">
      <c r="A1197" s="44"/>
      <c r="B1197" s="45"/>
      <c r="C1197" s="46"/>
      <c r="D1197" s="46"/>
      <c r="E1197" s="60"/>
      <c r="F1197" s="379"/>
      <c r="G1197" s="379"/>
    </row>
    <row r="1198" spans="1:7" ht="12.9" customHeight="1" x14ac:dyDescent="0.25">
      <c r="A1198" s="44"/>
      <c r="B1198" s="45" t="s">
        <v>240</v>
      </c>
      <c r="C1198" s="88"/>
      <c r="D1198" s="78"/>
      <c r="E1198" s="105"/>
      <c r="F1198" s="416"/>
      <c r="G1198" s="416"/>
    </row>
    <row r="1199" spans="1:7" ht="12.9" customHeight="1" x14ac:dyDescent="0.25">
      <c r="A1199" s="44"/>
      <c r="B1199" s="195"/>
      <c r="C1199" s="217"/>
      <c r="D1199" s="223"/>
      <c r="E1199" s="253"/>
      <c r="F1199" s="457"/>
      <c r="G1199" s="457"/>
    </row>
    <row r="1200" spans="1:7" ht="12.9" customHeight="1" x14ac:dyDescent="0.25">
      <c r="A1200" s="73" t="s">
        <v>5</v>
      </c>
      <c r="B1200" s="51" t="s">
        <v>423</v>
      </c>
      <c r="C1200" s="46">
        <v>2886</v>
      </c>
      <c r="D1200" s="40" t="s">
        <v>114</v>
      </c>
      <c r="E1200" s="198">
        <v>9750</v>
      </c>
      <c r="F1200" s="406"/>
      <c r="G1200" s="379">
        <f>F1200*C1200</f>
        <v>0</v>
      </c>
    </row>
    <row r="1201" spans="1:7" ht="12.9" customHeight="1" x14ac:dyDescent="0.25">
      <c r="A1201" s="162"/>
      <c r="B1201" s="51"/>
      <c r="C1201" s="46"/>
      <c r="D1201" s="40"/>
      <c r="E1201" s="198"/>
      <c r="F1201" s="406"/>
      <c r="G1201" s="379"/>
    </row>
    <row r="1202" spans="1:7" ht="12.9" customHeight="1" x14ac:dyDescent="0.25">
      <c r="A1202" s="194" t="s">
        <v>8</v>
      </c>
      <c r="B1202" s="51" t="s">
        <v>223</v>
      </c>
      <c r="C1202" s="63">
        <v>2787</v>
      </c>
      <c r="D1202" s="40" t="s">
        <v>24</v>
      </c>
      <c r="E1202" s="198">
        <v>858</v>
      </c>
      <c r="F1202" s="406"/>
      <c r="G1202" s="379">
        <f>F1202*C1202</f>
        <v>0</v>
      </c>
    </row>
    <row r="1203" spans="1:7" ht="12.9" customHeight="1" x14ac:dyDescent="0.25">
      <c r="A1203" s="194"/>
      <c r="B1203" s="51"/>
      <c r="C1203" s="46"/>
      <c r="D1203" s="40"/>
      <c r="E1203" s="69"/>
      <c r="F1203" s="406"/>
      <c r="G1203" s="379"/>
    </row>
    <row r="1204" spans="1:7" ht="12.9" customHeight="1" x14ac:dyDescent="0.25">
      <c r="A1204" s="194"/>
      <c r="B1204" s="45" t="s">
        <v>241</v>
      </c>
      <c r="C1204" s="88"/>
      <c r="D1204" s="78"/>
      <c r="E1204" s="105"/>
      <c r="F1204" s="416"/>
      <c r="G1204" s="416"/>
    </row>
    <row r="1205" spans="1:7" s="20" customFormat="1" ht="12.9" customHeight="1" x14ac:dyDescent="0.25">
      <c r="A1205" s="303"/>
      <c r="B1205" s="195"/>
      <c r="C1205" s="217"/>
      <c r="D1205" s="223"/>
      <c r="E1205" s="253"/>
      <c r="F1205" s="457"/>
      <c r="G1205" s="457"/>
    </row>
    <row r="1206" spans="1:7" s="20" customFormat="1" ht="12.9" customHeight="1" x14ac:dyDescent="0.25">
      <c r="A1206" s="303" t="s">
        <v>7</v>
      </c>
      <c r="B1206" s="240" t="s">
        <v>425</v>
      </c>
      <c r="C1206" s="46">
        <v>716</v>
      </c>
      <c r="D1206" s="40" t="s">
        <v>114</v>
      </c>
      <c r="E1206" s="69">
        <f>E1200</f>
        <v>9750</v>
      </c>
      <c r="F1206" s="406"/>
      <c r="G1206" s="379">
        <f>F1206*C1206</f>
        <v>0</v>
      </c>
    </row>
    <row r="1207" spans="1:7" s="359" customFormat="1" ht="16.2" customHeight="1" x14ac:dyDescent="0.25">
      <c r="A1207" s="355"/>
      <c r="B1207" s="51"/>
      <c r="C1207" s="46"/>
      <c r="D1207" s="40"/>
      <c r="E1207" s="69"/>
      <c r="F1207" s="406"/>
      <c r="G1207" s="379"/>
    </row>
    <row r="1208" spans="1:7" s="20" customFormat="1" ht="12.9" customHeight="1" x14ac:dyDescent="0.25">
      <c r="A1208" s="196"/>
      <c r="B1208" s="65" t="s">
        <v>102</v>
      </c>
      <c r="C1208" s="40"/>
      <c r="D1208" s="40"/>
      <c r="E1208" s="69"/>
      <c r="F1208" s="379"/>
      <c r="G1208" s="379"/>
    </row>
    <row r="1209" spans="1:7" s="20" customFormat="1" ht="14.4" customHeight="1" x14ac:dyDescent="0.25">
      <c r="A1209" s="196"/>
      <c r="B1209" s="252"/>
      <c r="C1209" s="242"/>
      <c r="D1209" s="242"/>
      <c r="E1209" s="244"/>
      <c r="F1209" s="403"/>
      <c r="G1209" s="403"/>
    </row>
    <row r="1210" spans="1:7" s="20" customFormat="1" ht="12.9" customHeight="1" x14ac:dyDescent="0.25">
      <c r="A1210" s="326" t="s">
        <v>8</v>
      </c>
      <c r="B1210" s="51" t="s">
        <v>103</v>
      </c>
      <c r="C1210" s="46">
        <f>C1200+C1206</f>
        <v>3602</v>
      </c>
      <c r="D1210" s="40" t="s">
        <v>114</v>
      </c>
      <c r="E1210" s="69">
        <v>2435</v>
      </c>
      <c r="F1210" s="406"/>
      <c r="G1210" s="379">
        <f>F1210*C1210</f>
        <v>0</v>
      </c>
    </row>
    <row r="1211" spans="1:7" s="20" customFormat="1" ht="12.9" customHeight="1" x14ac:dyDescent="0.25">
      <c r="A1211" s="326"/>
      <c r="B1211" s="51"/>
      <c r="C1211" s="46"/>
      <c r="D1211" s="40"/>
      <c r="E1211" s="69"/>
      <c r="F1211" s="406"/>
      <c r="G1211" s="379"/>
    </row>
    <row r="1212" spans="1:7" s="20" customFormat="1" ht="12.9" customHeight="1" x14ac:dyDescent="0.25">
      <c r="A1212" s="326" t="s">
        <v>9</v>
      </c>
      <c r="B1212" s="82" t="s">
        <v>109</v>
      </c>
      <c r="C1212" s="92">
        <f>C1202</f>
        <v>2787</v>
      </c>
      <c r="D1212" s="40" t="s">
        <v>24</v>
      </c>
      <c r="E1212" s="62">
        <f>E190</f>
        <v>400</v>
      </c>
      <c r="F1212" s="382"/>
      <c r="G1212" s="407">
        <f>F1212*C1212</f>
        <v>0</v>
      </c>
    </row>
    <row r="1213" spans="1:7" s="20" customFormat="1" ht="12.9" customHeight="1" x14ac:dyDescent="0.25">
      <c r="A1213" s="196"/>
      <c r="B1213" s="246"/>
      <c r="C1213" s="314"/>
      <c r="D1213" s="242"/>
      <c r="E1213" s="243"/>
      <c r="F1213" s="380"/>
      <c r="G1213" s="409"/>
    </row>
    <row r="1214" spans="1:7" s="20" customFormat="1" ht="12.9" customHeight="1" x14ac:dyDescent="0.25">
      <c r="A1214" s="196"/>
      <c r="B1214" s="195" t="s">
        <v>665</v>
      </c>
      <c r="C1214" s="239"/>
      <c r="D1214" s="242"/>
      <c r="E1214" s="244"/>
      <c r="F1214" s="408"/>
      <c r="G1214" s="403"/>
    </row>
    <row r="1215" spans="1:7" s="20" customFormat="1" ht="17.399999999999999" customHeight="1" x14ac:dyDescent="0.25">
      <c r="A1215" s="196" t="s">
        <v>10</v>
      </c>
      <c r="B1215" s="240" t="s">
        <v>426</v>
      </c>
      <c r="C1215" s="239">
        <v>1238</v>
      </c>
      <c r="D1215" s="242" t="s">
        <v>114</v>
      </c>
      <c r="E1215" s="244">
        <f>E169</f>
        <v>25000</v>
      </c>
      <c r="F1215" s="408"/>
      <c r="G1215" s="403">
        <f>F1215*C1215</f>
        <v>0</v>
      </c>
    </row>
    <row r="1216" spans="1:7" s="20" customFormat="1" ht="12.9" customHeight="1" x14ac:dyDescent="0.25">
      <c r="A1216" s="196"/>
      <c r="B1216" s="246"/>
      <c r="C1216" s="239"/>
      <c r="D1216" s="242"/>
      <c r="E1216" s="244"/>
      <c r="F1216" s="408"/>
      <c r="G1216" s="403"/>
    </row>
    <row r="1217" spans="1:7" s="20" customFormat="1" ht="12.9" customHeight="1" x14ac:dyDescent="0.25">
      <c r="A1217" s="196"/>
      <c r="B1217" s="236" t="s">
        <v>168</v>
      </c>
      <c r="C1217" s="248">
        <v>919</v>
      </c>
      <c r="D1217" s="196" t="s">
        <v>24</v>
      </c>
      <c r="E1217" s="249">
        <f>E171</f>
        <v>2200</v>
      </c>
      <c r="F1217" s="380"/>
      <c r="G1217" s="409">
        <f>F1217*C1217</f>
        <v>0</v>
      </c>
    </row>
    <row r="1218" spans="1:7" s="20" customFormat="1" ht="12.9" customHeight="1" x14ac:dyDescent="0.25">
      <c r="A1218" s="196"/>
      <c r="B1218" s="246"/>
      <c r="C1218" s="239"/>
      <c r="D1218" s="242"/>
      <c r="E1218" s="244"/>
      <c r="F1218" s="408"/>
      <c r="G1218" s="403"/>
    </row>
    <row r="1219" spans="1:7" s="20" customFormat="1" ht="12.9" customHeight="1" x14ac:dyDescent="0.25">
      <c r="A1219" s="196" t="s">
        <v>11</v>
      </c>
      <c r="B1219" s="247" t="s">
        <v>138</v>
      </c>
      <c r="C1219" s="241"/>
      <c r="D1219" s="194"/>
      <c r="E1219" s="243"/>
      <c r="F1219" s="403"/>
      <c r="G1219" s="400"/>
    </row>
    <row r="1220" spans="1:7" s="20" customFormat="1" ht="12.9" customHeight="1" x14ac:dyDescent="0.25">
      <c r="A1220" s="196"/>
      <c r="B1220" s="245" t="s">
        <v>313</v>
      </c>
      <c r="C1220" s="241">
        <f>C1215</f>
        <v>1238</v>
      </c>
      <c r="D1220" s="242" t="s">
        <v>114</v>
      </c>
      <c r="E1220" s="243">
        <f>E184</f>
        <v>1960</v>
      </c>
      <c r="F1220" s="380"/>
      <c r="G1220" s="409">
        <f>F1220*C1220</f>
        <v>0</v>
      </c>
    </row>
    <row r="1221" spans="1:7" s="20" customFormat="1" ht="12.9" customHeight="1" x14ac:dyDescent="0.25">
      <c r="A1221" s="196"/>
      <c r="B1221" s="245"/>
      <c r="C1221" s="241"/>
      <c r="D1221" s="242"/>
      <c r="E1221" s="243"/>
      <c r="F1221" s="380"/>
      <c r="G1221" s="409"/>
    </row>
    <row r="1222" spans="1:7" s="20" customFormat="1" ht="12.9" customHeight="1" x14ac:dyDescent="0.25">
      <c r="A1222" s="196" t="s">
        <v>12</v>
      </c>
      <c r="B1222" s="246" t="s">
        <v>109</v>
      </c>
      <c r="C1222" s="241">
        <f>C1217</f>
        <v>919</v>
      </c>
      <c r="D1222" s="242" t="s">
        <v>24</v>
      </c>
      <c r="E1222" s="243">
        <f>E1212</f>
        <v>400</v>
      </c>
      <c r="F1222" s="380"/>
      <c r="G1222" s="409">
        <f>F1222*C1222</f>
        <v>0</v>
      </c>
    </row>
    <row r="1223" spans="1:7" s="20" customFormat="1" ht="15.6" customHeight="1" x14ac:dyDescent="0.25">
      <c r="A1223" s="196"/>
      <c r="B1223" s="246"/>
      <c r="C1223" s="241"/>
      <c r="D1223" s="242"/>
      <c r="E1223" s="243"/>
      <c r="F1223" s="380"/>
      <c r="G1223" s="409"/>
    </row>
    <row r="1224" spans="1:7" s="20" customFormat="1" ht="12.9" customHeight="1" x14ac:dyDescent="0.25">
      <c r="A1224" s="196"/>
      <c r="B1224" s="247" t="s">
        <v>308</v>
      </c>
      <c r="C1224" s="248"/>
      <c r="D1224" s="196"/>
      <c r="E1224" s="249"/>
      <c r="F1224" s="380"/>
      <c r="G1224" s="409"/>
    </row>
    <row r="1225" spans="1:7" ht="12.9" customHeight="1" x14ac:dyDescent="0.25">
      <c r="A1225" s="194"/>
      <c r="B1225" s="247"/>
      <c r="C1225" s="248"/>
      <c r="D1225" s="196"/>
      <c r="E1225" s="249"/>
      <c r="F1225" s="380"/>
      <c r="G1225" s="409"/>
    </row>
    <row r="1226" spans="1:7" ht="12.9" customHeight="1" x14ac:dyDescent="0.25">
      <c r="A1226" s="196" t="s">
        <v>668</v>
      </c>
      <c r="B1226" s="245" t="s">
        <v>427</v>
      </c>
      <c r="C1226" s="241">
        <v>1</v>
      </c>
      <c r="D1226" s="242" t="s">
        <v>318</v>
      </c>
      <c r="E1226" s="261">
        <v>1008000</v>
      </c>
      <c r="F1226" s="380"/>
      <c r="G1226" s="409">
        <f>F1226*C1226</f>
        <v>0</v>
      </c>
    </row>
    <row r="1227" spans="1:7" s="6" customFormat="1" ht="12.9" customHeight="1" x14ac:dyDescent="0.25">
      <c r="A1227" s="194"/>
      <c r="B1227" s="245"/>
      <c r="C1227" s="241"/>
      <c r="D1227" s="242"/>
      <c r="E1227" s="261"/>
      <c r="F1227" s="380"/>
      <c r="G1227" s="409"/>
    </row>
    <row r="1228" spans="1:7" ht="12.9" customHeight="1" x14ac:dyDescent="0.25">
      <c r="A1228" s="194"/>
      <c r="B1228" s="53" t="s">
        <v>428</v>
      </c>
      <c r="C1228" s="241"/>
      <c r="D1228" s="242"/>
      <c r="E1228" s="261"/>
      <c r="F1228" s="380"/>
      <c r="G1228" s="409"/>
    </row>
    <row r="1229" spans="1:7" ht="12.9" customHeight="1" x14ac:dyDescent="0.25">
      <c r="A1229" s="194"/>
      <c r="B1229" s="286"/>
      <c r="C1229" s="241"/>
      <c r="D1229" s="242"/>
      <c r="E1229" s="261"/>
      <c r="F1229" s="380"/>
      <c r="G1229" s="409"/>
    </row>
    <row r="1230" spans="1:7" ht="12.9" customHeight="1" x14ac:dyDescent="0.25">
      <c r="A1230" s="194" t="s">
        <v>13</v>
      </c>
      <c r="B1230" s="245" t="s">
        <v>311</v>
      </c>
      <c r="C1230" s="239">
        <v>12</v>
      </c>
      <c r="D1230" s="242" t="s">
        <v>24</v>
      </c>
      <c r="E1230" s="255">
        <f>E174</f>
        <v>15600</v>
      </c>
      <c r="F1230" s="380"/>
      <c r="G1230" s="409">
        <f>F1230*C1230</f>
        <v>0</v>
      </c>
    </row>
    <row r="1231" spans="1:7" ht="12.9" customHeight="1" x14ac:dyDescent="0.25">
      <c r="A1231" s="194"/>
      <c r="B1231" s="245"/>
      <c r="C1231" s="241"/>
      <c r="D1231" s="194"/>
      <c r="E1231" s="243"/>
      <c r="F1231" s="403"/>
      <c r="G1231" s="400"/>
    </row>
    <row r="1232" spans="1:7" ht="12.9" customHeight="1" x14ac:dyDescent="0.25">
      <c r="A1232" s="194" t="s">
        <v>14</v>
      </c>
      <c r="B1232" s="245" t="s">
        <v>312</v>
      </c>
      <c r="C1232" s="239">
        <f>C1230</f>
        <v>12</v>
      </c>
      <c r="D1232" s="242" t="s">
        <v>24</v>
      </c>
      <c r="E1232" s="255">
        <f>E176</f>
        <v>8190</v>
      </c>
      <c r="F1232" s="380"/>
      <c r="G1232" s="409">
        <f>F1232*C1232</f>
        <v>0</v>
      </c>
    </row>
    <row r="1233" spans="1:7" ht="12.9" customHeight="1" x14ac:dyDescent="0.25">
      <c r="A1233" s="194"/>
      <c r="B1233" s="82"/>
      <c r="C1233" s="50"/>
      <c r="D1233" s="40"/>
      <c r="E1233" s="62"/>
      <c r="F1233" s="382"/>
      <c r="G1233" s="407"/>
    </row>
    <row r="1234" spans="1:7" ht="12.9" customHeight="1" x14ac:dyDescent="0.25">
      <c r="A1234" s="194"/>
      <c r="B1234" s="53" t="s">
        <v>253</v>
      </c>
      <c r="C1234" s="50"/>
      <c r="D1234" s="40"/>
      <c r="E1234" s="62"/>
      <c r="F1234" s="382"/>
      <c r="G1234" s="407"/>
    </row>
    <row r="1235" spans="1:7" ht="12.9" customHeight="1" x14ac:dyDescent="0.25">
      <c r="A1235" s="194"/>
      <c r="B1235" s="42" t="s">
        <v>232</v>
      </c>
      <c r="C1235" s="100"/>
      <c r="D1235" s="40"/>
      <c r="E1235" s="101"/>
      <c r="F1235" s="382"/>
      <c r="G1235" s="407"/>
    </row>
    <row r="1236" spans="1:7" ht="12.9" customHeight="1" x14ac:dyDescent="0.25">
      <c r="A1236" s="194"/>
      <c r="B1236" s="42" t="s">
        <v>233</v>
      </c>
      <c r="C1236" s="100"/>
      <c r="D1236" s="40"/>
      <c r="E1236" s="101"/>
      <c r="F1236" s="382"/>
      <c r="G1236" s="407"/>
    </row>
    <row r="1237" spans="1:7" ht="12.9" customHeight="1" x14ac:dyDescent="0.25">
      <c r="A1237" s="194"/>
      <c r="B1237" s="42" t="s">
        <v>234</v>
      </c>
      <c r="C1237" s="100"/>
      <c r="D1237" s="40"/>
      <c r="E1237" s="101"/>
      <c r="F1237" s="382"/>
      <c r="G1237" s="407"/>
    </row>
    <row r="1238" spans="1:7" ht="12.9" customHeight="1" x14ac:dyDescent="0.25">
      <c r="A1238" s="194"/>
      <c r="B1238" s="42" t="s">
        <v>235</v>
      </c>
      <c r="C1238" s="100"/>
      <c r="D1238" s="40"/>
      <c r="E1238" s="101"/>
      <c r="F1238" s="382"/>
      <c r="G1238" s="407"/>
    </row>
    <row r="1239" spans="1:7" ht="12.9" customHeight="1" x14ac:dyDescent="0.25">
      <c r="A1239" s="194"/>
      <c r="B1239" s="237"/>
      <c r="C1239" s="250"/>
      <c r="D1239" s="242"/>
      <c r="E1239" s="251"/>
      <c r="F1239" s="380"/>
      <c r="G1239" s="409"/>
    </row>
    <row r="1240" spans="1:7" ht="12.9" customHeight="1" x14ac:dyDescent="0.25">
      <c r="A1240" s="194" t="s">
        <v>19</v>
      </c>
      <c r="B1240" s="200" t="s">
        <v>429</v>
      </c>
      <c r="C1240" s="100">
        <v>578</v>
      </c>
      <c r="D1240" s="40" t="s">
        <v>114</v>
      </c>
      <c r="E1240" s="101">
        <f>E348</f>
        <v>5500</v>
      </c>
      <c r="F1240" s="382"/>
      <c r="G1240" s="407">
        <f>F1240*C1240</f>
        <v>0</v>
      </c>
    </row>
    <row r="1241" spans="1:7" ht="12.9" customHeight="1" x14ac:dyDescent="0.25">
      <c r="A1241" s="194"/>
      <c r="B1241" s="200"/>
      <c r="C1241" s="100"/>
      <c r="D1241" s="40"/>
      <c r="E1241" s="101"/>
      <c r="F1241" s="382"/>
      <c r="G1241" s="407"/>
    </row>
    <row r="1242" spans="1:7" ht="12.9" customHeight="1" x14ac:dyDescent="0.25">
      <c r="A1242" s="194" t="s">
        <v>20</v>
      </c>
      <c r="B1242" s="200" t="s">
        <v>236</v>
      </c>
      <c r="C1242" s="100">
        <v>1112</v>
      </c>
      <c r="D1242" s="40" t="s">
        <v>24</v>
      </c>
      <c r="E1242" s="101">
        <v>1980</v>
      </c>
      <c r="F1242" s="382"/>
      <c r="G1242" s="407">
        <f>F1242*C1242</f>
        <v>0</v>
      </c>
    </row>
    <row r="1243" spans="1:7" ht="12.9" customHeight="1" x14ac:dyDescent="0.25">
      <c r="A1243" s="194"/>
      <c r="B1243" s="315"/>
      <c r="C1243" s="250"/>
      <c r="D1243" s="242"/>
      <c r="E1243" s="251"/>
      <c r="F1243" s="380"/>
      <c r="G1243" s="409"/>
    </row>
    <row r="1244" spans="1:7" ht="12.9" customHeight="1" x14ac:dyDescent="0.25">
      <c r="A1244" s="194"/>
      <c r="B1244" s="315"/>
      <c r="C1244" s="250"/>
      <c r="D1244" s="242"/>
      <c r="E1244" s="251"/>
      <c r="F1244" s="380"/>
      <c r="G1244" s="409"/>
    </row>
    <row r="1245" spans="1:7" ht="12.9" customHeight="1" x14ac:dyDescent="0.25">
      <c r="A1245" s="194"/>
      <c r="B1245" s="315"/>
      <c r="C1245" s="250"/>
      <c r="D1245" s="242"/>
      <c r="E1245" s="251"/>
      <c r="F1245" s="380"/>
      <c r="G1245" s="409"/>
    </row>
    <row r="1246" spans="1:7" ht="12.9" customHeight="1" thickBot="1" x14ac:dyDescent="0.3">
      <c r="A1246" s="194"/>
      <c r="B1246" s="316" t="s">
        <v>15</v>
      </c>
      <c r="C1246" s="241"/>
      <c r="D1246" s="194"/>
      <c r="E1246" s="243"/>
      <c r="F1246" s="408"/>
      <c r="G1246" s="410">
        <f>SUM(G1192:G1243)</f>
        <v>0</v>
      </c>
    </row>
    <row r="1247" spans="1:7" ht="12.9" customHeight="1" thickTop="1" x14ac:dyDescent="0.25">
      <c r="A1247" s="194"/>
      <c r="B1247" s="318"/>
      <c r="C1247" s="319"/>
      <c r="D1247" s="96"/>
      <c r="E1247" s="320"/>
      <c r="F1247" s="384"/>
      <c r="G1247" s="458"/>
    </row>
    <row r="1248" spans="1:7" s="20" customFormat="1" ht="12.9" customHeight="1" x14ac:dyDescent="0.25">
      <c r="A1248" s="196"/>
      <c r="B1248" s="321"/>
      <c r="C1248" s="322"/>
      <c r="D1248" s="182"/>
      <c r="E1248" s="323"/>
      <c r="F1248" s="385"/>
      <c r="G1248" s="459"/>
    </row>
    <row r="1249" spans="1:7" s="20" customFormat="1" ht="12.9" customHeight="1" x14ac:dyDescent="0.25">
      <c r="A1249" s="196"/>
      <c r="B1249" s="315"/>
      <c r="C1249" s="250"/>
      <c r="D1249" s="242"/>
      <c r="E1249" s="251"/>
      <c r="F1249" s="380"/>
      <c r="G1249" s="409"/>
    </row>
    <row r="1250" spans="1:7" s="20" customFormat="1" ht="12.9" customHeight="1" x14ac:dyDescent="0.25">
      <c r="A1250" s="196"/>
      <c r="B1250" s="195" t="s">
        <v>431</v>
      </c>
      <c r="C1250" s="239"/>
      <c r="D1250" s="242"/>
      <c r="E1250" s="324"/>
      <c r="F1250" s="400"/>
      <c r="G1250" s="401"/>
    </row>
    <row r="1251" spans="1:7" ht="12.9" customHeight="1" x14ac:dyDescent="0.25">
      <c r="A1251" s="73"/>
      <c r="B1251" s="195" t="s">
        <v>430</v>
      </c>
      <c r="C1251" s="217"/>
      <c r="D1251" s="216"/>
      <c r="E1251" s="324"/>
      <c r="F1251" s="400"/>
      <c r="G1251" s="401"/>
    </row>
    <row r="1252" spans="1:7" ht="12.9" customHeight="1" x14ac:dyDescent="0.25">
      <c r="A1252" s="162"/>
      <c r="B1252" s="309"/>
      <c r="C1252" s="239"/>
      <c r="D1252" s="194"/>
      <c r="E1252" s="324"/>
      <c r="F1252" s="400"/>
      <c r="G1252" s="401"/>
    </row>
    <row r="1253" spans="1:7" ht="12.9" customHeight="1" x14ac:dyDescent="0.25">
      <c r="A1253" s="194"/>
      <c r="B1253" s="236" t="s">
        <v>433</v>
      </c>
      <c r="C1253" s="248">
        <v>5</v>
      </c>
      <c r="D1253" s="194" t="s">
        <v>114</v>
      </c>
      <c r="E1253" s="255">
        <f>E1155</f>
        <v>12000</v>
      </c>
      <c r="F1253" s="406"/>
      <c r="G1253" s="379">
        <f>F1253*C1253</f>
        <v>0</v>
      </c>
    </row>
    <row r="1254" spans="1:7" ht="12.9" customHeight="1" x14ac:dyDescent="0.25">
      <c r="A1254" s="44"/>
      <c r="B1254" s="315"/>
      <c r="C1254" s="250"/>
      <c r="D1254" s="242"/>
      <c r="E1254" s="251"/>
      <c r="F1254" s="380"/>
      <c r="G1254" s="409"/>
    </row>
    <row r="1255" spans="1:7" ht="12.9" customHeight="1" x14ac:dyDescent="0.25">
      <c r="A1255" s="44"/>
      <c r="B1255" s="252" t="s">
        <v>105</v>
      </c>
      <c r="C1255" s="239"/>
      <c r="D1255" s="242"/>
      <c r="E1255" s="244"/>
      <c r="F1255" s="408"/>
      <c r="G1255" s="403"/>
    </row>
    <row r="1256" spans="1:7" ht="28.2" customHeight="1" x14ac:dyDescent="0.25">
      <c r="A1256" s="40"/>
      <c r="B1256" s="195" t="s">
        <v>665</v>
      </c>
      <c r="C1256" s="239"/>
      <c r="D1256" s="242"/>
      <c r="E1256" s="244"/>
      <c r="F1256" s="408"/>
      <c r="G1256" s="403"/>
    </row>
    <row r="1257" spans="1:7" ht="12.6" customHeight="1" x14ac:dyDescent="0.25">
      <c r="A1257" s="40"/>
      <c r="B1257" s="195"/>
      <c r="C1257" s="239"/>
      <c r="D1257" s="242"/>
      <c r="E1257" s="244"/>
      <c r="F1257" s="408"/>
      <c r="G1257" s="403"/>
    </row>
    <row r="1258" spans="1:7" ht="12.6" customHeight="1" x14ac:dyDescent="0.25">
      <c r="A1258" s="40" t="s">
        <v>5</v>
      </c>
      <c r="B1258" s="240" t="s">
        <v>422</v>
      </c>
      <c r="C1258" s="239">
        <v>14</v>
      </c>
      <c r="D1258" s="242" t="s">
        <v>114</v>
      </c>
      <c r="E1258" s="244">
        <f>E1215</f>
        <v>25000</v>
      </c>
      <c r="F1258" s="408"/>
      <c r="G1258" s="403">
        <f>F1258*C1258</f>
        <v>0</v>
      </c>
    </row>
    <row r="1259" spans="1:7" ht="12.9" customHeight="1" x14ac:dyDescent="0.25">
      <c r="A1259" s="40"/>
      <c r="B1259" s="246"/>
      <c r="C1259" s="239"/>
      <c r="D1259" s="242"/>
      <c r="E1259" s="244"/>
      <c r="F1259" s="408"/>
      <c r="G1259" s="403"/>
    </row>
    <row r="1260" spans="1:7" ht="12.9" customHeight="1" x14ac:dyDescent="0.25">
      <c r="A1260" s="40" t="s">
        <v>6</v>
      </c>
      <c r="B1260" s="236" t="s">
        <v>168</v>
      </c>
      <c r="C1260" s="248">
        <v>18</v>
      </c>
      <c r="D1260" s="196" t="s">
        <v>24</v>
      </c>
      <c r="E1260" s="249">
        <f>E1217</f>
        <v>2200</v>
      </c>
      <c r="F1260" s="380"/>
      <c r="G1260" s="409">
        <f>F1260*C1260</f>
        <v>0</v>
      </c>
    </row>
    <row r="1261" spans="1:7" ht="12.9" customHeight="1" x14ac:dyDescent="0.25">
      <c r="A1261" s="40"/>
      <c r="B1261" s="236"/>
      <c r="C1261" s="248"/>
      <c r="D1261" s="196"/>
      <c r="E1261" s="249"/>
      <c r="F1261" s="380"/>
      <c r="G1261" s="409"/>
    </row>
    <row r="1262" spans="1:7" ht="35.4" customHeight="1" x14ac:dyDescent="0.25">
      <c r="A1262" s="40"/>
      <c r="B1262" s="247" t="s">
        <v>310</v>
      </c>
      <c r="C1262" s="241"/>
      <c r="D1262" s="194"/>
      <c r="E1262" s="243"/>
      <c r="F1262" s="460"/>
      <c r="G1262" s="400"/>
    </row>
    <row r="1263" spans="1:7" ht="12.9" customHeight="1" x14ac:dyDescent="0.25">
      <c r="A1263" s="40"/>
      <c r="B1263" s="247"/>
      <c r="C1263" s="241"/>
      <c r="D1263" s="194"/>
      <c r="E1263" s="243"/>
      <c r="F1263" s="460"/>
      <c r="G1263" s="400"/>
    </row>
    <row r="1264" spans="1:7" ht="12.9" customHeight="1" x14ac:dyDescent="0.25">
      <c r="A1264" s="44" t="s">
        <v>7</v>
      </c>
      <c r="B1264" s="245" t="s">
        <v>311</v>
      </c>
      <c r="C1264" s="239">
        <v>30</v>
      </c>
      <c r="D1264" s="242" t="s">
        <v>24</v>
      </c>
      <c r="E1264" s="255">
        <f>E1230</f>
        <v>15600</v>
      </c>
      <c r="F1264" s="380"/>
      <c r="G1264" s="409">
        <f>F1264*C1264</f>
        <v>0</v>
      </c>
    </row>
    <row r="1265" spans="1:7" ht="12.9" customHeight="1" x14ac:dyDescent="0.25">
      <c r="A1265" s="44"/>
      <c r="B1265" s="245"/>
      <c r="C1265" s="241"/>
      <c r="D1265" s="194"/>
      <c r="E1265" s="243"/>
      <c r="F1265" s="403"/>
      <c r="G1265" s="400"/>
    </row>
    <row r="1266" spans="1:7" ht="22.2" customHeight="1" x14ac:dyDescent="0.25">
      <c r="A1266" s="44" t="s">
        <v>8</v>
      </c>
      <c r="B1266" s="245" t="s">
        <v>312</v>
      </c>
      <c r="C1266" s="239">
        <f>C1264</f>
        <v>30</v>
      </c>
      <c r="D1266" s="242" t="s">
        <v>24</v>
      </c>
      <c r="E1266" s="255">
        <f>E1232</f>
        <v>8190</v>
      </c>
      <c r="F1266" s="380"/>
      <c r="G1266" s="409">
        <f>F1266*C1266</f>
        <v>0</v>
      </c>
    </row>
    <row r="1267" spans="1:7" ht="12.9" customHeight="1" x14ac:dyDescent="0.25">
      <c r="A1267" s="44"/>
      <c r="B1267" s="245"/>
      <c r="C1267" s="239"/>
      <c r="D1267" s="242"/>
      <c r="E1267" s="255"/>
      <c r="F1267" s="380"/>
      <c r="G1267" s="409"/>
    </row>
    <row r="1268" spans="1:7" ht="12.9" customHeight="1" x14ac:dyDescent="0.25">
      <c r="A1268" s="44" t="s">
        <v>9</v>
      </c>
      <c r="B1268" s="236" t="s">
        <v>168</v>
      </c>
      <c r="C1268" s="248">
        <f>C1264*0.45</f>
        <v>13.5</v>
      </c>
      <c r="D1268" s="196" t="s">
        <v>24</v>
      </c>
      <c r="E1268" s="249">
        <f>E1260</f>
        <v>2200</v>
      </c>
      <c r="F1268" s="380"/>
      <c r="G1268" s="409">
        <f>F1268*C1268</f>
        <v>0</v>
      </c>
    </row>
    <row r="1269" spans="1:7" ht="12.9" customHeight="1" x14ac:dyDescent="0.25">
      <c r="A1269" s="44"/>
      <c r="B1269" s="236"/>
      <c r="C1269" s="248"/>
      <c r="D1269" s="196"/>
      <c r="E1269" s="249"/>
      <c r="F1269" s="380"/>
      <c r="G1269" s="409"/>
    </row>
    <row r="1270" spans="1:7" ht="12.9" customHeight="1" x14ac:dyDescent="0.25">
      <c r="A1270" s="44"/>
      <c r="B1270" s="247" t="s">
        <v>138</v>
      </c>
      <c r="C1270" s="241"/>
      <c r="D1270" s="194"/>
      <c r="E1270" s="243"/>
      <c r="F1270" s="403"/>
      <c r="G1270" s="400"/>
    </row>
    <row r="1271" spans="1:7" ht="12.9" customHeight="1" x14ac:dyDescent="0.25">
      <c r="A1271" s="194"/>
      <c r="B1271" s="247"/>
      <c r="C1271" s="241"/>
      <c r="D1271" s="194"/>
      <c r="E1271" s="243"/>
      <c r="F1271" s="403"/>
      <c r="G1271" s="400"/>
    </row>
    <row r="1272" spans="1:7" s="14" customFormat="1" ht="12.9" customHeight="1" x14ac:dyDescent="0.25">
      <c r="A1272" s="194" t="s">
        <v>10</v>
      </c>
      <c r="B1272" s="245" t="s">
        <v>313</v>
      </c>
      <c r="C1272" s="241">
        <v>19</v>
      </c>
      <c r="D1272" s="242" t="s">
        <v>114</v>
      </c>
      <c r="E1272" s="243">
        <f>E1220</f>
        <v>1960</v>
      </c>
      <c r="F1272" s="380"/>
      <c r="G1272" s="409">
        <f>F1272*C1272</f>
        <v>0</v>
      </c>
    </row>
    <row r="1273" spans="1:7" s="14" customFormat="1" ht="26.1" customHeight="1" x14ac:dyDescent="0.25">
      <c r="A1273" s="216"/>
      <c r="B1273" s="197"/>
      <c r="C1273" s="314"/>
      <c r="D1273" s="196"/>
      <c r="E1273" s="317"/>
      <c r="F1273" s="403"/>
      <c r="G1273" s="400"/>
    </row>
    <row r="1274" spans="1:7" s="14" customFormat="1" ht="12.9" customHeight="1" x14ac:dyDescent="0.25">
      <c r="A1274" s="194" t="s">
        <v>11</v>
      </c>
      <c r="B1274" s="245" t="s">
        <v>226</v>
      </c>
      <c r="C1274" s="241">
        <f>C1230+C1264</f>
        <v>42</v>
      </c>
      <c r="D1274" s="242" t="s">
        <v>24</v>
      </c>
      <c r="E1274" s="243">
        <f>E186</f>
        <v>765</v>
      </c>
      <c r="F1274" s="380"/>
      <c r="G1274" s="409">
        <f>F1274*C1274</f>
        <v>0</v>
      </c>
    </row>
    <row r="1275" spans="1:7" s="14" customFormat="1" ht="12.9" customHeight="1" x14ac:dyDescent="0.25">
      <c r="A1275" s="193"/>
      <c r="B1275" s="245"/>
      <c r="C1275" s="241"/>
      <c r="D1275" s="242"/>
      <c r="E1275" s="243"/>
      <c r="F1275" s="403"/>
      <c r="G1275" s="400"/>
    </row>
    <row r="1276" spans="1:7" s="14" customFormat="1" ht="12.9" customHeight="1" x14ac:dyDescent="0.25">
      <c r="A1276" s="193" t="s">
        <v>12</v>
      </c>
      <c r="B1276" s="246" t="s">
        <v>139</v>
      </c>
      <c r="C1276" s="241">
        <f>C1274</f>
        <v>42</v>
      </c>
      <c r="D1276" s="242" t="s">
        <v>24</v>
      </c>
      <c r="E1276" s="243">
        <f>E188</f>
        <v>400</v>
      </c>
      <c r="F1276" s="380"/>
      <c r="G1276" s="409">
        <f>F1276*C1276</f>
        <v>0</v>
      </c>
    </row>
    <row r="1277" spans="1:7" ht="12.9" customHeight="1" x14ac:dyDescent="0.25">
      <c r="A1277" s="40"/>
      <c r="B1277" s="246"/>
      <c r="C1277" s="241"/>
      <c r="D1277" s="242"/>
      <c r="E1277" s="243"/>
      <c r="F1277" s="380"/>
      <c r="G1277" s="409"/>
    </row>
    <row r="1278" spans="1:7" ht="12.9" customHeight="1" x14ac:dyDescent="0.25">
      <c r="A1278" s="40" t="s">
        <v>668</v>
      </c>
      <c r="B1278" s="246" t="s">
        <v>109</v>
      </c>
      <c r="C1278" s="241">
        <f>C1260+C1268</f>
        <v>31.5</v>
      </c>
      <c r="D1278" s="242" t="s">
        <v>24</v>
      </c>
      <c r="E1278" s="243">
        <f>E1276</f>
        <v>400</v>
      </c>
      <c r="F1278" s="380"/>
      <c r="G1278" s="409">
        <f>F1278*C1278</f>
        <v>0</v>
      </c>
    </row>
    <row r="1279" spans="1:7" ht="12.9" customHeight="1" x14ac:dyDescent="0.25">
      <c r="A1279" s="40"/>
      <c r="B1279" s="46"/>
      <c r="C1279" s="47"/>
      <c r="D1279" s="47"/>
      <c r="E1279" s="61"/>
      <c r="F1279" s="381"/>
      <c r="G1279" s="379"/>
    </row>
    <row r="1280" spans="1:7" ht="12.9" customHeight="1" x14ac:dyDescent="0.25">
      <c r="A1280" s="40"/>
      <c r="B1280" s="45" t="s">
        <v>122</v>
      </c>
      <c r="C1280" s="46"/>
      <c r="D1280" s="44"/>
      <c r="E1280" s="60"/>
      <c r="F1280" s="379"/>
      <c r="G1280" s="421"/>
    </row>
    <row r="1281" spans="1:7" ht="12.9" customHeight="1" x14ac:dyDescent="0.25">
      <c r="A1281" s="40"/>
      <c r="B1281" s="45"/>
      <c r="C1281" s="46"/>
      <c r="D1281" s="44"/>
      <c r="E1281" s="60"/>
      <c r="F1281" s="379"/>
      <c r="G1281" s="421"/>
    </row>
    <row r="1282" spans="1:7" ht="12.9" customHeight="1" x14ac:dyDescent="0.25">
      <c r="A1282" s="242" t="s">
        <v>13</v>
      </c>
      <c r="B1282" s="49" t="s">
        <v>29</v>
      </c>
      <c r="C1282" s="50"/>
      <c r="D1282" s="50" t="s">
        <v>33</v>
      </c>
      <c r="E1282" s="62"/>
      <c r="F1282" s="379"/>
      <c r="G1282" s="421"/>
    </row>
    <row r="1283" spans="1:7" ht="12.9" customHeight="1" x14ac:dyDescent="0.25">
      <c r="A1283" s="194"/>
      <c r="B1283" s="239"/>
      <c r="C1283" s="234"/>
      <c r="D1283" s="234"/>
      <c r="E1283" s="198"/>
      <c r="F1283" s="383"/>
      <c r="G1283" s="403"/>
    </row>
    <row r="1284" spans="1:7" ht="12.9" customHeight="1" x14ac:dyDescent="0.25">
      <c r="A1284" s="194"/>
      <c r="B1284" s="239"/>
      <c r="C1284" s="234"/>
      <c r="D1284" s="234"/>
      <c r="E1284" s="198"/>
      <c r="F1284" s="383"/>
      <c r="G1284" s="403"/>
    </row>
    <row r="1285" spans="1:7" ht="15.6" customHeight="1" thickBot="1" x14ac:dyDescent="0.3">
      <c r="A1285" s="194"/>
      <c r="B1285" s="316" t="s">
        <v>15</v>
      </c>
      <c r="C1285" s="241"/>
      <c r="D1285" s="194"/>
      <c r="E1285" s="243"/>
      <c r="F1285" s="408"/>
      <c r="G1285" s="410">
        <f>SUM(G1251:G1281)</f>
        <v>0</v>
      </c>
    </row>
    <row r="1286" spans="1:7" ht="12.9" customHeight="1" thickTop="1" x14ac:dyDescent="0.25">
      <c r="A1286" s="242"/>
      <c r="B1286" s="239"/>
      <c r="C1286" s="234"/>
      <c r="D1286" s="234"/>
      <c r="E1286" s="198"/>
      <c r="F1286" s="383"/>
      <c r="G1286" s="403"/>
    </row>
    <row r="1287" spans="1:7" ht="12.9" customHeight="1" x14ac:dyDescent="0.25">
      <c r="A1287" s="44"/>
      <c r="B1287" s="239"/>
      <c r="C1287" s="234"/>
      <c r="D1287" s="234"/>
      <c r="E1287" s="198"/>
      <c r="F1287" s="383"/>
      <c r="G1287" s="403"/>
    </row>
    <row r="1288" spans="1:7" ht="12.9" customHeight="1" x14ac:dyDescent="0.25">
      <c r="A1288" s="44"/>
      <c r="B1288" s="128" t="s">
        <v>25</v>
      </c>
      <c r="C1288" s="47"/>
      <c r="D1288" s="47"/>
      <c r="E1288" s="61"/>
      <c r="F1288" s="381"/>
      <c r="G1288" s="379"/>
    </row>
    <row r="1289" spans="1:7" ht="12.9" customHeight="1" x14ac:dyDescent="0.25">
      <c r="A1289" s="44"/>
      <c r="B1289" s="128"/>
      <c r="C1289" s="47"/>
      <c r="D1289" s="47"/>
      <c r="E1289" s="61"/>
      <c r="F1289" s="381"/>
      <c r="G1289" s="379"/>
    </row>
    <row r="1290" spans="1:7" ht="12.9" customHeight="1" x14ac:dyDescent="0.25">
      <c r="A1290" s="44"/>
      <c r="B1290" s="46" t="s">
        <v>404</v>
      </c>
      <c r="C1290" s="47"/>
      <c r="D1290" s="47"/>
      <c r="E1290" s="61"/>
      <c r="F1290" s="381"/>
      <c r="G1290" s="379">
        <f>G1246</f>
        <v>0</v>
      </c>
    </row>
    <row r="1291" spans="1:7" ht="12.9" customHeight="1" x14ac:dyDescent="0.25">
      <c r="A1291" s="44"/>
      <c r="B1291" s="46"/>
      <c r="C1291" s="47"/>
      <c r="D1291" s="47"/>
      <c r="E1291" s="61"/>
      <c r="F1291" s="381"/>
      <c r="G1291" s="379"/>
    </row>
    <row r="1292" spans="1:7" ht="12.9" customHeight="1" x14ac:dyDescent="0.25">
      <c r="A1292" s="44"/>
      <c r="B1292" s="46" t="s">
        <v>677</v>
      </c>
      <c r="C1292" s="47"/>
      <c r="D1292" s="47"/>
      <c r="E1292" s="61"/>
      <c r="F1292" s="381"/>
      <c r="G1292" s="379">
        <f>G1285</f>
        <v>0</v>
      </c>
    </row>
    <row r="1293" spans="1:7" ht="12.9" customHeight="1" x14ac:dyDescent="0.25">
      <c r="A1293" s="44"/>
      <c r="B1293" s="239"/>
      <c r="C1293" s="234"/>
      <c r="D1293" s="234"/>
      <c r="E1293" s="198"/>
      <c r="F1293" s="383"/>
      <c r="G1293" s="403"/>
    </row>
    <row r="1294" spans="1:7" s="6" customFormat="1" ht="12.9" customHeight="1" x14ac:dyDescent="0.25">
      <c r="A1294" s="44"/>
      <c r="B1294" s="239"/>
      <c r="C1294" s="234"/>
      <c r="D1294" s="234"/>
      <c r="E1294" s="198"/>
      <c r="F1294" s="383"/>
      <c r="G1294" s="403"/>
    </row>
    <row r="1295" spans="1:7" ht="12.9" customHeight="1" x14ac:dyDescent="0.25">
      <c r="A1295" s="194"/>
      <c r="B1295" s="239"/>
      <c r="C1295" s="234"/>
      <c r="D1295" s="234"/>
      <c r="E1295" s="198"/>
      <c r="F1295" s="383"/>
      <c r="G1295" s="403"/>
    </row>
    <row r="1296" spans="1:7" ht="12.9" customHeight="1" x14ac:dyDescent="0.25">
      <c r="A1296" s="194"/>
      <c r="B1296" s="239"/>
      <c r="C1296" s="234"/>
      <c r="D1296" s="234"/>
      <c r="E1296" s="198"/>
      <c r="F1296" s="383"/>
      <c r="G1296" s="403"/>
    </row>
    <row r="1297" spans="1:7" ht="12.9" customHeight="1" x14ac:dyDescent="0.25">
      <c r="A1297" s="194"/>
      <c r="B1297" s="239"/>
      <c r="C1297" s="234"/>
      <c r="D1297" s="234"/>
      <c r="E1297" s="198"/>
      <c r="F1297" s="383"/>
      <c r="G1297" s="403"/>
    </row>
    <row r="1298" spans="1:7" s="6" customFormat="1" ht="12.9" customHeight="1" x14ac:dyDescent="0.25">
      <c r="A1298" s="194"/>
      <c r="B1298" s="239"/>
      <c r="C1298" s="234"/>
      <c r="D1298" s="234"/>
      <c r="E1298" s="198"/>
      <c r="F1298" s="383"/>
      <c r="G1298" s="403"/>
    </row>
    <row r="1299" spans="1:7" ht="12.9" customHeight="1" x14ac:dyDescent="0.25">
      <c r="A1299" s="44"/>
      <c r="B1299" s="239"/>
      <c r="C1299" s="234"/>
      <c r="D1299" s="234"/>
      <c r="E1299" s="198"/>
      <c r="F1299" s="383"/>
      <c r="G1299" s="403"/>
    </row>
    <row r="1300" spans="1:7" ht="12.9" customHeight="1" x14ac:dyDescent="0.25">
      <c r="A1300" s="44"/>
      <c r="B1300" s="46"/>
      <c r="C1300" s="47"/>
      <c r="D1300" s="47"/>
      <c r="E1300" s="61"/>
      <c r="F1300" s="381"/>
      <c r="G1300" s="379"/>
    </row>
    <row r="1301" spans="1:7" s="6" customFormat="1" ht="12.9" customHeight="1" x14ac:dyDescent="0.25">
      <c r="A1301" s="44"/>
      <c r="B1301" s="49"/>
      <c r="C1301" s="50"/>
      <c r="D1301" s="50"/>
      <c r="E1301" s="62"/>
      <c r="F1301" s="379"/>
      <c r="G1301" s="421"/>
    </row>
    <row r="1302" spans="1:7" s="6" customFormat="1" ht="12.9" customHeight="1" x14ac:dyDescent="0.25">
      <c r="A1302" s="194"/>
      <c r="B1302" s="45" t="s">
        <v>370</v>
      </c>
      <c r="C1302" s="46"/>
      <c r="D1302" s="44"/>
      <c r="E1302" s="60"/>
      <c r="F1302" s="406"/>
      <c r="G1302" s="420"/>
    </row>
    <row r="1303" spans="1:7" s="6" customFormat="1" ht="12.9" customHeight="1" x14ac:dyDescent="0.25">
      <c r="A1303" s="194"/>
      <c r="B1303" s="65" t="s">
        <v>100</v>
      </c>
      <c r="C1303" s="44"/>
      <c r="D1303" s="41"/>
      <c r="E1303" s="60"/>
      <c r="F1303" s="406"/>
      <c r="G1303" s="522">
        <f>SUM(G1287:G1297)</f>
        <v>0</v>
      </c>
    </row>
    <row r="1304" spans="1:7" s="6" customFormat="1" ht="12.9" customHeight="1" thickBot="1" x14ac:dyDescent="0.3">
      <c r="A1304" s="194"/>
      <c r="B1304" s="79" t="s">
        <v>666</v>
      </c>
      <c r="C1304" s="106"/>
      <c r="D1304" s="106"/>
      <c r="E1304" s="110"/>
      <c r="F1304" s="406"/>
      <c r="G1304" s="523"/>
    </row>
    <row r="1305" spans="1:7" ht="12.9" customHeight="1" thickTop="1" x14ac:dyDescent="0.25">
      <c r="A1305" s="40"/>
      <c r="B1305" s="131"/>
      <c r="C1305" s="72"/>
      <c r="D1305" s="96"/>
      <c r="E1305" s="104"/>
      <c r="F1305" s="411"/>
      <c r="G1305" s="412"/>
    </row>
    <row r="1306" spans="1:7" ht="12.9" customHeight="1" x14ac:dyDescent="0.25">
      <c r="A1306" s="44"/>
      <c r="B1306" s="160"/>
      <c r="C1306" s="141"/>
      <c r="D1306" s="149"/>
      <c r="E1306" s="159"/>
      <c r="F1306" s="418"/>
      <c r="G1306" s="448"/>
    </row>
    <row r="1307" spans="1:7" ht="12.9" customHeight="1" x14ac:dyDescent="0.25">
      <c r="A1307" s="44"/>
      <c r="B1307" s="82"/>
      <c r="C1307" s="46"/>
      <c r="D1307" s="40"/>
      <c r="E1307" s="69"/>
      <c r="F1307" s="406"/>
      <c r="G1307" s="379"/>
    </row>
    <row r="1308" spans="1:7" ht="12.9" customHeight="1" x14ac:dyDescent="0.25">
      <c r="A1308" s="44"/>
      <c r="B1308" s="112" t="s">
        <v>412</v>
      </c>
      <c r="C1308" s="46"/>
      <c r="D1308" s="44"/>
      <c r="E1308" s="60"/>
      <c r="F1308" s="420"/>
      <c r="G1308" s="379"/>
    </row>
    <row r="1309" spans="1:7" ht="12.9" customHeight="1" x14ac:dyDescent="0.25">
      <c r="A1309" s="96"/>
      <c r="B1309" s="112"/>
      <c r="C1309" s="46"/>
      <c r="D1309" s="44"/>
      <c r="E1309" s="60"/>
      <c r="F1309" s="420"/>
      <c r="G1309" s="379"/>
    </row>
    <row r="1310" spans="1:7" ht="12.9" customHeight="1" x14ac:dyDescent="0.25">
      <c r="A1310" s="149"/>
      <c r="B1310" s="45" t="s">
        <v>104</v>
      </c>
      <c r="C1310" s="46"/>
      <c r="D1310" s="46"/>
      <c r="E1310" s="60"/>
      <c r="F1310" s="379"/>
      <c r="G1310" s="379"/>
    </row>
    <row r="1311" spans="1:7" ht="12.9" customHeight="1" x14ac:dyDescent="0.25">
      <c r="A1311" s="40"/>
      <c r="B1311" s="45"/>
      <c r="C1311" s="46"/>
      <c r="D1311" s="40"/>
      <c r="E1311" s="69"/>
      <c r="F1311" s="379"/>
      <c r="G1311" s="379"/>
    </row>
    <row r="1312" spans="1:7" ht="12.9" customHeight="1" x14ac:dyDescent="0.25">
      <c r="A1312" s="44" t="s">
        <v>5</v>
      </c>
      <c r="B1312" s="51" t="s">
        <v>434</v>
      </c>
      <c r="C1312" s="46">
        <v>6315</v>
      </c>
      <c r="D1312" s="40" t="s">
        <v>114</v>
      </c>
      <c r="E1312" s="69">
        <v>700</v>
      </c>
      <c r="F1312" s="406"/>
      <c r="G1312" s="379">
        <f>F1312*C1312</f>
        <v>0</v>
      </c>
    </row>
    <row r="1313" spans="1:7" ht="12.9" customHeight="1" x14ac:dyDescent="0.25">
      <c r="A1313" s="44"/>
      <c r="B1313" s="45"/>
      <c r="C1313" s="46"/>
      <c r="D1313" s="40"/>
      <c r="E1313" s="69"/>
      <c r="F1313" s="379"/>
      <c r="G1313" s="379"/>
    </row>
    <row r="1314" spans="1:7" ht="12.9" customHeight="1" x14ac:dyDescent="0.25">
      <c r="A1314" s="44" t="s">
        <v>6</v>
      </c>
      <c r="B1314" s="51" t="s">
        <v>309</v>
      </c>
      <c r="C1314" s="46">
        <v>3977</v>
      </c>
      <c r="D1314" s="40" t="s">
        <v>114</v>
      </c>
      <c r="E1314" s="69">
        <f>E1312</f>
        <v>700</v>
      </c>
      <c r="F1314" s="406"/>
      <c r="G1314" s="379">
        <f>F1314*C1314</f>
        <v>0</v>
      </c>
    </row>
    <row r="1315" spans="1:7" ht="12.9" customHeight="1" x14ac:dyDescent="0.25">
      <c r="A1315" s="44"/>
      <c r="B1315" s="45"/>
      <c r="C1315" s="46"/>
      <c r="D1315" s="40"/>
      <c r="E1315" s="69"/>
      <c r="F1315" s="379"/>
      <c r="G1315" s="379"/>
    </row>
    <row r="1316" spans="1:7" ht="12.9" customHeight="1" x14ac:dyDescent="0.25">
      <c r="A1316" s="44"/>
      <c r="B1316" s="204" t="s">
        <v>244</v>
      </c>
      <c r="C1316" s="46"/>
      <c r="D1316" s="40"/>
      <c r="E1316" s="69"/>
      <c r="F1316" s="379"/>
      <c r="G1316" s="379"/>
    </row>
    <row r="1317" spans="1:7" ht="12.9" customHeight="1" x14ac:dyDescent="0.25">
      <c r="A1317" s="44"/>
      <c r="B1317" s="254"/>
      <c r="C1317" s="239"/>
      <c r="D1317" s="242"/>
      <c r="E1317" s="244"/>
      <c r="F1317" s="403"/>
      <c r="G1317" s="403"/>
    </row>
    <row r="1318" spans="1:7" s="10" customFormat="1" ht="26.1" customHeight="1" x14ac:dyDescent="0.3">
      <c r="A1318" s="44" t="s">
        <v>7</v>
      </c>
      <c r="B1318" s="51" t="s">
        <v>445</v>
      </c>
      <c r="C1318" s="46">
        <v>702</v>
      </c>
      <c r="D1318" s="40" t="s">
        <v>114</v>
      </c>
      <c r="E1318" s="69">
        <f>E223</f>
        <v>5000</v>
      </c>
      <c r="F1318" s="406"/>
      <c r="G1318" s="379">
        <f>F1318*C1318</f>
        <v>0</v>
      </c>
    </row>
    <row r="1319" spans="1:7" s="10" customFormat="1" ht="12.9" customHeight="1" x14ac:dyDescent="0.3">
      <c r="A1319" s="216"/>
      <c r="B1319" s="51"/>
      <c r="C1319" s="46"/>
      <c r="D1319" s="40"/>
      <c r="E1319" s="69"/>
      <c r="F1319" s="406"/>
      <c r="G1319" s="379"/>
    </row>
    <row r="1320" spans="1:7" ht="12.9" customHeight="1" x14ac:dyDescent="0.25">
      <c r="A1320" s="44"/>
      <c r="B1320" s="45" t="s">
        <v>122</v>
      </c>
      <c r="C1320" s="46"/>
      <c r="D1320" s="44"/>
      <c r="E1320" s="60"/>
      <c r="F1320" s="379"/>
      <c r="G1320" s="421"/>
    </row>
    <row r="1321" spans="1:7" ht="12.9" customHeight="1" x14ac:dyDescent="0.25">
      <c r="A1321" s="44"/>
      <c r="B1321" s="45"/>
      <c r="C1321" s="46"/>
      <c r="D1321" s="44"/>
      <c r="E1321" s="60"/>
      <c r="F1321" s="379"/>
      <c r="G1321" s="421"/>
    </row>
    <row r="1322" spans="1:7" ht="12.9" customHeight="1" x14ac:dyDescent="0.25">
      <c r="A1322" s="44" t="s">
        <v>8</v>
      </c>
      <c r="B1322" s="49" t="s">
        <v>29</v>
      </c>
      <c r="C1322" s="40"/>
      <c r="D1322" s="40" t="s">
        <v>33</v>
      </c>
      <c r="E1322" s="69"/>
      <c r="F1322" s="461"/>
      <c r="G1322" s="379"/>
    </row>
    <row r="1323" spans="1:7" ht="12.9" customHeight="1" x14ac:dyDescent="0.25">
      <c r="A1323" s="44"/>
      <c r="B1323" s="49"/>
      <c r="C1323" s="40"/>
      <c r="D1323" s="40"/>
      <c r="E1323" s="69"/>
      <c r="F1323" s="461"/>
      <c r="G1323" s="379"/>
    </row>
    <row r="1324" spans="1:7" s="10" customFormat="1" ht="26.1" customHeight="1" x14ac:dyDescent="0.3">
      <c r="A1324" s="56"/>
      <c r="B1324" s="49"/>
      <c r="C1324" s="40"/>
      <c r="D1324" s="40"/>
      <c r="E1324" s="69"/>
      <c r="F1324" s="461"/>
      <c r="G1324" s="379"/>
    </row>
    <row r="1325" spans="1:7" s="10" customFormat="1" ht="12.9" customHeight="1" x14ac:dyDescent="0.3">
      <c r="A1325" s="216"/>
      <c r="B1325" s="49"/>
      <c r="C1325" s="40"/>
      <c r="D1325" s="40"/>
      <c r="E1325" s="69"/>
      <c r="F1325" s="461"/>
      <c r="G1325" s="379"/>
    </row>
    <row r="1326" spans="1:7" ht="12.9" customHeight="1" x14ac:dyDescent="0.25">
      <c r="A1326" s="44"/>
      <c r="B1326" s="49"/>
      <c r="C1326" s="40"/>
      <c r="D1326" s="40"/>
      <c r="E1326" s="69"/>
      <c r="F1326" s="461"/>
      <c r="G1326" s="379"/>
    </row>
    <row r="1327" spans="1:7" ht="12.9" customHeight="1" x14ac:dyDescent="0.25">
      <c r="A1327" s="44"/>
      <c r="B1327" s="49"/>
      <c r="C1327" s="40"/>
      <c r="D1327" s="40"/>
      <c r="E1327" s="69"/>
      <c r="F1327" s="461"/>
      <c r="G1327" s="379"/>
    </row>
    <row r="1328" spans="1:7" ht="12.9" customHeight="1" x14ac:dyDescent="0.25">
      <c r="A1328" s="44"/>
      <c r="B1328" s="49"/>
      <c r="C1328" s="40"/>
      <c r="D1328" s="40"/>
      <c r="E1328" s="69"/>
      <c r="F1328" s="461"/>
      <c r="G1328" s="379"/>
    </row>
    <row r="1329" spans="1:7" ht="12.9" customHeight="1" x14ac:dyDescent="0.25">
      <c r="A1329" s="194"/>
      <c r="B1329" s="49"/>
      <c r="C1329" s="40"/>
      <c r="D1329" s="40"/>
      <c r="E1329" s="69"/>
      <c r="F1329" s="461"/>
      <c r="G1329" s="379"/>
    </row>
    <row r="1330" spans="1:7" ht="12.9" customHeight="1" x14ac:dyDescent="0.25">
      <c r="A1330" s="44"/>
      <c r="B1330" s="49"/>
      <c r="C1330" s="40"/>
      <c r="D1330" s="40"/>
      <c r="E1330" s="69"/>
      <c r="F1330" s="461"/>
      <c r="G1330" s="379"/>
    </row>
    <row r="1331" spans="1:7" ht="12.9" customHeight="1" x14ac:dyDescent="0.25">
      <c r="A1331" s="44"/>
      <c r="B1331" s="49"/>
      <c r="C1331" s="40"/>
      <c r="D1331" s="40"/>
      <c r="E1331" s="69"/>
      <c r="F1331" s="461"/>
      <c r="G1331" s="379"/>
    </row>
    <row r="1332" spans="1:7" s="6" customFormat="1" ht="12.9" customHeight="1" x14ac:dyDescent="0.25">
      <c r="A1332" s="44"/>
      <c r="B1332" s="49"/>
      <c r="C1332" s="40"/>
      <c r="D1332" s="40"/>
      <c r="E1332" s="69"/>
      <c r="F1332" s="461"/>
      <c r="G1332" s="379"/>
    </row>
    <row r="1333" spans="1:7" s="6" customFormat="1" ht="12.9" customHeight="1" x14ac:dyDescent="0.25">
      <c r="A1333" s="194"/>
      <c r="B1333" s="49"/>
      <c r="C1333" s="40"/>
      <c r="D1333" s="40"/>
      <c r="E1333" s="69"/>
      <c r="F1333" s="461"/>
      <c r="G1333" s="379"/>
    </row>
    <row r="1334" spans="1:7" ht="26.1" customHeight="1" x14ac:dyDescent="0.25">
      <c r="A1334" s="194"/>
      <c r="B1334" s="49"/>
      <c r="C1334" s="40"/>
      <c r="D1334" s="40"/>
      <c r="E1334" s="69"/>
      <c r="F1334" s="461"/>
      <c r="G1334" s="379"/>
    </row>
    <row r="1335" spans="1:7" ht="12.9" customHeight="1" x14ac:dyDescent="0.25">
      <c r="A1335" s="194"/>
      <c r="B1335" s="49"/>
      <c r="C1335" s="40"/>
      <c r="D1335" s="40"/>
      <c r="E1335" s="69"/>
      <c r="F1335" s="461"/>
      <c r="G1335" s="379"/>
    </row>
    <row r="1336" spans="1:7" ht="12.9" customHeight="1" x14ac:dyDescent="0.25">
      <c r="A1336" s="194"/>
      <c r="B1336" s="49"/>
      <c r="C1336" s="40"/>
      <c r="D1336" s="40"/>
      <c r="E1336" s="69"/>
      <c r="F1336" s="461"/>
      <c r="G1336" s="379"/>
    </row>
    <row r="1337" spans="1:7" ht="12.9" customHeight="1" x14ac:dyDescent="0.25">
      <c r="A1337" s="193"/>
      <c r="B1337" s="49"/>
      <c r="C1337" s="40"/>
      <c r="D1337" s="40"/>
      <c r="E1337" s="69"/>
      <c r="F1337" s="461"/>
      <c r="G1337" s="379"/>
    </row>
    <row r="1338" spans="1:7" ht="12.9" customHeight="1" x14ac:dyDescent="0.25">
      <c r="A1338" s="194"/>
      <c r="B1338" s="49"/>
      <c r="C1338" s="40"/>
      <c r="D1338" s="40"/>
      <c r="E1338" s="69"/>
      <c r="F1338" s="461"/>
      <c r="G1338" s="379"/>
    </row>
    <row r="1339" spans="1:7" s="6" customFormat="1" ht="12.9" customHeight="1" x14ac:dyDescent="0.25">
      <c r="A1339" s="194"/>
      <c r="B1339" s="49"/>
      <c r="C1339" s="40"/>
      <c r="D1339" s="40"/>
      <c r="E1339" s="69"/>
      <c r="F1339" s="461"/>
      <c r="G1339" s="379"/>
    </row>
    <row r="1340" spans="1:7" s="6" customFormat="1" ht="12.9" customHeight="1" x14ac:dyDescent="0.25">
      <c r="A1340" s="194"/>
      <c r="B1340" s="49"/>
      <c r="C1340" s="40"/>
      <c r="D1340" s="40"/>
      <c r="E1340" s="69"/>
      <c r="F1340" s="461"/>
      <c r="G1340" s="379"/>
    </row>
    <row r="1341" spans="1:7" s="6" customFormat="1" ht="12.9" customHeight="1" x14ac:dyDescent="0.25">
      <c r="A1341" s="194"/>
      <c r="B1341" s="49"/>
      <c r="C1341" s="40"/>
      <c r="D1341" s="40"/>
      <c r="E1341" s="69"/>
      <c r="F1341" s="461"/>
      <c r="G1341" s="379"/>
    </row>
    <row r="1342" spans="1:7" s="6" customFormat="1" ht="12.9" customHeight="1" x14ac:dyDescent="0.25">
      <c r="A1342" s="194"/>
      <c r="B1342" s="49"/>
      <c r="C1342" s="40"/>
      <c r="D1342" s="40"/>
      <c r="E1342" s="69"/>
      <c r="F1342" s="461"/>
      <c r="G1342" s="379"/>
    </row>
    <row r="1343" spans="1:7" s="6" customFormat="1" ht="12.9" customHeight="1" x14ac:dyDescent="0.25">
      <c r="A1343" s="194"/>
      <c r="B1343" s="49"/>
      <c r="C1343" s="40"/>
      <c r="D1343" s="40"/>
      <c r="E1343" s="69"/>
      <c r="F1343" s="461"/>
      <c r="G1343" s="379"/>
    </row>
    <row r="1344" spans="1:7" ht="12.9" customHeight="1" x14ac:dyDescent="0.25">
      <c r="A1344" s="193"/>
      <c r="B1344" s="49"/>
      <c r="C1344" s="40"/>
      <c r="D1344" s="40"/>
      <c r="E1344" s="69"/>
      <c r="F1344" s="461"/>
      <c r="G1344" s="379"/>
    </row>
    <row r="1345" spans="1:7" ht="12.9" customHeight="1" x14ac:dyDescent="0.25">
      <c r="A1345" s="193"/>
      <c r="B1345" s="49"/>
      <c r="C1345" s="40"/>
      <c r="D1345" s="40"/>
      <c r="E1345" s="69"/>
      <c r="F1345" s="461"/>
      <c r="G1345" s="379"/>
    </row>
    <row r="1346" spans="1:7" s="6" customFormat="1" ht="13.2" customHeight="1" x14ac:dyDescent="0.25">
      <c r="A1346" s="194"/>
      <c r="B1346" s="49"/>
      <c r="C1346" s="40"/>
      <c r="D1346" s="40"/>
      <c r="E1346" s="69"/>
      <c r="F1346" s="461"/>
      <c r="G1346" s="379"/>
    </row>
    <row r="1347" spans="1:7" s="6" customFormat="1" ht="12.9" customHeight="1" x14ac:dyDescent="0.25">
      <c r="A1347" s="194"/>
      <c r="B1347" s="49"/>
      <c r="C1347" s="40"/>
      <c r="D1347" s="40"/>
      <c r="E1347" s="69"/>
      <c r="F1347" s="461"/>
      <c r="G1347" s="379"/>
    </row>
    <row r="1348" spans="1:7" s="6" customFormat="1" ht="12.9" customHeight="1" x14ac:dyDescent="0.25">
      <c r="A1348" s="194"/>
      <c r="B1348" s="49"/>
      <c r="C1348" s="40"/>
      <c r="D1348" s="40"/>
      <c r="E1348" s="69"/>
      <c r="F1348" s="461"/>
      <c r="G1348" s="379"/>
    </row>
    <row r="1349" spans="1:7" s="6" customFormat="1" ht="12.9" customHeight="1" x14ac:dyDescent="0.25">
      <c r="A1349" s="194"/>
      <c r="B1349" s="49"/>
      <c r="C1349" s="40"/>
      <c r="D1349" s="40"/>
      <c r="E1349" s="69"/>
      <c r="F1349" s="461"/>
      <c r="G1349" s="379"/>
    </row>
    <row r="1350" spans="1:7" s="6" customFormat="1" ht="16.2" customHeight="1" x14ac:dyDescent="0.25">
      <c r="A1350" s="194"/>
      <c r="B1350" s="49"/>
      <c r="C1350" s="40"/>
      <c r="D1350" s="40"/>
      <c r="E1350" s="69"/>
      <c r="F1350" s="461"/>
      <c r="G1350" s="379"/>
    </row>
    <row r="1351" spans="1:7" s="6" customFormat="1" ht="12.9" customHeight="1" x14ac:dyDescent="0.25">
      <c r="A1351" s="194"/>
      <c r="B1351" s="49"/>
      <c r="C1351" s="40"/>
      <c r="D1351" s="40"/>
      <c r="E1351" s="69"/>
      <c r="F1351" s="461"/>
      <c r="G1351" s="379"/>
    </row>
    <row r="1352" spans="1:7" s="6" customFormat="1" ht="12.9" customHeight="1" x14ac:dyDescent="0.25">
      <c r="A1352" s="194"/>
      <c r="B1352" s="49"/>
      <c r="C1352" s="40"/>
      <c r="D1352" s="40"/>
      <c r="E1352" s="69"/>
      <c r="F1352" s="461"/>
      <c r="G1352" s="379"/>
    </row>
    <row r="1353" spans="1:7" s="6" customFormat="1" ht="12.9" customHeight="1" x14ac:dyDescent="0.25">
      <c r="A1353" s="44"/>
      <c r="B1353" s="245"/>
      <c r="C1353" s="242"/>
      <c r="D1353" s="242"/>
      <c r="E1353" s="244"/>
      <c r="F1353" s="452"/>
      <c r="G1353" s="403"/>
    </row>
    <row r="1354" spans="1:7" s="6" customFormat="1" ht="12.9" customHeight="1" x14ac:dyDescent="0.25">
      <c r="A1354" s="44"/>
      <c r="B1354" s="245"/>
      <c r="C1354" s="242"/>
      <c r="D1354" s="242"/>
      <c r="E1354" s="244"/>
      <c r="F1354" s="452"/>
      <c r="G1354" s="403"/>
    </row>
    <row r="1355" spans="1:7" s="37" customFormat="1" ht="12.9" customHeight="1" x14ac:dyDescent="0.25">
      <c r="A1355" s="40"/>
      <c r="B1355" s="245"/>
      <c r="C1355" s="242"/>
      <c r="D1355" s="242"/>
      <c r="E1355" s="244"/>
      <c r="F1355" s="452"/>
      <c r="G1355" s="403"/>
    </row>
    <row r="1356" spans="1:7" s="37" customFormat="1" ht="12.9" customHeight="1" x14ac:dyDescent="0.25">
      <c r="A1356" s="40"/>
      <c r="B1356" s="245"/>
      <c r="C1356" s="242"/>
      <c r="D1356" s="242"/>
      <c r="E1356" s="244"/>
      <c r="F1356" s="452"/>
      <c r="G1356" s="403"/>
    </row>
    <row r="1357" spans="1:7" s="37" customFormat="1" ht="12.9" customHeight="1" x14ac:dyDescent="0.25">
      <c r="A1357" s="40"/>
      <c r="B1357" s="245"/>
      <c r="C1357" s="242"/>
      <c r="D1357" s="242"/>
      <c r="E1357" s="244"/>
      <c r="F1357" s="452"/>
      <c r="G1357" s="403"/>
    </row>
    <row r="1358" spans="1:7" s="37" customFormat="1" ht="12.9" customHeight="1" x14ac:dyDescent="0.25">
      <c r="A1358" s="40"/>
      <c r="B1358" s="245"/>
      <c r="C1358" s="242"/>
      <c r="D1358" s="242"/>
      <c r="E1358" s="244"/>
      <c r="F1358" s="452"/>
      <c r="G1358" s="403"/>
    </row>
    <row r="1359" spans="1:7" s="37" customFormat="1" ht="12.9" customHeight="1" x14ac:dyDescent="0.25">
      <c r="A1359" s="242"/>
      <c r="B1359" s="245"/>
      <c r="C1359" s="242"/>
      <c r="D1359" s="242"/>
      <c r="E1359" s="244"/>
      <c r="F1359" s="452"/>
      <c r="G1359" s="403"/>
    </row>
    <row r="1360" spans="1:7" s="37" customFormat="1" ht="12.9" customHeight="1" x14ac:dyDescent="0.25">
      <c r="A1360" s="40"/>
      <c r="B1360" s="245"/>
      <c r="C1360" s="242"/>
      <c r="D1360" s="242"/>
      <c r="E1360" s="244"/>
      <c r="F1360" s="452"/>
      <c r="G1360" s="403"/>
    </row>
    <row r="1361" spans="1:7" s="37" customFormat="1" ht="12.9" customHeight="1" x14ac:dyDescent="0.25">
      <c r="A1361" s="40"/>
      <c r="B1361" s="245"/>
      <c r="C1361" s="242"/>
      <c r="D1361" s="242"/>
      <c r="E1361" s="244"/>
      <c r="F1361" s="452"/>
      <c r="G1361" s="403"/>
    </row>
    <row r="1362" spans="1:7" s="37" customFormat="1" ht="12.9" customHeight="1" x14ac:dyDescent="0.25">
      <c r="A1362" s="40"/>
      <c r="B1362" s="49"/>
      <c r="C1362" s="40"/>
      <c r="D1362" s="40"/>
      <c r="E1362" s="69"/>
      <c r="F1362" s="461"/>
      <c r="G1362" s="379"/>
    </row>
    <row r="1363" spans="1:7" s="37" customFormat="1" ht="12.9" customHeight="1" x14ac:dyDescent="0.25">
      <c r="A1363" s="242"/>
      <c r="B1363" s="49"/>
      <c r="C1363" s="40"/>
      <c r="D1363" s="40"/>
      <c r="E1363" s="69"/>
      <c r="F1363" s="461"/>
      <c r="G1363" s="379"/>
    </row>
    <row r="1364" spans="1:7" s="37" customFormat="1" ht="12.9" customHeight="1" x14ac:dyDescent="0.25">
      <c r="A1364" s="242"/>
      <c r="B1364" s="45" t="s">
        <v>412</v>
      </c>
      <c r="C1364" s="46"/>
      <c r="D1364" s="44"/>
      <c r="E1364" s="60"/>
      <c r="F1364" s="406"/>
      <c r="G1364" s="420"/>
    </row>
    <row r="1365" spans="1:7" s="37" customFormat="1" ht="12.9" customHeight="1" x14ac:dyDescent="0.25">
      <c r="A1365" s="242"/>
      <c r="B1365" s="65" t="s">
        <v>104</v>
      </c>
      <c r="C1365" s="44"/>
      <c r="D1365" s="41"/>
      <c r="E1365" s="60"/>
      <c r="F1365" s="406"/>
      <c r="G1365" s="522">
        <f>SUM(G1309:G1361)</f>
        <v>0</v>
      </c>
    </row>
    <row r="1366" spans="1:7" ht="12.9" customHeight="1" thickBot="1" x14ac:dyDescent="0.3">
      <c r="A1366" s="194"/>
      <c r="B1366" s="79" t="s">
        <v>666</v>
      </c>
      <c r="C1366" s="106"/>
      <c r="D1366" s="106"/>
      <c r="E1366" s="110"/>
      <c r="F1366" s="406"/>
      <c r="G1366" s="523"/>
    </row>
    <row r="1367" spans="1:7" s="37" customFormat="1" ht="12.9" customHeight="1" thickTop="1" x14ac:dyDescent="0.25">
      <c r="A1367" s="96"/>
      <c r="B1367" s="132"/>
      <c r="C1367" s="72"/>
      <c r="D1367" s="132"/>
      <c r="E1367" s="133"/>
      <c r="F1367" s="462"/>
      <c r="G1367" s="412"/>
    </row>
    <row r="1368" spans="1:7" s="37" customFormat="1" ht="12.9" customHeight="1" x14ac:dyDescent="0.25">
      <c r="A1368" s="182"/>
      <c r="B1368" s="157"/>
      <c r="C1368" s="141"/>
      <c r="D1368" s="157"/>
      <c r="E1368" s="158"/>
      <c r="F1368" s="463"/>
      <c r="G1368" s="448"/>
    </row>
    <row r="1369" spans="1:7" s="37" customFormat="1" ht="12.9" customHeight="1" x14ac:dyDescent="0.25">
      <c r="A1369" s="242"/>
      <c r="B1369" s="89"/>
      <c r="C1369" s="46"/>
      <c r="D1369" s="89"/>
      <c r="E1369" s="95"/>
      <c r="F1369" s="428"/>
      <c r="G1369" s="379"/>
    </row>
    <row r="1370" spans="1:7" s="14" customFormat="1" ht="12.9" customHeight="1" x14ac:dyDescent="0.25">
      <c r="A1370" s="194"/>
      <c r="B1370" s="45" t="s">
        <v>482</v>
      </c>
      <c r="C1370" s="46"/>
      <c r="D1370" s="89"/>
      <c r="E1370" s="95"/>
      <c r="F1370" s="428"/>
      <c r="G1370" s="379"/>
    </row>
    <row r="1371" spans="1:7" s="14" customFormat="1" ht="15" customHeight="1" x14ac:dyDescent="0.25">
      <c r="A1371" s="216"/>
      <c r="B1371" s="45"/>
      <c r="C1371" s="46"/>
      <c r="D1371" s="89"/>
      <c r="E1371" s="95"/>
      <c r="F1371" s="428"/>
      <c r="G1371" s="379"/>
    </row>
    <row r="1372" spans="1:7" s="14" customFormat="1" ht="12.9" customHeight="1" x14ac:dyDescent="0.25">
      <c r="A1372" s="194"/>
      <c r="B1372" s="45" t="s">
        <v>106</v>
      </c>
      <c r="C1372" s="46"/>
      <c r="D1372" s="89"/>
      <c r="E1372" s="95"/>
      <c r="F1372" s="428"/>
      <c r="G1372" s="379"/>
    </row>
    <row r="1373" spans="1:7" s="14" customFormat="1" ht="12.9" customHeight="1" x14ac:dyDescent="0.25">
      <c r="A1373" s="193"/>
      <c r="B1373" s="45"/>
      <c r="C1373" s="46"/>
      <c r="D1373" s="89"/>
      <c r="E1373" s="95"/>
      <c r="F1373" s="428"/>
      <c r="G1373" s="379"/>
    </row>
    <row r="1374" spans="1:7" s="37" customFormat="1" ht="12.9" customHeight="1" x14ac:dyDescent="0.25">
      <c r="A1374" s="242"/>
      <c r="B1374" s="45" t="s">
        <v>107</v>
      </c>
      <c r="C1374" s="46"/>
      <c r="D1374" s="89"/>
      <c r="E1374" s="95"/>
      <c r="F1374" s="428"/>
      <c r="G1374" s="379"/>
    </row>
    <row r="1375" spans="1:7" ht="12.9" customHeight="1" x14ac:dyDescent="0.25">
      <c r="A1375" s="194"/>
      <c r="B1375" s="89"/>
      <c r="C1375" s="46"/>
      <c r="D1375" s="89"/>
      <c r="E1375" s="95"/>
      <c r="F1375" s="428"/>
      <c r="G1375" s="379"/>
    </row>
    <row r="1376" spans="1:7" ht="25.2" customHeight="1" x14ac:dyDescent="0.25">
      <c r="A1376" s="194" t="s">
        <v>5</v>
      </c>
      <c r="B1376" s="134" t="s">
        <v>435</v>
      </c>
      <c r="C1376" s="63">
        <f>C1140</f>
        <v>15789</v>
      </c>
      <c r="D1376" s="40" t="s">
        <v>114</v>
      </c>
      <c r="E1376" s="69">
        <f>E208</f>
        <v>1000</v>
      </c>
      <c r="F1376" s="406"/>
      <c r="G1376" s="379">
        <f>F1376*C1376</f>
        <v>0</v>
      </c>
    </row>
    <row r="1377" spans="1:7" ht="12.9" customHeight="1" x14ac:dyDescent="0.25">
      <c r="A1377" s="194"/>
      <c r="B1377" s="89"/>
      <c r="C1377" s="63"/>
      <c r="D1377" s="89"/>
      <c r="E1377" s="95"/>
      <c r="F1377" s="379"/>
      <c r="G1377" s="379"/>
    </row>
    <row r="1378" spans="1:7" ht="12.9" customHeight="1" x14ac:dyDescent="0.25">
      <c r="A1378" s="194" t="s">
        <v>6</v>
      </c>
      <c r="B1378" s="134" t="s">
        <v>128</v>
      </c>
      <c r="C1378" s="63">
        <f>C1376</f>
        <v>15789</v>
      </c>
      <c r="D1378" s="40" t="s">
        <v>114</v>
      </c>
      <c r="E1378" s="69">
        <f>E210</f>
        <v>2000</v>
      </c>
      <c r="F1378" s="406"/>
      <c r="G1378" s="379">
        <f>F1378*C1378</f>
        <v>0</v>
      </c>
    </row>
    <row r="1379" spans="1:7" ht="12.9" customHeight="1" x14ac:dyDescent="0.25">
      <c r="A1379" s="194"/>
      <c r="B1379" s="51"/>
      <c r="C1379" s="46"/>
      <c r="D1379" s="40"/>
      <c r="E1379" s="69"/>
      <c r="F1379" s="379"/>
      <c r="G1379" s="379"/>
    </row>
    <row r="1380" spans="1:7" ht="12.9" customHeight="1" x14ac:dyDescent="0.25">
      <c r="A1380" s="193" t="s">
        <v>7</v>
      </c>
      <c r="B1380" s="134" t="s">
        <v>224</v>
      </c>
      <c r="C1380" s="135">
        <f>C1312</f>
        <v>6315</v>
      </c>
      <c r="D1380" s="106" t="s">
        <v>114</v>
      </c>
      <c r="E1380" s="136">
        <f>E1378</f>
        <v>2000</v>
      </c>
      <c r="F1380" s="446"/>
      <c r="G1380" s="447">
        <f>F1380*C1380</f>
        <v>0</v>
      </c>
    </row>
    <row r="1381" spans="1:7" ht="12.9" customHeight="1" x14ac:dyDescent="0.25">
      <c r="A1381" s="193"/>
      <c r="B1381" s="51"/>
      <c r="C1381" s="46"/>
      <c r="D1381" s="40"/>
      <c r="E1381" s="69"/>
      <c r="F1381" s="379"/>
      <c r="G1381" s="379"/>
    </row>
    <row r="1382" spans="1:7" s="6" customFormat="1" ht="15" customHeight="1" x14ac:dyDescent="0.25">
      <c r="A1382" s="194" t="s">
        <v>8</v>
      </c>
      <c r="B1382" s="134" t="s">
        <v>230</v>
      </c>
      <c r="C1382" s="135">
        <f>C1142</f>
        <v>4736.7</v>
      </c>
      <c r="D1382" s="106" t="s">
        <v>24</v>
      </c>
      <c r="E1382" s="136">
        <f>E218</f>
        <v>660</v>
      </c>
      <c r="F1382" s="446"/>
      <c r="G1382" s="447">
        <f>F1382*C1382</f>
        <v>0</v>
      </c>
    </row>
    <row r="1383" spans="1:7" s="6" customFormat="1" ht="12.9" customHeight="1" x14ac:dyDescent="0.25">
      <c r="A1383" s="194"/>
      <c r="B1383" s="51"/>
      <c r="C1383" s="46"/>
      <c r="D1383" s="40"/>
      <c r="E1383" s="69"/>
      <c r="F1383" s="406"/>
      <c r="G1383" s="379"/>
    </row>
    <row r="1384" spans="1:7" s="6" customFormat="1" ht="17.399999999999999" customHeight="1" x14ac:dyDescent="0.25">
      <c r="A1384" s="194"/>
      <c r="B1384" s="45" t="s">
        <v>105</v>
      </c>
      <c r="C1384" s="46"/>
      <c r="D1384" s="89"/>
      <c r="E1384" s="95"/>
      <c r="F1384" s="379"/>
      <c r="G1384" s="379"/>
    </row>
    <row r="1385" spans="1:7" s="6" customFormat="1" ht="12.9" customHeight="1" x14ac:dyDescent="0.25">
      <c r="A1385" s="194"/>
      <c r="B1385" s="89"/>
      <c r="C1385" s="46"/>
      <c r="D1385" s="89"/>
      <c r="E1385" s="95"/>
      <c r="F1385" s="379"/>
      <c r="G1385" s="379"/>
    </row>
    <row r="1386" spans="1:7" s="6" customFormat="1" ht="12.9" customHeight="1" x14ac:dyDescent="0.25">
      <c r="A1386" s="194"/>
      <c r="B1386" s="45" t="s">
        <v>189</v>
      </c>
      <c r="C1386" s="46"/>
      <c r="D1386" s="89"/>
      <c r="E1386" s="95"/>
      <c r="F1386" s="379"/>
      <c r="G1386" s="379"/>
    </row>
    <row r="1387" spans="1:7" s="6" customFormat="1" ht="12.9" customHeight="1" x14ac:dyDescent="0.25">
      <c r="A1387" s="194"/>
      <c r="B1387" s="89"/>
      <c r="C1387" s="46"/>
      <c r="D1387" s="89"/>
      <c r="E1387" s="95"/>
      <c r="F1387" s="379"/>
      <c r="G1387" s="379"/>
    </row>
    <row r="1388" spans="1:7" ht="12.9" customHeight="1" x14ac:dyDescent="0.25">
      <c r="A1388" s="193" t="s">
        <v>9</v>
      </c>
      <c r="B1388" s="51" t="s">
        <v>190</v>
      </c>
      <c r="C1388" s="46">
        <f>C1171</f>
        <v>2562</v>
      </c>
      <c r="D1388" s="40" t="s">
        <v>114</v>
      </c>
      <c r="E1388" s="69">
        <v>2235</v>
      </c>
      <c r="F1388" s="406"/>
      <c r="G1388" s="379">
        <f>F1388*C1388</f>
        <v>0</v>
      </c>
    </row>
    <row r="1389" spans="1:7" ht="12.9" customHeight="1" x14ac:dyDescent="0.25">
      <c r="A1389" s="193"/>
      <c r="B1389" s="134"/>
      <c r="C1389" s="135"/>
      <c r="D1389" s="106"/>
      <c r="E1389" s="136"/>
      <c r="F1389" s="446"/>
      <c r="G1389" s="447"/>
    </row>
    <row r="1390" spans="1:7" s="6" customFormat="1" ht="12.9" customHeight="1" x14ac:dyDescent="0.25">
      <c r="A1390" s="194" t="s">
        <v>10</v>
      </c>
      <c r="B1390" s="51" t="s">
        <v>191</v>
      </c>
      <c r="C1390" s="46">
        <f>C1173</f>
        <v>768.6</v>
      </c>
      <c r="D1390" s="40" t="s">
        <v>24</v>
      </c>
      <c r="E1390" s="69">
        <v>738</v>
      </c>
      <c r="F1390" s="406"/>
      <c r="G1390" s="379">
        <f>F1390*C1390</f>
        <v>0</v>
      </c>
    </row>
    <row r="1391" spans="1:7" s="6" customFormat="1" ht="12.9" customHeight="1" x14ac:dyDescent="0.25">
      <c r="A1391" s="194"/>
      <c r="B1391" s="51"/>
      <c r="C1391" s="46"/>
      <c r="D1391" s="40"/>
      <c r="E1391" s="69"/>
      <c r="F1391" s="406"/>
      <c r="G1391" s="379"/>
    </row>
    <row r="1392" spans="1:7" s="6" customFormat="1" ht="12.9" customHeight="1" x14ac:dyDescent="0.25">
      <c r="A1392" s="194"/>
      <c r="B1392" s="45" t="s">
        <v>122</v>
      </c>
      <c r="C1392" s="46"/>
      <c r="D1392" s="44"/>
      <c r="E1392" s="60"/>
      <c r="F1392" s="379"/>
      <c r="G1392" s="421"/>
    </row>
    <row r="1393" spans="1:7" s="6" customFormat="1" ht="12.9" customHeight="1" x14ac:dyDescent="0.25">
      <c r="A1393" s="193"/>
      <c r="B1393" s="45"/>
      <c r="C1393" s="46"/>
      <c r="D1393" s="44"/>
      <c r="E1393" s="60"/>
      <c r="F1393" s="379"/>
      <c r="G1393" s="421"/>
    </row>
    <row r="1394" spans="1:7" s="6" customFormat="1" ht="12.9" customHeight="1" x14ac:dyDescent="0.25">
      <c r="A1394" s="194" t="s">
        <v>11</v>
      </c>
      <c r="B1394" s="49" t="s">
        <v>29</v>
      </c>
      <c r="C1394" s="40"/>
      <c r="D1394" s="40" t="s">
        <v>33</v>
      </c>
      <c r="E1394" s="69"/>
      <c r="F1394" s="461"/>
      <c r="G1394" s="379"/>
    </row>
    <row r="1395" spans="1:7" s="6" customFormat="1" ht="12.9" customHeight="1" x14ac:dyDescent="0.25">
      <c r="A1395" s="194"/>
      <c r="B1395" s="49"/>
      <c r="C1395" s="40"/>
      <c r="D1395" s="40"/>
      <c r="E1395" s="69"/>
      <c r="F1395" s="461"/>
      <c r="G1395" s="379"/>
    </row>
    <row r="1396" spans="1:7" s="6" customFormat="1" ht="12.9" customHeight="1" x14ac:dyDescent="0.25">
      <c r="A1396" s="194"/>
      <c r="B1396" s="49"/>
      <c r="C1396" s="40"/>
      <c r="D1396" s="40"/>
      <c r="E1396" s="69"/>
      <c r="F1396" s="461"/>
      <c r="G1396" s="379"/>
    </row>
    <row r="1397" spans="1:7" s="6" customFormat="1" ht="12.9" customHeight="1" x14ac:dyDescent="0.25">
      <c r="A1397" s="194"/>
      <c r="B1397" s="49"/>
      <c r="C1397" s="40"/>
      <c r="D1397" s="40"/>
      <c r="E1397" s="69"/>
      <c r="F1397" s="461"/>
      <c r="G1397" s="379"/>
    </row>
    <row r="1398" spans="1:7" s="6" customFormat="1" ht="12.9" customHeight="1" x14ac:dyDescent="0.25">
      <c r="A1398" s="194"/>
      <c r="B1398" s="49"/>
      <c r="C1398" s="40"/>
      <c r="D1398" s="40"/>
      <c r="E1398" s="69"/>
      <c r="F1398" s="461"/>
      <c r="G1398" s="379"/>
    </row>
    <row r="1399" spans="1:7" ht="12.9" customHeight="1" x14ac:dyDescent="0.25">
      <c r="A1399" s="39"/>
      <c r="B1399" s="49"/>
      <c r="C1399" s="40"/>
      <c r="D1399" s="40"/>
      <c r="E1399" s="69"/>
      <c r="F1399" s="461"/>
      <c r="G1399" s="379"/>
    </row>
    <row r="1400" spans="1:7" ht="12.9" customHeight="1" x14ac:dyDescent="0.25">
      <c r="A1400" s="44"/>
      <c r="B1400" s="49"/>
      <c r="C1400" s="40"/>
      <c r="D1400" s="40"/>
      <c r="E1400" s="69"/>
      <c r="F1400" s="461"/>
      <c r="G1400" s="379"/>
    </row>
    <row r="1401" spans="1:7" ht="12.9" customHeight="1" x14ac:dyDescent="0.25">
      <c r="A1401" s="44"/>
      <c r="B1401" s="49"/>
      <c r="C1401" s="40"/>
      <c r="D1401" s="40"/>
      <c r="E1401" s="69"/>
      <c r="F1401" s="461"/>
      <c r="G1401" s="379"/>
    </row>
    <row r="1402" spans="1:7" s="6" customFormat="1" ht="12.9" customHeight="1" x14ac:dyDescent="0.25">
      <c r="A1402" s="44"/>
      <c r="B1402" s="49"/>
      <c r="C1402" s="40"/>
      <c r="D1402" s="40"/>
      <c r="E1402" s="69"/>
      <c r="F1402" s="461"/>
      <c r="G1402" s="379"/>
    </row>
    <row r="1403" spans="1:7" ht="12.9" customHeight="1" x14ac:dyDescent="0.25">
      <c r="A1403" s="196"/>
      <c r="B1403" s="49"/>
      <c r="C1403" s="40"/>
      <c r="D1403" s="40"/>
      <c r="E1403" s="69"/>
      <c r="F1403" s="461"/>
      <c r="G1403" s="379"/>
    </row>
    <row r="1404" spans="1:7" ht="12.9" customHeight="1" x14ac:dyDescent="0.25">
      <c r="A1404" s="196"/>
      <c r="B1404" s="49"/>
      <c r="C1404" s="40"/>
      <c r="D1404" s="40"/>
      <c r="E1404" s="69"/>
      <c r="F1404" s="461"/>
      <c r="G1404" s="379"/>
    </row>
    <row r="1405" spans="1:7" ht="12.9" customHeight="1" x14ac:dyDescent="0.25">
      <c r="A1405" s="194"/>
      <c r="B1405" s="49"/>
      <c r="C1405" s="40"/>
      <c r="D1405" s="40"/>
      <c r="E1405" s="69"/>
      <c r="F1405" s="461"/>
      <c r="G1405" s="379"/>
    </row>
    <row r="1406" spans="1:7" ht="12.9" customHeight="1" x14ac:dyDescent="0.25">
      <c r="A1406" s="196"/>
      <c r="B1406" s="49"/>
      <c r="C1406" s="40"/>
      <c r="D1406" s="40"/>
      <c r="E1406" s="69"/>
      <c r="F1406" s="461"/>
      <c r="G1406" s="379"/>
    </row>
    <row r="1407" spans="1:7" ht="12.9" customHeight="1" x14ac:dyDescent="0.25">
      <c r="A1407" s="196"/>
      <c r="B1407" s="49"/>
      <c r="C1407" s="40"/>
      <c r="D1407" s="40"/>
      <c r="E1407" s="69"/>
      <c r="F1407" s="461"/>
      <c r="G1407" s="379"/>
    </row>
    <row r="1408" spans="1:7" ht="12.9" customHeight="1" x14ac:dyDescent="0.25">
      <c r="A1408" s="39"/>
      <c r="B1408" s="49"/>
      <c r="C1408" s="40"/>
      <c r="D1408" s="40"/>
      <c r="E1408" s="69"/>
      <c r="F1408" s="461"/>
      <c r="G1408" s="379"/>
    </row>
    <row r="1409" spans="1:7" ht="12.9" customHeight="1" x14ac:dyDescent="0.25">
      <c r="A1409" s="39"/>
      <c r="B1409" s="49"/>
      <c r="C1409" s="40"/>
      <c r="D1409" s="40"/>
      <c r="E1409" s="69"/>
      <c r="F1409" s="461"/>
      <c r="G1409" s="379"/>
    </row>
    <row r="1410" spans="1:7" ht="12.9" customHeight="1" x14ac:dyDescent="0.25">
      <c r="A1410" s="39"/>
      <c r="B1410" s="49"/>
      <c r="C1410" s="40"/>
      <c r="D1410" s="40"/>
      <c r="E1410" s="69"/>
      <c r="F1410" s="461"/>
      <c r="G1410" s="379"/>
    </row>
    <row r="1411" spans="1:7" ht="12.9" customHeight="1" x14ac:dyDescent="0.25">
      <c r="A1411" s="39"/>
      <c r="B1411" s="49"/>
      <c r="C1411" s="40"/>
      <c r="D1411" s="40"/>
      <c r="E1411" s="69"/>
      <c r="F1411" s="461"/>
      <c r="G1411" s="379"/>
    </row>
    <row r="1412" spans="1:7" ht="12.9" customHeight="1" x14ac:dyDescent="0.25">
      <c r="A1412" s="39"/>
      <c r="B1412" s="49"/>
      <c r="C1412" s="40"/>
      <c r="D1412" s="40"/>
      <c r="E1412" s="69"/>
      <c r="F1412" s="461"/>
      <c r="G1412" s="379"/>
    </row>
    <row r="1413" spans="1:7" ht="12.9" customHeight="1" x14ac:dyDescent="0.25">
      <c r="A1413" s="196"/>
      <c r="B1413" s="49"/>
      <c r="C1413" s="40"/>
      <c r="D1413" s="40"/>
      <c r="E1413" s="69"/>
      <c r="F1413" s="461"/>
      <c r="G1413" s="379"/>
    </row>
    <row r="1414" spans="1:7" ht="12.9" customHeight="1" x14ac:dyDescent="0.25">
      <c r="A1414" s="196"/>
      <c r="B1414" s="49"/>
      <c r="C1414" s="40"/>
      <c r="D1414" s="40"/>
      <c r="E1414" s="69"/>
      <c r="F1414" s="461"/>
      <c r="G1414" s="379"/>
    </row>
    <row r="1415" spans="1:7" ht="12.9" customHeight="1" x14ac:dyDescent="0.25">
      <c r="A1415" s="196"/>
      <c r="B1415" s="49"/>
      <c r="C1415" s="40"/>
      <c r="D1415" s="40"/>
      <c r="E1415" s="69"/>
      <c r="F1415" s="461"/>
      <c r="G1415" s="379"/>
    </row>
    <row r="1416" spans="1:7" ht="12.9" customHeight="1" x14ac:dyDescent="0.25">
      <c r="A1416" s="196"/>
      <c r="B1416" s="49"/>
      <c r="C1416" s="40"/>
      <c r="D1416" s="40"/>
      <c r="E1416" s="69"/>
      <c r="F1416" s="461"/>
      <c r="G1416" s="379"/>
    </row>
    <row r="1417" spans="1:7" ht="12.9" customHeight="1" x14ac:dyDescent="0.25">
      <c r="A1417" s="196"/>
      <c r="B1417" s="49"/>
      <c r="C1417" s="40"/>
      <c r="D1417" s="40"/>
      <c r="E1417" s="69"/>
      <c r="F1417" s="461"/>
      <c r="G1417" s="379"/>
    </row>
    <row r="1418" spans="1:7" ht="12.9" customHeight="1" x14ac:dyDescent="0.25">
      <c r="A1418" s="196"/>
      <c r="B1418" s="49"/>
      <c r="C1418" s="40"/>
      <c r="D1418" s="40"/>
      <c r="E1418" s="69"/>
      <c r="F1418" s="461"/>
      <c r="G1418" s="379"/>
    </row>
    <row r="1419" spans="1:7" ht="12.9" customHeight="1" x14ac:dyDescent="0.25">
      <c r="A1419" s="196"/>
      <c r="B1419" s="49"/>
      <c r="C1419" s="40"/>
      <c r="D1419" s="40"/>
      <c r="E1419" s="69"/>
      <c r="F1419" s="461"/>
      <c r="G1419" s="379"/>
    </row>
    <row r="1420" spans="1:7" ht="12.9" customHeight="1" x14ac:dyDescent="0.25">
      <c r="A1420" s="39"/>
      <c r="B1420" s="49"/>
      <c r="C1420" s="40"/>
      <c r="D1420" s="40"/>
      <c r="E1420" s="69"/>
      <c r="F1420" s="461"/>
      <c r="G1420" s="379"/>
    </row>
    <row r="1421" spans="1:7" s="6" customFormat="1" ht="12.9" customHeight="1" x14ac:dyDescent="0.25">
      <c r="A1421" s="44"/>
      <c r="B1421" s="245"/>
      <c r="C1421" s="242"/>
      <c r="D1421" s="242"/>
      <c r="E1421" s="244"/>
      <c r="F1421" s="452"/>
      <c r="G1421" s="403"/>
    </row>
    <row r="1422" spans="1:7" ht="12.9" customHeight="1" x14ac:dyDescent="0.25">
      <c r="A1422" s="44"/>
      <c r="B1422" s="245"/>
      <c r="C1422" s="242"/>
      <c r="D1422" s="242"/>
      <c r="E1422" s="244"/>
      <c r="F1422" s="452"/>
      <c r="G1422" s="403"/>
    </row>
    <row r="1423" spans="1:7" ht="12.9" customHeight="1" x14ac:dyDescent="0.25">
      <c r="A1423" s="44"/>
      <c r="B1423" s="49"/>
      <c r="C1423" s="40"/>
      <c r="D1423" s="40"/>
      <c r="E1423" s="69"/>
      <c r="F1423" s="461"/>
      <c r="G1423" s="379"/>
    </row>
    <row r="1424" spans="1:7" ht="12.9" customHeight="1" x14ac:dyDescent="0.25">
      <c r="A1424" s="44"/>
      <c r="B1424" s="45"/>
      <c r="C1424" s="46"/>
      <c r="D1424" s="89"/>
      <c r="E1424" s="95"/>
      <c r="F1424" s="428"/>
      <c r="G1424" s="379"/>
    </row>
    <row r="1425" spans="1:7" ht="12.9" customHeight="1" x14ac:dyDescent="0.25">
      <c r="A1425" s="73"/>
      <c r="B1425" s="45" t="s">
        <v>482</v>
      </c>
      <c r="C1425" s="46"/>
      <c r="D1425" s="44"/>
      <c r="E1425" s="60"/>
      <c r="F1425" s="406"/>
      <c r="G1425" s="420"/>
    </row>
    <row r="1426" spans="1:7" ht="12.9" customHeight="1" x14ac:dyDescent="0.25">
      <c r="A1426" s="142"/>
      <c r="B1426" s="65" t="s">
        <v>106</v>
      </c>
      <c r="C1426" s="44"/>
      <c r="D1426" s="41"/>
      <c r="E1426" s="60"/>
      <c r="F1426" s="406"/>
      <c r="G1426" s="522">
        <f>SUM(G1370:G1416)</f>
        <v>0</v>
      </c>
    </row>
    <row r="1427" spans="1:7" ht="12.9" customHeight="1" thickBot="1" x14ac:dyDescent="0.3">
      <c r="A1427" s="44"/>
      <c r="B1427" s="79" t="s">
        <v>666</v>
      </c>
      <c r="C1427" s="106"/>
      <c r="D1427" s="106"/>
      <c r="E1427" s="110"/>
      <c r="F1427" s="406"/>
      <c r="G1427" s="523"/>
    </row>
    <row r="1428" spans="1:7" ht="12.9" customHeight="1" thickTop="1" x14ac:dyDescent="0.25">
      <c r="A1428" s="44"/>
      <c r="B1428" s="132"/>
      <c r="C1428" s="72"/>
      <c r="D1428" s="132"/>
      <c r="E1428" s="133"/>
      <c r="F1428" s="462"/>
      <c r="G1428" s="412"/>
    </row>
    <row r="1429" spans="1:7" ht="12.9" customHeight="1" x14ac:dyDescent="0.25">
      <c r="A1429" s="44"/>
      <c r="B1429" s="156"/>
      <c r="C1429" s="156"/>
      <c r="D1429" s="156"/>
      <c r="E1429" s="151"/>
      <c r="F1429" s="464"/>
      <c r="G1429" s="448"/>
    </row>
    <row r="1430" spans="1:7" ht="12.9" customHeight="1" x14ac:dyDescent="0.25">
      <c r="A1430" s="44"/>
      <c r="B1430" s="78"/>
      <c r="C1430" s="78"/>
      <c r="D1430" s="78"/>
      <c r="E1430" s="105"/>
      <c r="F1430" s="465"/>
      <c r="G1430" s="379"/>
    </row>
    <row r="1431" spans="1:7" ht="12.9" customHeight="1" x14ac:dyDescent="0.25">
      <c r="A1431" s="44"/>
      <c r="B1431" s="45" t="str">
        <f>B4</f>
        <v>BILL NR.2: ADMINISTRATIVE BLOCK</v>
      </c>
      <c r="C1431" s="46"/>
      <c r="D1431" s="44"/>
      <c r="E1431" s="60"/>
      <c r="F1431" s="420"/>
      <c r="G1431" s="379"/>
    </row>
    <row r="1432" spans="1:7" ht="12.9" customHeight="1" x14ac:dyDescent="0.25">
      <c r="A1432" s="44"/>
      <c r="B1432" s="45"/>
      <c r="C1432" s="46"/>
      <c r="D1432" s="44"/>
      <c r="E1432" s="60"/>
      <c r="F1432" s="420"/>
      <c r="G1432" s="379"/>
    </row>
    <row r="1433" spans="1:7" ht="12.9" customHeight="1" x14ac:dyDescent="0.25">
      <c r="A1433" s="44"/>
      <c r="B1433" s="45" t="s">
        <v>34</v>
      </c>
      <c r="C1433" s="46"/>
      <c r="D1433" s="44"/>
      <c r="E1433" s="60"/>
      <c r="F1433" s="420"/>
      <c r="G1433" s="379"/>
    </row>
    <row r="1434" spans="1:7" ht="12.9" customHeight="1" x14ac:dyDescent="0.25">
      <c r="A1434" s="44"/>
      <c r="B1434" s="89"/>
      <c r="C1434" s="46"/>
      <c r="D1434" s="44"/>
      <c r="E1434" s="60"/>
      <c r="F1434" s="420"/>
      <c r="G1434" s="379"/>
    </row>
    <row r="1435" spans="1:7" ht="12.9" customHeight="1" x14ac:dyDescent="0.25">
      <c r="A1435" s="194" t="s">
        <v>5</v>
      </c>
      <c r="B1435" s="51" t="s">
        <v>283</v>
      </c>
      <c r="C1435" s="46"/>
      <c r="D1435" s="44"/>
      <c r="E1435" s="60"/>
      <c r="F1435" s="420"/>
      <c r="G1435" s="379">
        <f>G64</f>
        <v>0</v>
      </c>
    </row>
    <row r="1436" spans="1:7" ht="16.8" customHeight="1" x14ac:dyDescent="0.25">
      <c r="A1436" s="44"/>
      <c r="B1436" s="51"/>
      <c r="C1436" s="46"/>
      <c r="D1436" s="44"/>
      <c r="E1436" s="60"/>
      <c r="F1436" s="420"/>
      <c r="G1436" s="379"/>
    </row>
    <row r="1437" spans="1:7" ht="12.9" customHeight="1" x14ac:dyDescent="0.25">
      <c r="A1437" s="44" t="s">
        <v>6</v>
      </c>
      <c r="B1437" s="51" t="s">
        <v>284</v>
      </c>
      <c r="C1437" s="46"/>
      <c r="D1437" s="44"/>
      <c r="E1437" s="60"/>
      <c r="F1437" s="420"/>
      <c r="G1437" s="379">
        <f>G125</f>
        <v>0</v>
      </c>
    </row>
    <row r="1438" spans="1:7" ht="12.9" customHeight="1" x14ac:dyDescent="0.25">
      <c r="A1438" s="44"/>
      <c r="B1438" s="51"/>
      <c r="C1438" s="46"/>
      <c r="D1438" s="44"/>
      <c r="E1438" s="60"/>
      <c r="F1438" s="420"/>
      <c r="G1438" s="379"/>
    </row>
    <row r="1439" spans="1:7" ht="12.9" customHeight="1" x14ac:dyDescent="0.25">
      <c r="A1439" s="44" t="s">
        <v>7</v>
      </c>
      <c r="B1439" s="51" t="s">
        <v>285</v>
      </c>
      <c r="C1439" s="46"/>
      <c r="D1439" s="44"/>
      <c r="E1439" s="60"/>
      <c r="F1439" s="420"/>
      <c r="G1439" s="379">
        <f>G239</f>
        <v>0</v>
      </c>
    </row>
    <row r="1440" spans="1:7" ht="12.9" customHeight="1" x14ac:dyDescent="0.25">
      <c r="A1440" s="44"/>
      <c r="B1440" s="51"/>
      <c r="C1440" s="46"/>
      <c r="D1440" s="44"/>
      <c r="E1440" s="60"/>
      <c r="F1440" s="420"/>
      <c r="G1440" s="379"/>
    </row>
    <row r="1441" spans="1:7" ht="12.9" customHeight="1" x14ac:dyDescent="0.25">
      <c r="A1441" s="44" t="s">
        <v>8</v>
      </c>
      <c r="B1441" s="51" t="s">
        <v>286</v>
      </c>
      <c r="C1441" s="46"/>
      <c r="D1441" s="44"/>
      <c r="E1441" s="60"/>
      <c r="F1441" s="420"/>
      <c r="G1441" s="379">
        <f>G298</f>
        <v>0</v>
      </c>
    </row>
    <row r="1442" spans="1:7" ht="12.9" customHeight="1" x14ac:dyDescent="0.25">
      <c r="A1442" s="44"/>
      <c r="B1442" s="51"/>
      <c r="C1442" s="46"/>
      <c r="D1442" s="44"/>
      <c r="E1442" s="60"/>
      <c r="F1442" s="420"/>
      <c r="G1442" s="379"/>
    </row>
    <row r="1443" spans="1:7" ht="12.9" customHeight="1" x14ac:dyDescent="0.25">
      <c r="A1443" s="44" t="s">
        <v>9</v>
      </c>
      <c r="B1443" s="51" t="s">
        <v>287</v>
      </c>
      <c r="C1443" s="46"/>
      <c r="D1443" s="44"/>
      <c r="E1443" s="60"/>
      <c r="F1443" s="420"/>
      <c r="G1443" s="379">
        <f>G412</f>
        <v>0</v>
      </c>
    </row>
    <row r="1444" spans="1:7" ht="12.9" customHeight="1" x14ac:dyDescent="0.25">
      <c r="A1444" s="44"/>
      <c r="B1444" s="51"/>
      <c r="C1444" s="46"/>
      <c r="D1444" s="44"/>
      <c r="E1444" s="60"/>
      <c r="F1444" s="406"/>
      <c r="G1444" s="379"/>
    </row>
    <row r="1445" spans="1:7" ht="12.9" customHeight="1" x14ac:dyDescent="0.25">
      <c r="A1445" s="44" t="s">
        <v>10</v>
      </c>
      <c r="B1445" s="51" t="s">
        <v>301</v>
      </c>
      <c r="C1445" s="46"/>
      <c r="D1445" s="44"/>
      <c r="E1445" s="60"/>
      <c r="F1445" s="420"/>
      <c r="G1445" s="379">
        <f>G530</f>
        <v>0</v>
      </c>
    </row>
    <row r="1446" spans="1:7" ht="12.9" customHeight="1" x14ac:dyDescent="0.25">
      <c r="A1446" s="44"/>
      <c r="B1446" s="51"/>
      <c r="C1446" s="46"/>
      <c r="D1446" s="44"/>
      <c r="E1446" s="60"/>
      <c r="F1446" s="420"/>
      <c r="G1446" s="379"/>
    </row>
    <row r="1447" spans="1:7" ht="12.9" customHeight="1" x14ac:dyDescent="0.25">
      <c r="A1447" s="44" t="s">
        <v>11</v>
      </c>
      <c r="B1447" s="51" t="s">
        <v>302</v>
      </c>
      <c r="C1447" s="46"/>
      <c r="D1447" s="44"/>
      <c r="E1447" s="60"/>
      <c r="F1447" s="420"/>
      <c r="G1447" s="379">
        <f>G587</f>
        <v>0</v>
      </c>
    </row>
    <row r="1448" spans="1:7" ht="12.9" customHeight="1" x14ac:dyDescent="0.25">
      <c r="A1448" s="44"/>
      <c r="B1448" s="240"/>
      <c r="C1448" s="239"/>
      <c r="D1448" s="194"/>
      <c r="E1448" s="255"/>
      <c r="F1448" s="443"/>
      <c r="G1448" s="403"/>
    </row>
    <row r="1449" spans="1:7" ht="12.9" customHeight="1" x14ac:dyDescent="0.25">
      <c r="A1449" s="44" t="s">
        <v>12</v>
      </c>
      <c r="B1449" s="240" t="s">
        <v>465</v>
      </c>
      <c r="C1449" s="239"/>
      <c r="D1449" s="194"/>
      <c r="E1449" s="255"/>
      <c r="F1449" s="443"/>
      <c r="G1449" s="403">
        <f>G644</f>
        <v>0</v>
      </c>
    </row>
    <row r="1450" spans="1:7" ht="12.9" customHeight="1" x14ac:dyDescent="0.25">
      <c r="A1450" s="44"/>
      <c r="B1450" s="51"/>
      <c r="C1450" s="46"/>
      <c r="D1450" s="44"/>
      <c r="E1450" s="60"/>
      <c r="F1450" s="420"/>
      <c r="G1450" s="379"/>
    </row>
    <row r="1451" spans="1:7" ht="12.9" customHeight="1" x14ac:dyDescent="0.25">
      <c r="A1451" s="44" t="s">
        <v>668</v>
      </c>
      <c r="B1451" s="51" t="s">
        <v>418</v>
      </c>
      <c r="C1451" s="46"/>
      <c r="D1451" s="44"/>
      <c r="E1451" s="60"/>
      <c r="F1451" s="420"/>
      <c r="G1451" s="379">
        <f>G810</f>
        <v>0</v>
      </c>
    </row>
    <row r="1452" spans="1:7" ht="12.9" customHeight="1" x14ac:dyDescent="0.25">
      <c r="A1452" s="44"/>
      <c r="B1452" s="51"/>
      <c r="C1452" s="46"/>
      <c r="D1452" s="44"/>
      <c r="E1452" s="60"/>
      <c r="F1452" s="420"/>
      <c r="G1452" s="379"/>
    </row>
    <row r="1453" spans="1:7" ht="12.9" customHeight="1" x14ac:dyDescent="0.25">
      <c r="A1453" s="44" t="s">
        <v>13</v>
      </c>
      <c r="B1453" s="51" t="s">
        <v>419</v>
      </c>
      <c r="C1453" s="46"/>
      <c r="D1453" s="44"/>
      <c r="E1453" s="60"/>
      <c r="F1453" s="420"/>
      <c r="G1453" s="379">
        <f>G863</f>
        <v>0</v>
      </c>
    </row>
    <row r="1454" spans="1:7" ht="12.9" customHeight="1" x14ac:dyDescent="0.25">
      <c r="A1454" s="44"/>
      <c r="B1454" s="51"/>
      <c r="C1454" s="46"/>
      <c r="D1454" s="44"/>
      <c r="E1454" s="60"/>
      <c r="F1454" s="420"/>
      <c r="G1454" s="379"/>
    </row>
    <row r="1455" spans="1:7" ht="12.9" customHeight="1" x14ac:dyDescent="0.25">
      <c r="A1455" s="44" t="s">
        <v>14</v>
      </c>
      <c r="B1455" s="51" t="s">
        <v>420</v>
      </c>
      <c r="C1455" s="46"/>
      <c r="D1455" s="44"/>
      <c r="E1455" s="60"/>
      <c r="F1455" s="420"/>
      <c r="G1455" s="379">
        <f>G1022</f>
        <v>0</v>
      </c>
    </row>
    <row r="1456" spans="1:7" ht="12.9" customHeight="1" x14ac:dyDescent="0.25">
      <c r="A1456" s="44"/>
      <c r="B1456" s="240"/>
      <c r="C1456" s="239"/>
      <c r="D1456" s="194"/>
      <c r="E1456" s="255"/>
      <c r="F1456" s="443"/>
      <c r="G1456" s="403"/>
    </row>
    <row r="1457" spans="1:7" ht="12.9" customHeight="1" x14ac:dyDescent="0.25">
      <c r="A1457" s="44" t="s">
        <v>18</v>
      </c>
      <c r="B1457" s="51" t="s">
        <v>421</v>
      </c>
      <c r="C1457" s="46"/>
      <c r="D1457" s="44"/>
      <c r="E1457" s="60"/>
      <c r="F1457" s="406"/>
      <c r="G1457" s="379">
        <f>G1078</f>
        <v>0</v>
      </c>
    </row>
    <row r="1458" spans="1:7" ht="12.9" customHeight="1" x14ac:dyDescent="0.25">
      <c r="A1458" s="44"/>
      <c r="B1458" s="240"/>
      <c r="C1458" s="239"/>
      <c r="D1458" s="194"/>
      <c r="E1458" s="255"/>
      <c r="F1458" s="408"/>
      <c r="G1458" s="403"/>
    </row>
    <row r="1459" spans="1:7" ht="12.9" customHeight="1" x14ac:dyDescent="0.25">
      <c r="A1459" s="44" t="s">
        <v>19</v>
      </c>
      <c r="B1459" s="240" t="s">
        <v>483</v>
      </c>
      <c r="C1459" s="239"/>
      <c r="D1459" s="194"/>
      <c r="E1459" s="255"/>
      <c r="F1459" s="408"/>
      <c r="G1459" s="403">
        <f>G1130</f>
        <v>0</v>
      </c>
    </row>
    <row r="1460" spans="1:7" ht="12.9" customHeight="1" x14ac:dyDescent="0.25">
      <c r="A1460" s="44"/>
      <c r="B1460" s="51"/>
      <c r="C1460" s="46"/>
      <c r="D1460" s="44"/>
      <c r="E1460" s="60"/>
      <c r="F1460" s="420"/>
      <c r="G1460" s="379"/>
    </row>
    <row r="1461" spans="1:7" ht="12.9" customHeight="1" x14ac:dyDescent="0.25">
      <c r="A1461" s="44" t="s">
        <v>20</v>
      </c>
      <c r="B1461" s="51" t="s">
        <v>484</v>
      </c>
      <c r="C1461" s="46"/>
      <c r="D1461" s="44"/>
      <c r="E1461" s="60"/>
      <c r="F1461" s="406"/>
      <c r="G1461" s="379">
        <f>G1187</f>
        <v>0</v>
      </c>
    </row>
    <row r="1462" spans="1:7" ht="12.9" customHeight="1" x14ac:dyDescent="0.25">
      <c r="A1462" s="44"/>
      <c r="B1462" s="51"/>
      <c r="C1462" s="46"/>
      <c r="D1462" s="44"/>
      <c r="E1462" s="60"/>
      <c r="F1462" s="406"/>
      <c r="G1462" s="379"/>
    </row>
    <row r="1463" spans="1:7" ht="12.9" customHeight="1" x14ac:dyDescent="0.25">
      <c r="A1463" s="44" t="s">
        <v>669</v>
      </c>
      <c r="B1463" s="51" t="s">
        <v>485</v>
      </c>
      <c r="C1463" s="46"/>
      <c r="D1463" s="44"/>
      <c r="E1463" s="60"/>
      <c r="F1463" s="406"/>
      <c r="G1463" s="379">
        <f>G1303</f>
        <v>0</v>
      </c>
    </row>
    <row r="1464" spans="1:7" ht="12.9" customHeight="1" x14ac:dyDescent="0.25">
      <c r="A1464" s="44"/>
      <c r="B1464" s="51"/>
      <c r="C1464" s="46"/>
      <c r="D1464" s="44"/>
      <c r="E1464" s="60"/>
      <c r="F1464" s="406"/>
      <c r="G1464" s="379"/>
    </row>
    <row r="1465" spans="1:7" ht="12.9" customHeight="1" x14ac:dyDescent="0.25">
      <c r="A1465" s="44" t="s">
        <v>21</v>
      </c>
      <c r="B1465" s="51" t="s">
        <v>486</v>
      </c>
      <c r="C1465" s="46"/>
      <c r="D1465" s="44"/>
      <c r="E1465" s="60"/>
      <c r="F1465" s="406"/>
      <c r="G1465" s="379">
        <f>G1365</f>
        <v>0</v>
      </c>
    </row>
    <row r="1466" spans="1:7" ht="12.9" customHeight="1" x14ac:dyDescent="0.25">
      <c r="A1466" s="44"/>
      <c r="B1466" s="51"/>
      <c r="C1466" s="46"/>
      <c r="D1466" s="44"/>
      <c r="E1466" s="60"/>
      <c r="F1466" s="406"/>
      <c r="G1466" s="379"/>
    </row>
    <row r="1467" spans="1:7" ht="12.9" customHeight="1" x14ac:dyDescent="0.25">
      <c r="A1467" s="44" t="s">
        <v>22</v>
      </c>
      <c r="B1467" s="51" t="s">
        <v>487</v>
      </c>
      <c r="C1467" s="46"/>
      <c r="D1467" s="44"/>
      <c r="E1467" s="60"/>
      <c r="F1467" s="406"/>
      <c r="G1467" s="379">
        <f>G1426</f>
        <v>0</v>
      </c>
    </row>
    <row r="1468" spans="1:7" ht="12.9" customHeight="1" x14ac:dyDescent="0.25">
      <c r="A1468" s="44"/>
      <c r="B1468" s="51"/>
      <c r="C1468" s="46"/>
      <c r="D1468" s="44"/>
      <c r="E1468" s="60"/>
      <c r="F1468" s="406"/>
      <c r="G1468" s="379"/>
    </row>
    <row r="1469" spans="1:7" ht="12.9" customHeight="1" x14ac:dyDescent="0.25">
      <c r="A1469" s="44"/>
      <c r="B1469" s="51"/>
      <c r="C1469" s="46"/>
      <c r="D1469" s="44"/>
      <c r="E1469" s="60"/>
      <c r="F1469" s="406"/>
      <c r="G1469" s="379"/>
    </row>
    <row r="1470" spans="1:7" ht="12.9" customHeight="1" x14ac:dyDescent="0.25">
      <c r="A1470" s="44"/>
      <c r="B1470" s="51"/>
      <c r="C1470" s="46"/>
      <c r="D1470" s="44"/>
      <c r="E1470" s="60"/>
      <c r="F1470" s="406"/>
      <c r="G1470" s="379"/>
    </row>
    <row r="1471" spans="1:7" ht="12.9" customHeight="1" x14ac:dyDescent="0.25">
      <c r="A1471" s="194"/>
      <c r="B1471" s="70"/>
      <c r="C1471" s="46"/>
      <c r="D1471" s="44"/>
      <c r="E1471" s="60"/>
      <c r="F1471" s="406"/>
      <c r="G1471" s="416"/>
    </row>
    <row r="1472" spans="1:7" ht="12.9" customHeight="1" x14ac:dyDescent="0.25">
      <c r="A1472" s="194"/>
      <c r="B1472" s="51"/>
      <c r="C1472" s="46"/>
      <c r="D1472" s="44"/>
      <c r="E1472" s="60"/>
      <c r="F1472" s="406"/>
      <c r="G1472" s="379"/>
    </row>
    <row r="1473" spans="1:7" ht="12.9" customHeight="1" x14ac:dyDescent="0.25">
      <c r="A1473" s="194"/>
      <c r="B1473" s="51"/>
      <c r="C1473" s="46"/>
      <c r="D1473" s="44"/>
      <c r="E1473" s="60"/>
      <c r="F1473" s="406"/>
      <c r="G1473" s="379"/>
    </row>
    <row r="1474" spans="1:7" ht="12.9" customHeight="1" x14ac:dyDescent="0.25">
      <c r="A1474" s="194"/>
      <c r="B1474" s="51"/>
      <c r="C1474" s="46"/>
      <c r="D1474" s="44"/>
      <c r="E1474" s="60"/>
      <c r="F1474" s="406"/>
      <c r="G1474" s="379"/>
    </row>
    <row r="1475" spans="1:7" ht="12.9" customHeight="1" x14ac:dyDescent="0.25">
      <c r="A1475" s="194"/>
      <c r="B1475" s="51"/>
      <c r="C1475" s="46"/>
      <c r="D1475" s="44"/>
      <c r="E1475" s="60"/>
      <c r="F1475" s="406"/>
      <c r="G1475" s="379"/>
    </row>
    <row r="1476" spans="1:7" ht="12.9" customHeight="1" x14ac:dyDescent="0.25">
      <c r="A1476" s="194"/>
      <c r="B1476" s="51"/>
      <c r="C1476" s="46"/>
      <c r="D1476" s="44"/>
      <c r="E1476" s="60"/>
      <c r="F1476" s="406"/>
      <c r="G1476" s="379"/>
    </row>
    <row r="1477" spans="1:7" ht="12.9" customHeight="1" x14ac:dyDescent="0.25">
      <c r="A1477" s="44"/>
      <c r="B1477" s="51"/>
      <c r="C1477" s="46"/>
      <c r="D1477" s="44"/>
      <c r="E1477" s="60"/>
      <c r="F1477" s="406"/>
      <c r="G1477" s="379"/>
    </row>
    <row r="1478" spans="1:7" ht="12.9" customHeight="1" x14ac:dyDescent="0.25">
      <c r="A1478" s="44"/>
      <c r="B1478" s="51"/>
      <c r="C1478" s="46"/>
      <c r="D1478" s="44"/>
      <c r="E1478" s="60"/>
      <c r="F1478" s="406"/>
      <c r="G1478" s="379"/>
    </row>
    <row r="1479" spans="1:7" ht="12.9" customHeight="1" x14ac:dyDescent="0.25">
      <c r="A1479" s="44"/>
      <c r="B1479" s="240"/>
      <c r="C1479" s="239"/>
      <c r="D1479" s="194"/>
      <c r="E1479" s="255"/>
      <c r="F1479" s="408"/>
      <c r="G1479" s="403"/>
    </row>
    <row r="1480" spans="1:7" ht="12.9" customHeight="1" x14ac:dyDescent="0.25">
      <c r="A1480" s="44"/>
      <c r="B1480" s="240"/>
      <c r="C1480" s="239"/>
      <c r="D1480" s="194"/>
      <c r="E1480" s="255"/>
      <c r="F1480" s="408"/>
      <c r="G1480" s="403"/>
    </row>
    <row r="1481" spans="1:7" ht="12.9" customHeight="1" x14ac:dyDescent="0.25">
      <c r="A1481" s="44"/>
      <c r="B1481" s="51"/>
      <c r="C1481" s="46"/>
      <c r="D1481" s="44"/>
      <c r="E1481" s="60"/>
      <c r="F1481" s="406"/>
      <c r="G1481" s="379"/>
    </row>
    <row r="1482" spans="1:7" ht="12.9" customHeight="1" x14ac:dyDescent="0.25">
      <c r="A1482" s="73"/>
      <c r="B1482" s="45" t="s">
        <v>667</v>
      </c>
      <c r="C1482" s="46"/>
      <c r="D1482" s="44"/>
      <c r="E1482" s="60"/>
      <c r="F1482" s="406"/>
      <c r="G1482" s="420"/>
    </row>
    <row r="1483" spans="1:7" ht="12.9" customHeight="1" x14ac:dyDescent="0.25">
      <c r="A1483" s="142"/>
      <c r="B1483" s="65" t="s">
        <v>417</v>
      </c>
      <c r="C1483" s="44"/>
      <c r="D1483" s="41"/>
      <c r="E1483" s="60"/>
      <c r="F1483" s="406"/>
      <c r="G1483" s="525">
        <f>SUM(G1432:G1478)</f>
        <v>0</v>
      </c>
    </row>
    <row r="1484" spans="1:7" ht="12.9" customHeight="1" thickBot="1" x14ac:dyDescent="0.3">
      <c r="A1484" s="44"/>
      <c r="B1484" s="79" t="s">
        <v>108</v>
      </c>
      <c r="C1484" s="106"/>
      <c r="D1484" s="106"/>
      <c r="E1484" s="110"/>
      <c r="F1484" s="406"/>
      <c r="G1484" s="526"/>
    </row>
    <row r="1485" spans="1:7" ht="12.9" customHeight="1" thickTop="1" x14ac:dyDescent="0.25">
      <c r="A1485" s="44"/>
      <c r="B1485" s="71"/>
      <c r="C1485" s="72"/>
      <c r="D1485" s="73"/>
      <c r="E1485" s="74"/>
      <c r="F1485" s="417"/>
      <c r="G1485" s="412"/>
    </row>
    <row r="1486" spans="1:7" ht="12.9" customHeight="1" x14ac:dyDescent="0.25">
      <c r="A1486" s="44"/>
      <c r="B1486" s="12"/>
      <c r="C1486" s="13"/>
      <c r="D1486" s="11"/>
      <c r="E1486" s="9"/>
      <c r="F1486" s="466"/>
      <c r="G1486" s="467"/>
    </row>
    <row r="1487" spans="1:7" ht="12.9" customHeight="1" x14ac:dyDescent="0.25">
      <c r="A1487" s="44"/>
    </row>
    <row r="1488" spans="1:7" ht="12.9" customHeight="1" x14ac:dyDescent="0.25">
      <c r="A1488" s="44"/>
    </row>
    <row r="1489" spans="1:7" ht="12.9" customHeight="1" x14ac:dyDescent="0.25">
      <c r="A1489" s="44"/>
    </row>
    <row r="1490" spans="1:7" ht="12.9" customHeight="1" x14ac:dyDescent="0.25">
      <c r="A1490" s="44"/>
    </row>
    <row r="1491" spans="1:7" s="7" customFormat="1" ht="26.1" customHeight="1" x14ac:dyDescent="0.25">
      <c r="A1491" s="44"/>
      <c r="B1491" s="3"/>
      <c r="C1491" s="4"/>
      <c r="D1491" s="2"/>
      <c r="E1491" s="2"/>
      <c r="F1491" s="468"/>
      <c r="G1491" s="469"/>
    </row>
    <row r="1492" spans="1:7" ht="12.9" customHeight="1" x14ac:dyDescent="0.25">
      <c r="A1492" s="44"/>
    </row>
    <row r="1493" spans="1:7" s="7" customFormat="1" ht="15.6" customHeight="1" x14ac:dyDescent="0.25">
      <c r="A1493" s="44"/>
      <c r="B1493" s="3"/>
      <c r="C1493" s="4"/>
      <c r="D1493" s="2"/>
      <c r="E1493" s="2"/>
      <c r="F1493" s="468"/>
      <c r="G1493" s="469"/>
    </row>
    <row r="1494" spans="1:7" ht="12.9" customHeight="1" x14ac:dyDescent="0.25">
      <c r="A1494" s="44"/>
    </row>
    <row r="1495" spans="1:7" s="7" customFormat="1" ht="12.9" customHeight="1" x14ac:dyDescent="0.25">
      <c r="A1495" s="44"/>
      <c r="B1495" s="3"/>
      <c r="C1495" s="4"/>
      <c r="D1495" s="2"/>
      <c r="E1495" s="2"/>
      <c r="F1495" s="468"/>
      <c r="G1495" s="469"/>
    </row>
    <row r="1496" spans="1:7" ht="12.9" customHeight="1" x14ac:dyDescent="0.25">
      <c r="A1496" s="44"/>
    </row>
    <row r="1497" spans="1:7" s="7" customFormat="1" ht="12.9" customHeight="1" x14ac:dyDescent="0.25">
      <c r="A1497" s="44"/>
      <c r="B1497" s="3"/>
      <c r="C1497" s="4"/>
      <c r="D1497" s="2"/>
      <c r="E1497" s="2"/>
      <c r="F1497" s="468"/>
      <c r="G1497" s="469"/>
    </row>
    <row r="1498" spans="1:7" ht="12.9" customHeight="1" x14ac:dyDescent="0.25">
      <c r="A1498" s="44"/>
    </row>
    <row r="1499" spans="1:7" ht="12.9" customHeight="1" x14ac:dyDescent="0.25">
      <c r="A1499" s="44"/>
    </row>
    <row r="1500" spans="1:7" ht="12.9" customHeight="1" x14ac:dyDescent="0.25">
      <c r="A1500" s="44"/>
    </row>
    <row r="1501" spans="1:7" ht="12.9" customHeight="1" x14ac:dyDescent="0.25">
      <c r="A1501" s="44"/>
    </row>
    <row r="1502" spans="1:7" ht="12.9" customHeight="1" x14ac:dyDescent="0.25">
      <c r="A1502" s="44"/>
    </row>
    <row r="1503" spans="1:7" ht="12.9" customHeight="1" x14ac:dyDescent="0.25">
      <c r="A1503" s="44" t="s">
        <v>9</v>
      </c>
    </row>
    <row r="1504" spans="1:7" s="7" customFormat="1" ht="12.9" customHeight="1" x14ac:dyDescent="0.25">
      <c r="A1504" s="44"/>
      <c r="B1504" s="3"/>
      <c r="C1504" s="4"/>
      <c r="D1504" s="2"/>
      <c r="E1504" s="2"/>
      <c r="F1504" s="468"/>
      <c r="G1504" s="469"/>
    </row>
    <row r="1505" spans="1:1" ht="12.9" customHeight="1" x14ac:dyDescent="0.25">
      <c r="A1505" s="44" t="s">
        <v>10</v>
      </c>
    </row>
    <row r="1506" spans="1:1" ht="12.9" customHeight="1" x14ac:dyDescent="0.25">
      <c r="A1506" s="44"/>
    </row>
    <row r="1507" spans="1:1" ht="12.9" customHeight="1" x14ac:dyDescent="0.25">
      <c r="A1507" s="44"/>
    </row>
    <row r="1508" spans="1:1" ht="12.9" customHeight="1" x14ac:dyDescent="0.25">
      <c r="A1508" s="44"/>
    </row>
    <row r="1509" spans="1:1" ht="12.9" customHeight="1" x14ac:dyDescent="0.25">
      <c r="A1509" s="44" t="s">
        <v>11</v>
      </c>
    </row>
    <row r="1510" spans="1:1" ht="12.9" customHeight="1" x14ac:dyDescent="0.25">
      <c r="A1510" s="44"/>
    </row>
    <row r="1511" spans="1:1" ht="12.9" customHeight="1" x14ac:dyDescent="0.25">
      <c r="A1511" s="44"/>
    </row>
    <row r="1512" spans="1:1" ht="12.9" customHeight="1" x14ac:dyDescent="0.25">
      <c r="A1512" s="44"/>
    </row>
    <row r="1513" spans="1:1" ht="12.9" customHeight="1" x14ac:dyDescent="0.25">
      <c r="A1513" s="44"/>
    </row>
    <row r="1514" spans="1:1" ht="12.9" customHeight="1" x14ac:dyDescent="0.25">
      <c r="A1514" s="44"/>
    </row>
    <row r="1515" spans="1:1" ht="12.9" customHeight="1" x14ac:dyDescent="0.25">
      <c r="A1515" s="44"/>
    </row>
    <row r="1516" spans="1:1" ht="12.9" customHeight="1" x14ac:dyDescent="0.25">
      <c r="A1516" s="44"/>
    </row>
    <row r="1517" spans="1:1" ht="12.9" customHeight="1" x14ac:dyDescent="0.25">
      <c r="A1517" s="44"/>
    </row>
    <row r="1518" spans="1:1" ht="12.9" customHeight="1" x14ac:dyDescent="0.25">
      <c r="A1518" s="44"/>
    </row>
    <row r="1519" spans="1:1" ht="12.9" customHeight="1" x14ac:dyDescent="0.25">
      <c r="A1519" s="44"/>
    </row>
    <row r="1520" spans="1:1" ht="12.9" customHeight="1" x14ac:dyDescent="0.25">
      <c r="A1520" s="44"/>
    </row>
    <row r="1521" spans="1:1" ht="12.9" customHeight="1" x14ac:dyDescent="0.25">
      <c r="A1521" s="44"/>
    </row>
    <row r="1522" spans="1:1" ht="12.9" customHeight="1" x14ac:dyDescent="0.25">
      <c r="A1522" s="44"/>
    </row>
    <row r="1523" spans="1:1" ht="12.9" customHeight="1" x14ac:dyDescent="0.25">
      <c r="A1523" s="44"/>
    </row>
    <row r="1524" spans="1:1" ht="12.9" customHeight="1" x14ac:dyDescent="0.25">
      <c r="A1524" s="44"/>
    </row>
    <row r="1525" spans="1:1" ht="12.9" customHeight="1" x14ac:dyDescent="0.25">
      <c r="A1525" s="44"/>
    </row>
    <row r="1526" spans="1:1" ht="12.9" customHeight="1" x14ac:dyDescent="0.25">
      <c r="A1526" s="44"/>
    </row>
    <row r="1527" spans="1:1" ht="12.9" customHeight="1" x14ac:dyDescent="0.25">
      <c r="A1527" s="44"/>
    </row>
    <row r="1528" spans="1:1" ht="12.9" customHeight="1" x14ac:dyDescent="0.25">
      <c r="A1528" s="44"/>
    </row>
    <row r="1529" spans="1:1" ht="12.9" customHeight="1" x14ac:dyDescent="0.25">
      <c r="A1529" s="44"/>
    </row>
    <row r="1530" spans="1:1" ht="12.9" customHeight="1" x14ac:dyDescent="0.25">
      <c r="A1530" s="44"/>
    </row>
    <row r="1531" spans="1:1" ht="12.9" customHeight="1" x14ac:dyDescent="0.25">
      <c r="A1531" s="44"/>
    </row>
    <row r="1532" spans="1:1" ht="12.9" customHeight="1" x14ac:dyDescent="0.25">
      <c r="A1532" s="44"/>
    </row>
    <row r="1533" spans="1:1" ht="12.9" customHeight="1" x14ac:dyDescent="0.25">
      <c r="A1533" s="44"/>
    </row>
    <row r="1534" spans="1:1" ht="12.9" customHeight="1" x14ac:dyDescent="0.25">
      <c r="A1534" s="44"/>
    </row>
    <row r="1535" spans="1:1" ht="12.9" customHeight="1" x14ac:dyDescent="0.25">
      <c r="A1535" s="44"/>
    </row>
    <row r="1536" spans="1:1" ht="12.9" customHeight="1" x14ac:dyDescent="0.25">
      <c r="A1536" s="194"/>
    </row>
    <row r="1537" spans="1:1" ht="12.9" customHeight="1" x14ac:dyDescent="0.25">
      <c r="A1537" s="194"/>
    </row>
    <row r="1538" spans="1:1" ht="12.9" customHeight="1" x14ac:dyDescent="0.25">
      <c r="A1538" s="44"/>
    </row>
    <row r="1539" spans="1:1" ht="12.9" customHeight="1" x14ac:dyDescent="0.25">
      <c r="A1539" s="44"/>
    </row>
    <row r="1540" spans="1:1" ht="12.9" customHeight="1" x14ac:dyDescent="0.25">
      <c r="A1540" s="44"/>
    </row>
    <row r="1541" spans="1:1" ht="12.9" customHeight="1" x14ac:dyDescent="0.25">
      <c r="A1541" s="44"/>
    </row>
    <row r="1542" spans="1:1" ht="12.9" customHeight="1" x14ac:dyDescent="0.25">
      <c r="A1542" s="44"/>
    </row>
    <row r="1543" spans="1:1" ht="12.9" customHeight="1" x14ac:dyDescent="0.25">
      <c r="A1543" s="73"/>
    </row>
    <row r="1544" spans="1:1" ht="12.9" customHeight="1" x14ac:dyDescent="0.25">
      <c r="A1544" s="156"/>
    </row>
    <row r="1545" spans="1:1" ht="12.9" customHeight="1" x14ac:dyDescent="0.25">
      <c r="A1545" s="78"/>
    </row>
    <row r="1546" spans="1:1" ht="12.9" customHeight="1" x14ac:dyDescent="0.25">
      <c r="A1546" s="44"/>
    </row>
    <row r="1547" spans="1:1" ht="12.9" customHeight="1" x14ac:dyDescent="0.25">
      <c r="A1547" s="44"/>
    </row>
    <row r="1548" spans="1:1" ht="12.9" customHeight="1" x14ac:dyDescent="0.25">
      <c r="A1548" s="44"/>
    </row>
    <row r="1549" spans="1:1" ht="12.9" customHeight="1" x14ac:dyDescent="0.25">
      <c r="A1549" s="44"/>
    </row>
    <row r="1550" spans="1:1" ht="26.1" customHeight="1" x14ac:dyDescent="0.25">
      <c r="A1550" s="44"/>
    </row>
    <row r="1551" spans="1:1" ht="12.9" customHeight="1" x14ac:dyDescent="0.25">
      <c r="A1551" s="44"/>
    </row>
    <row r="1552" spans="1:1" ht="12.9" customHeight="1" x14ac:dyDescent="0.25">
      <c r="A1552" s="44"/>
    </row>
    <row r="1553" spans="1:1" ht="12.9" customHeight="1" x14ac:dyDescent="0.25">
      <c r="A1553" s="44"/>
    </row>
    <row r="1554" spans="1:1" ht="12.9" customHeight="1" x14ac:dyDescent="0.25">
      <c r="A1554" s="44"/>
    </row>
    <row r="1555" spans="1:1" ht="12.9" customHeight="1" x14ac:dyDescent="0.25">
      <c r="A1555" s="44"/>
    </row>
    <row r="1556" spans="1:1" ht="12.9" customHeight="1" x14ac:dyDescent="0.25">
      <c r="A1556" s="44"/>
    </row>
    <row r="1557" spans="1:1" ht="12.9" customHeight="1" x14ac:dyDescent="0.25">
      <c r="A1557" s="44"/>
    </row>
    <row r="1558" spans="1:1" ht="12.9" customHeight="1" x14ac:dyDescent="0.25">
      <c r="A1558" s="44"/>
    </row>
    <row r="1559" spans="1:1" ht="12.9" customHeight="1" x14ac:dyDescent="0.25">
      <c r="A1559" s="44"/>
    </row>
    <row r="1560" spans="1:1" ht="12.9" customHeight="1" x14ac:dyDescent="0.25">
      <c r="A1560" s="44"/>
    </row>
    <row r="1561" spans="1:1" ht="12.9" customHeight="1" x14ac:dyDescent="0.25">
      <c r="A1561" s="44"/>
    </row>
    <row r="1562" spans="1:1" ht="12.9" customHeight="1" x14ac:dyDescent="0.25">
      <c r="A1562" s="44"/>
    </row>
    <row r="1563" spans="1:1" ht="12.9" customHeight="1" x14ac:dyDescent="0.25">
      <c r="A1563" s="44"/>
    </row>
    <row r="1564" spans="1:1" ht="12.9" customHeight="1" x14ac:dyDescent="0.25">
      <c r="A1564" s="44"/>
    </row>
    <row r="1565" spans="1:1" ht="12.9" customHeight="1" x14ac:dyDescent="0.25">
      <c r="A1565" s="194"/>
    </row>
    <row r="1566" spans="1:1" ht="12.9" customHeight="1" x14ac:dyDescent="0.25">
      <c r="A1566" s="194"/>
    </row>
    <row r="1567" spans="1:1" ht="12.9" customHeight="1" x14ac:dyDescent="0.25">
      <c r="A1567" s="44"/>
    </row>
    <row r="1568" spans="1:1" ht="12.9" customHeight="1" x14ac:dyDescent="0.25">
      <c r="A1568" s="44"/>
    </row>
    <row r="1569" spans="1:1" ht="12.9" customHeight="1" x14ac:dyDescent="0.25">
      <c r="A1569" s="44"/>
    </row>
    <row r="1570" spans="1:1" ht="12.9" customHeight="1" x14ac:dyDescent="0.25">
      <c r="A1570" s="44"/>
    </row>
    <row r="1571" spans="1:1" ht="12.9" customHeight="1" x14ac:dyDescent="0.25">
      <c r="A1571" s="44"/>
    </row>
    <row r="1572" spans="1:1" ht="12.9" customHeight="1" x14ac:dyDescent="0.25">
      <c r="A1572" s="44"/>
    </row>
    <row r="1573" spans="1:1" ht="12.9" customHeight="1" x14ac:dyDescent="0.25">
      <c r="A1573" s="194"/>
    </row>
    <row r="1574" spans="1:1" ht="12.9" customHeight="1" x14ac:dyDescent="0.25">
      <c r="A1574" s="44"/>
    </row>
    <row r="1575" spans="1:1" ht="12.9" customHeight="1" x14ac:dyDescent="0.25">
      <c r="A1575" s="194"/>
    </row>
    <row r="1576" spans="1:1" ht="12.9" customHeight="1" x14ac:dyDescent="0.25">
      <c r="A1576" s="194"/>
    </row>
    <row r="1577" spans="1:1" ht="12.9" customHeight="1" x14ac:dyDescent="0.25">
      <c r="A1577" s="44"/>
    </row>
    <row r="1578" spans="1:1" ht="12.9" customHeight="1" x14ac:dyDescent="0.25">
      <c r="A1578" s="44"/>
    </row>
    <row r="1579" spans="1:1" ht="12.9" customHeight="1" x14ac:dyDescent="0.25">
      <c r="A1579" s="44"/>
    </row>
    <row r="1580" spans="1:1" ht="12.9" customHeight="1" x14ac:dyDescent="0.25">
      <c r="A1580" s="44"/>
    </row>
    <row r="1581" spans="1:1" ht="12.9" customHeight="1" x14ac:dyDescent="0.25">
      <c r="A1581" s="44"/>
    </row>
    <row r="1582" spans="1:1" ht="12.9" customHeight="1" x14ac:dyDescent="0.25">
      <c r="A1582" s="44"/>
    </row>
    <row r="1583" spans="1:1" ht="12.9" customHeight="1" x14ac:dyDescent="0.25">
      <c r="A1583" s="44"/>
    </row>
    <row r="1584" spans="1:1" ht="12.9" customHeight="1" x14ac:dyDescent="0.25">
      <c r="A1584" s="44"/>
    </row>
    <row r="1585" spans="1:1" ht="12.9" customHeight="1" x14ac:dyDescent="0.25">
      <c r="A1585" s="44"/>
    </row>
    <row r="1586" spans="1:1" ht="12.9" customHeight="1" x14ac:dyDescent="0.25">
      <c r="A1586" s="44"/>
    </row>
    <row r="1587" spans="1:1" ht="12.9" customHeight="1" x14ac:dyDescent="0.25">
      <c r="A1587" s="44"/>
    </row>
    <row r="1588" spans="1:1" ht="12.9" customHeight="1" x14ac:dyDescent="0.25">
      <c r="A1588" s="44"/>
    </row>
    <row r="1589" spans="1:1" ht="12.9" customHeight="1" x14ac:dyDescent="0.25">
      <c r="A1589" s="44"/>
    </row>
    <row r="1590" spans="1:1" ht="12.9" customHeight="1" x14ac:dyDescent="0.25">
      <c r="A1590" s="44"/>
    </row>
    <row r="1591" spans="1:1" ht="12.9" customHeight="1" x14ac:dyDescent="0.25">
      <c r="A1591" s="44"/>
    </row>
    <row r="1592" spans="1:1" ht="12.9" customHeight="1" x14ac:dyDescent="0.25">
      <c r="A1592" s="44"/>
    </row>
    <row r="1593" spans="1:1" ht="12.9" customHeight="1" x14ac:dyDescent="0.25">
      <c r="A1593" s="44"/>
    </row>
    <row r="1594" spans="1:1" ht="12.9" customHeight="1" x14ac:dyDescent="0.25">
      <c r="A1594" s="44"/>
    </row>
    <row r="1595" spans="1:1" ht="12.9" customHeight="1" x14ac:dyDescent="0.25">
      <c r="A1595" s="44"/>
    </row>
    <row r="1596" spans="1:1" ht="12.9" customHeight="1" x14ac:dyDescent="0.25">
      <c r="A1596" s="44"/>
    </row>
    <row r="1597" spans="1:1" ht="12.9" customHeight="1" x14ac:dyDescent="0.25">
      <c r="A1597" s="44"/>
    </row>
    <row r="1598" spans="1:1" ht="12.9" customHeight="1" x14ac:dyDescent="0.25">
      <c r="A1598" s="44"/>
    </row>
    <row r="1599" spans="1:1" ht="12.9" customHeight="1" x14ac:dyDescent="0.25">
      <c r="A1599" s="194"/>
    </row>
    <row r="1600" spans="1:1" ht="12.9" customHeight="1" x14ac:dyDescent="0.25">
      <c r="A1600" s="194"/>
    </row>
    <row r="1601" spans="1:1" ht="12.9" customHeight="1" x14ac:dyDescent="0.25">
      <c r="A1601" s="44"/>
    </row>
    <row r="1602" spans="1:1" ht="12.9" customHeight="1" x14ac:dyDescent="0.25">
      <c r="A1602" s="44"/>
    </row>
    <row r="1603" spans="1:1" ht="12.9" customHeight="1" x14ac:dyDescent="0.25">
      <c r="A1603" s="44"/>
    </row>
    <row r="1604" spans="1:1" ht="12.9" customHeight="1" x14ac:dyDescent="0.25">
      <c r="A1604" s="44"/>
    </row>
    <row r="1605" spans="1:1" ht="12.9" customHeight="1" x14ac:dyDescent="0.25">
      <c r="A1605" s="73"/>
    </row>
    <row r="1606" spans="1:1" ht="12.9" customHeight="1" x14ac:dyDescent="0.25">
      <c r="A1606" s="11"/>
    </row>
  </sheetData>
  <mergeCells count="14">
    <mergeCell ref="G1483:G1484"/>
    <mergeCell ref="G863:G864"/>
    <mergeCell ref="G1022:G1023"/>
    <mergeCell ref="G1187:G1188"/>
    <mergeCell ref="G1303:G1304"/>
    <mergeCell ref="G1365:G1366"/>
    <mergeCell ref="G1426:G1427"/>
    <mergeCell ref="G1078:G1079"/>
    <mergeCell ref="G810:G811"/>
    <mergeCell ref="A1:F1"/>
    <mergeCell ref="G412:G413"/>
    <mergeCell ref="G530:G531"/>
    <mergeCell ref="G644:G645"/>
    <mergeCell ref="G587:G588"/>
  </mergeCells>
  <conditionalFormatting sqref="E1316:G1317 E1255:E1315 E1246 F1250:G1252 E1250:E1253 E1233:E1234 E1224:G1225 E1175:G1176 E1178:E1223 F1152:G1154 F1027:F1034 F1036:F1038 F1040:F1042 F1044:F1046 F1048:F1050 F1052:F1079 E999:G999 E948:G948 E823:G824 E1001:E1174 E681:G685 E672:G673 E624:G624 E617:G618 E620:G622 E470 E485 F442:G442 F438:G438 F446:G446 F448:G458 E369 E352 F335:G337 F339:G342 E222:G223 E224 E192:E221 E184 E539:E575 E1083:F1133 G1085:G1088 E758:E884 E898:E902 E904:E905 E917:E922 E934:E998 E583 E581 E577:E579 E879:G879 F1156:G1156 F440:G440 F439 E720:G728 E730:G731 E729:F729 E733:G734 E732:F732 E736:G736 E735:F735 E738:G739 E737:F737 E741:G742 E740:F740 E744:G745 E743:F743 E747:G753 E746:F746 E755:G757 E754:F754 E838:G840 E837:F837 E842:G842 E841:F841 E843:F843 E826:G826 E825:F825 E828:G828 E827:F827 E830:G830 E829:F829 E832:G836 E831:F831 E878:F878 E880:F880 E947:F947 E950:G950 E949:F949 E952:G952 E951:F951 E954:G954 E953:F953 E955:F955 E1000:F1000 G1090 G1092:G1094 G1104:G1130 G1100:G1102 G1096:G1098 E1177:F1177 E1227:G1229 E1226:F1226 E1231:G1231 E1230:F1230 E1232:F1232 E1318:F1318 E1319:E1486 E585:E719">
    <cfRule type="cellIs" dxfId="25" priority="89" stopIfTrue="1" operator="equal">
      <formula>0</formula>
    </cfRule>
  </conditionalFormatting>
  <conditionalFormatting sqref="E829">
    <cfRule type="cellIs" dxfId="24" priority="29" stopIfTrue="1" operator="equal">
      <formula>0</formula>
    </cfRule>
  </conditionalFormatting>
  <conditionalFormatting sqref="E937:E939">
    <cfRule type="cellIs" dxfId="23" priority="28" stopIfTrue="1" operator="equal">
      <formula>0</formula>
    </cfRule>
  </conditionalFormatting>
  <conditionalFormatting sqref="E937:E939">
    <cfRule type="cellIs" dxfId="22" priority="27" stopIfTrue="1" operator="equal">
      <formula>0</formula>
    </cfRule>
  </conditionalFormatting>
  <conditionalFormatting sqref="E947:E951">
    <cfRule type="cellIs" dxfId="21" priority="26" stopIfTrue="1" operator="equal">
      <formula>0</formula>
    </cfRule>
  </conditionalFormatting>
  <conditionalFormatting sqref="E947">
    <cfRule type="cellIs" dxfId="20" priority="25" stopIfTrue="1" operator="equal">
      <formula>0</formula>
    </cfRule>
  </conditionalFormatting>
  <conditionalFormatting sqref="E949">
    <cfRule type="cellIs" dxfId="19" priority="24" stopIfTrue="1" operator="equal">
      <formula>0</formula>
    </cfRule>
  </conditionalFormatting>
  <conditionalFormatting sqref="E951">
    <cfRule type="cellIs" dxfId="18" priority="23" stopIfTrue="1" operator="equal">
      <formula>0</formula>
    </cfRule>
  </conditionalFormatting>
  <conditionalFormatting sqref="E953">
    <cfRule type="cellIs" dxfId="17" priority="22" stopIfTrue="1" operator="equal">
      <formula>0</formula>
    </cfRule>
  </conditionalFormatting>
  <conditionalFormatting sqref="E959:E968">
    <cfRule type="cellIs" dxfId="16" priority="21" stopIfTrue="1" operator="equal">
      <formula>0</formula>
    </cfRule>
  </conditionalFormatting>
  <conditionalFormatting sqref="E959:E968">
    <cfRule type="cellIs" dxfId="15" priority="20" stopIfTrue="1" operator="equal">
      <formula>0</formula>
    </cfRule>
  </conditionalFormatting>
  <conditionalFormatting sqref="E965:E968">
    <cfRule type="cellIs" dxfId="14" priority="19" stopIfTrue="1" operator="equal">
      <formula>0</formula>
    </cfRule>
  </conditionalFormatting>
  <conditionalFormatting sqref="E965:E968">
    <cfRule type="cellIs" dxfId="13" priority="18" stopIfTrue="1" operator="equal">
      <formula>0</formula>
    </cfRule>
  </conditionalFormatting>
  <conditionalFormatting sqref="E968">
    <cfRule type="cellIs" dxfId="12" priority="17" stopIfTrue="1" operator="equal">
      <formula>0</formula>
    </cfRule>
  </conditionalFormatting>
  <conditionalFormatting sqref="E968">
    <cfRule type="cellIs" dxfId="11" priority="16" stopIfTrue="1" operator="equal">
      <formula>0</formula>
    </cfRule>
  </conditionalFormatting>
  <conditionalFormatting sqref="E971">
    <cfRule type="cellIs" dxfId="10" priority="15" stopIfTrue="1" operator="equal">
      <formula>0</formula>
    </cfRule>
  </conditionalFormatting>
  <conditionalFormatting sqref="E971">
    <cfRule type="cellIs" dxfId="9" priority="14" stopIfTrue="1" operator="equal">
      <formula>0</formula>
    </cfRule>
  </conditionalFormatting>
  <conditionalFormatting sqref="E974">
    <cfRule type="cellIs" dxfId="8" priority="13" stopIfTrue="1" operator="equal">
      <formula>0</formula>
    </cfRule>
  </conditionalFormatting>
  <conditionalFormatting sqref="E974">
    <cfRule type="cellIs" dxfId="7" priority="12" stopIfTrue="1" operator="equal">
      <formula>0</formula>
    </cfRule>
  </conditionalFormatting>
  <conditionalFormatting sqref="E984">
    <cfRule type="cellIs" dxfId="6" priority="11" stopIfTrue="1" operator="equal">
      <formula>0</formula>
    </cfRule>
  </conditionalFormatting>
  <conditionalFormatting sqref="E984">
    <cfRule type="cellIs" dxfId="5" priority="10" stopIfTrue="1" operator="equal">
      <formula>0</formula>
    </cfRule>
  </conditionalFormatting>
  <conditionalFormatting sqref="E584">
    <cfRule type="cellIs" dxfId="4" priority="4" stopIfTrue="1" operator="equal">
      <formula>0</formula>
    </cfRule>
  </conditionalFormatting>
  <conditionalFormatting sqref="E582">
    <cfRule type="cellIs" dxfId="3" priority="3" stopIfTrue="1" operator="equal">
      <formula>0</formula>
    </cfRule>
  </conditionalFormatting>
  <conditionalFormatting sqref="E580">
    <cfRule type="cellIs" dxfId="2" priority="2" stopIfTrue="1" operator="equal">
      <formula>0</formula>
    </cfRule>
  </conditionalFormatting>
  <conditionalFormatting sqref="E576">
    <cfRule type="cellIs" dxfId="1" priority="1" stopIfTrue="1" operator="equal">
      <formula>0</formula>
    </cfRule>
  </conditionalFormatting>
  <pageMargins left="0.74803149606299202" right="0.23622047244094499" top="0.98425196850393704" bottom="0.511811023622047" header="0.23622047244094499" footer="0.23622047244094499"/>
  <pageSetup paperSize="9" scale="76" orientation="portrait" r:id="rId1"/>
  <headerFooter>
    <oddHeader>&amp;RAdministrative Block</oddHeader>
    <oddFooter>&amp;CPage &amp;P of &amp;N</oddFooter>
  </headerFooter>
  <rowBreaks count="27" manualBreakCount="27">
    <brk id="66" max="6" man="1"/>
    <brk id="127" max="6" man="1"/>
    <brk id="181" max="6" man="1"/>
    <brk id="241" max="6" man="1"/>
    <brk id="300" max="6" man="1"/>
    <brk id="354" max="6" man="1"/>
    <brk id="415" max="6" man="1"/>
    <brk id="472" max="6" man="1"/>
    <brk id="533" max="6" man="1"/>
    <brk id="590" max="8" man="1"/>
    <brk id="647" max="8" man="1"/>
    <brk id="696" max="6" man="1"/>
    <brk id="751" max="6" man="1"/>
    <brk id="813" max="6" man="1"/>
    <brk id="866" max="6" man="1"/>
    <brk id="921" max="6" man="1"/>
    <brk id="979" max="6" man="1"/>
    <brk id="1025" max="6" man="1"/>
    <brk id="1081" max="6" man="1"/>
    <brk id="1132" max="6" man="1"/>
    <brk id="1190" max="6" man="1"/>
    <brk id="1248" max="6" man="1"/>
    <brk id="1306" max="6" man="1"/>
    <brk id="1368" max="8" man="1"/>
    <brk id="1429" max="6" man="1"/>
    <brk id="1486" max="6" man="1"/>
    <brk id="1544"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53"/>
  <sheetViews>
    <sheetView tabSelected="1" view="pageBreakPreview" topLeftCell="A31" zoomScale="98" zoomScaleNormal="100" zoomScaleSheetLayoutView="98" workbookViewId="0">
      <selection activeCell="A49" sqref="A49:F49"/>
    </sheetView>
  </sheetViews>
  <sheetFormatPr defaultColWidth="9.109375" defaultRowHeight="15.6" x14ac:dyDescent="0.3"/>
  <cols>
    <col min="1" max="1" width="6.6640625" style="15" customWidth="1"/>
    <col min="2" max="2" width="58.6640625" style="15" customWidth="1"/>
    <col min="3" max="3" width="6.6640625" style="15" customWidth="1"/>
    <col min="4" max="4" width="7.88671875" style="15" customWidth="1"/>
    <col min="5" max="5" width="9.44140625" style="15" customWidth="1"/>
    <col min="6" max="6" width="19.5546875" style="15" customWidth="1"/>
    <col min="7" max="7" width="14.109375" style="15" customWidth="1"/>
    <col min="8" max="16384" width="9.109375" style="15"/>
  </cols>
  <sheetData>
    <row r="1" spans="1:10" s="18" customFormat="1" ht="26.1" customHeight="1" x14ac:dyDescent="0.25">
      <c r="A1" s="524" t="s">
        <v>316</v>
      </c>
      <c r="B1" s="524"/>
      <c r="C1" s="524"/>
      <c r="D1" s="524"/>
      <c r="E1" s="524"/>
      <c r="F1" s="524"/>
    </row>
    <row r="2" spans="1:10" ht="26.1" customHeight="1" x14ac:dyDescent="0.3">
      <c r="A2" s="325" t="s">
        <v>0</v>
      </c>
      <c r="B2" s="325" t="s">
        <v>1</v>
      </c>
      <c r="C2" s="325" t="s">
        <v>2</v>
      </c>
      <c r="D2" s="325" t="s">
        <v>3</v>
      </c>
      <c r="E2" s="327" t="s">
        <v>4</v>
      </c>
      <c r="F2" s="327" t="s">
        <v>43</v>
      </c>
    </row>
    <row r="3" spans="1:10" ht="12.9" customHeight="1" x14ac:dyDescent="0.3">
      <c r="A3" s="328"/>
      <c r="B3" s="19"/>
      <c r="C3" s="27"/>
      <c r="D3" s="26"/>
      <c r="E3" s="28"/>
      <c r="F3" s="470"/>
    </row>
    <row r="4" spans="1:10" s="25" customFormat="1" ht="12.9" customHeight="1" x14ac:dyDescent="0.25">
      <c r="A4" s="216"/>
      <c r="B4" s="329" t="s">
        <v>35</v>
      </c>
      <c r="C4" s="219"/>
      <c r="D4" s="218"/>
      <c r="E4" s="330"/>
      <c r="F4" s="471"/>
    </row>
    <row r="5" spans="1:10" s="25" customFormat="1" ht="12.9" customHeight="1" x14ac:dyDescent="0.25">
      <c r="A5" s="216"/>
      <c r="B5" s="329"/>
      <c r="C5" s="219"/>
      <c r="D5" s="218"/>
      <c r="E5" s="330"/>
      <c r="F5" s="471"/>
    </row>
    <row r="6" spans="1:10" s="203" customFormat="1" ht="12.9" customHeight="1" x14ac:dyDescent="0.25">
      <c r="A6" s="218" t="s">
        <v>5</v>
      </c>
      <c r="B6" s="215" t="s">
        <v>441</v>
      </c>
      <c r="C6" s="219"/>
      <c r="D6" s="218"/>
      <c r="E6" s="220">
        <v>0.01</v>
      </c>
      <c r="F6" s="331">
        <f>E6*(F14+F18)</f>
        <v>0</v>
      </c>
      <c r="G6" s="202"/>
      <c r="H6" s="202"/>
      <c r="I6" s="202"/>
      <c r="J6" s="202"/>
    </row>
    <row r="7" spans="1:10" s="203" customFormat="1" ht="12.9" customHeight="1" x14ac:dyDescent="0.25">
      <c r="A7" s="218"/>
      <c r="B7" s="215"/>
      <c r="C7" s="219"/>
      <c r="D7" s="218"/>
      <c r="E7" s="220"/>
      <c r="F7" s="331"/>
      <c r="G7" s="202"/>
      <c r="H7" s="202"/>
      <c r="I7" s="202"/>
      <c r="J7" s="202"/>
    </row>
    <row r="8" spans="1:10" s="203" customFormat="1" ht="12.9" customHeight="1" x14ac:dyDescent="0.25">
      <c r="A8" s="218"/>
      <c r="B8" s="215"/>
      <c r="C8" s="219"/>
      <c r="D8" s="218"/>
      <c r="E8" s="220"/>
      <c r="F8" s="331"/>
      <c r="G8" s="202"/>
      <c r="H8" s="202"/>
      <c r="I8" s="202"/>
      <c r="J8" s="202"/>
    </row>
    <row r="9" spans="1:10" s="203" customFormat="1" ht="12.9" customHeight="1" x14ac:dyDescent="0.25">
      <c r="A9" s="218"/>
      <c r="B9" s="215"/>
      <c r="C9" s="219"/>
      <c r="D9" s="218"/>
      <c r="E9" s="220"/>
      <c r="F9" s="331"/>
      <c r="G9" s="202"/>
      <c r="H9" s="202"/>
      <c r="I9" s="202"/>
      <c r="J9" s="202"/>
    </row>
    <row r="10" spans="1:10" s="24" customFormat="1" ht="12.9" customHeight="1" x14ac:dyDescent="0.25">
      <c r="A10" s="223" t="s">
        <v>6</v>
      </c>
      <c r="B10" s="222" t="s">
        <v>45</v>
      </c>
      <c r="C10" s="223"/>
      <c r="D10" s="223"/>
      <c r="E10" s="224"/>
      <c r="F10" s="332">
        <f>F14*11%</f>
        <v>0</v>
      </c>
      <c r="G10" s="333"/>
      <c r="H10" s="333"/>
    </row>
    <row r="11" spans="1:10" s="24" customFormat="1" ht="12.9" customHeight="1" x14ac:dyDescent="0.25">
      <c r="A11" s="223"/>
      <c r="B11" s="222"/>
      <c r="C11" s="223"/>
      <c r="D11" s="223"/>
      <c r="E11" s="224"/>
      <c r="F11" s="334"/>
      <c r="G11" s="333"/>
      <c r="H11" s="333"/>
    </row>
    <row r="12" spans="1:10" s="24" customFormat="1" ht="12.9" customHeight="1" x14ac:dyDescent="0.25">
      <c r="A12" s="223"/>
      <c r="B12" s="222"/>
      <c r="C12" s="223"/>
      <c r="D12" s="223"/>
      <c r="E12" s="224"/>
      <c r="F12" s="334"/>
      <c r="G12" s="333"/>
      <c r="H12" s="333"/>
    </row>
    <row r="13" spans="1:10" s="24" customFormat="1" ht="12.9" customHeight="1" x14ac:dyDescent="0.25">
      <c r="A13" s="223"/>
      <c r="B13" s="222"/>
      <c r="C13" s="223"/>
      <c r="D13" s="223"/>
      <c r="E13" s="224"/>
      <c r="F13" s="334"/>
      <c r="G13" s="333"/>
      <c r="H13" s="333"/>
    </row>
    <row r="14" spans="1:10" ht="12.9" customHeight="1" x14ac:dyDescent="0.3">
      <c r="A14" s="223" t="s">
        <v>7</v>
      </c>
      <c r="B14" s="316" t="s">
        <v>354</v>
      </c>
      <c r="C14" s="216"/>
      <c r="D14" s="216"/>
      <c r="E14" s="225"/>
      <c r="F14" s="472">
        <f>'Admin.Block (SOH)'!G1483</f>
        <v>0</v>
      </c>
    </row>
    <row r="15" spans="1:10" ht="12.9" customHeight="1" x14ac:dyDescent="0.3">
      <c r="A15" s="223"/>
      <c r="B15" s="335"/>
      <c r="C15" s="216"/>
      <c r="D15" s="216"/>
      <c r="E15" s="225"/>
      <c r="F15" s="472"/>
    </row>
    <row r="16" spans="1:10" ht="12.9" customHeight="1" x14ac:dyDescent="0.3">
      <c r="A16" s="223"/>
      <c r="B16" s="335"/>
      <c r="C16" s="216"/>
      <c r="D16" s="216"/>
      <c r="E16" s="225"/>
      <c r="F16" s="472"/>
    </row>
    <row r="17" spans="1:6" ht="12.9" customHeight="1" x14ac:dyDescent="0.3">
      <c r="A17" s="223"/>
      <c r="B17" s="335"/>
      <c r="C17" s="216"/>
      <c r="D17" s="216"/>
      <c r="E17" s="225"/>
      <c r="F17" s="472"/>
    </row>
    <row r="18" spans="1:6" ht="12.9" customHeight="1" x14ac:dyDescent="0.3">
      <c r="A18" s="216"/>
      <c r="B18" s="222"/>
      <c r="C18" s="226"/>
      <c r="D18" s="216"/>
      <c r="E18" s="225"/>
      <c r="F18" s="336"/>
    </row>
    <row r="19" spans="1:6" ht="12.9" customHeight="1" x14ac:dyDescent="0.3">
      <c r="A19" s="223"/>
      <c r="B19" s="335"/>
      <c r="C19" s="216"/>
      <c r="D19" s="216"/>
      <c r="E19" s="225"/>
      <c r="F19" s="472"/>
    </row>
    <row r="20" spans="1:6" ht="12.9" customHeight="1" x14ac:dyDescent="0.3">
      <c r="A20" s="223"/>
      <c r="B20" s="335"/>
      <c r="C20" s="216"/>
      <c r="D20" s="216"/>
      <c r="E20" s="225"/>
      <c r="F20" s="472"/>
    </row>
    <row r="21" spans="1:6" ht="12.9" customHeight="1" x14ac:dyDescent="0.3">
      <c r="A21" s="223"/>
      <c r="B21" s="335"/>
      <c r="C21" s="216"/>
      <c r="D21" s="216"/>
      <c r="E21" s="225"/>
      <c r="F21" s="472"/>
    </row>
    <row r="22" spans="1:6" ht="12.9" customHeight="1" x14ac:dyDescent="0.3">
      <c r="A22" s="216"/>
      <c r="B22" s="222" t="s">
        <v>121</v>
      </c>
      <c r="C22" s="217"/>
      <c r="D22" s="216"/>
      <c r="E22" s="227"/>
      <c r="F22" s="473">
        <f>SUM(F4:F20)</f>
        <v>0</v>
      </c>
    </row>
    <row r="23" spans="1:6" ht="12.9" customHeight="1" x14ac:dyDescent="0.3">
      <c r="A23" s="216"/>
      <c r="B23" s="222"/>
      <c r="C23" s="217"/>
      <c r="D23" s="216"/>
      <c r="E23" s="227"/>
      <c r="F23" s="472"/>
    </row>
    <row r="24" spans="1:6" ht="12.9" customHeight="1" x14ac:dyDescent="0.3">
      <c r="A24" s="216"/>
      <c r="B24" s="222"/>
      <c r="C24" s="217"/>
      <c r="D24" s="216"/>
      <c r="E24" s="227"/>
      <c r="F24" s="472"/>
    </row>
    <row r="25" spans="1:6" ht="12.9" customHeight="1" x14ac:dyDescent="0.3">
      <c r="A25" s="216"/>
      <c r="B25" s="222"/>
      <c r="C25" s="217"/>
      <c r="D25" s="216"/>
      <c r="E25" s="227"/>
      <c r="F25" s="472"/>
    </row>
    <row r="26" spans="1:6" ht="26.1" customHeight="1" x14ac:dyDescent="0.3">
      <c r="A26" s="216" t="s">
        <v>8</v>
      </c>
      <c r="B26" s="222" t="s">
        <v>436</v>
      </c>
      <c r="C26" s="217"/>
      <c r="D26" s="216"/>
      <c r="E26" s="256">
        <v>0.11</v>
      </c>
      <c r="F26" s="336" t="s">
        <v>437</v>
      </c>
    </row>
    <row r="27" spans="1:6" ht="12.9" customHeight="1" x14ac:dyDescent="0.3">
      <c r="A27" s="216"/>
      <c r="B27" s="222"/>
      <c r="C27" s="217"/>
      <c r="D27" s="216"/>
      <c r="E27" s="227"/>
      <c r="F27" s="472"/>
    </row>
    <row r="28" spans="1:6" ht="12.9" customHeight="1" x14ac:dyDescent="0.3">
      <c r="A28" s="216"/>
      <c r="B28" s="222"/>
      <c r="C28" s="217"/>
      <c r="D28" s="216"/>
      <c r="E28" s="227"/>
      <c r="F28" s="472"/>
    </row>
    <row r="29" spans="1:6" ht="12.9" customHeight="1" x14ac:dyDescent="0.3">
      <c r="A29" s="216"/>
      <c r="B29" s="222"/>
      <c r="C29" s="217"/>
      <c r="D29" s="216"/>
      <c r="E29" s="227"/>
      <c r="F29" s="472"/>
    </row>
    <row r="30" spans="1:6" s="203" customFormat="1" ht="13.2" customHeight="1" x14ac:dyDescent="0.25">
      <c r="A30" s="218" t="s">
        <v>9</v>
      </c>
      <c r="B30" s="337" t="s">
        <v>288</v>
      </c>
      <c r="C30" s="219"/>
      <c r="D30" s="218"/>
      <c r="E30" s="338">
        <v>7.4999999999999997E-2</v>
      </c>
      <c r="F30" s="264">
        <f>E30*F22</f>
        <v>0</v>
      </c>
    </row>
    <row r="31" spans="1:6" s="203" customFormat="1" ht="12.9" customHeight="1" x14ac:dyDescent="0.25">
      <c r="A31" s="218"/>
      <c r="B31" s="262"/>
      <c r="C31" s="219"/>
      <c r="D31" s="218"/>
      <c r="E31" s="263"/>
      <c r="F31" s="264"/>
    </row>
    <row r="32" spans="1:6" s="203" customFormat="1" ht="12.9" customHeight="1" x14ac:dyDescent="0.25">
      <c r="A32" s="218"/>
      <c r="B32" s="262"/>
      <c r="C32" s="219"/>
      <c r="D32" s="218"/>
      <c r="E32" s="263"/>
      <c r="F32" s="264"/>
    </row>
    <row r="33" spans="1:8" s="203" customFormat="1" ht="12.9" customHeight="1" x14ac:dyDescent="0.25">
      <c r="A33" s="218"/>
      <c r="B33" s="262"/>
      <c r="C33" s="219"/>
      <c r="D33" s="218"/>
      <c r="E33" s="263"/>
      <c r="F33" s="264"/>
    </row>
    <row r="34" spans="1:8" s="203" customFormat="1" ht="12.9" customHeight="1" x14ac:dyDescent="0.25">
      <c r="A34" s="218"/>
      <c r="B34" s="262"/>
      <c r="C34" s="219"/>
      <c r="D34" s="218"/>
      <c r="E34" s="263"/>
      <c r="F34" s="339"/>
    </row>
    <row r="35" spans="1:8" s="203" customFormat="1" ht="12.9" customHeight="1" x14ac:dyDescent="0.25">
      <c r="A35" s="218"/>
      <c r="B35" s="262"/>
      <c r="C35" s="219"/>
      <c r="D35" s="218"/>
      <c r="E35" s="263"/>
      <c r="F35" s="264">
        <f>SUM(F21:F31)</f>
        <v>0</v>
      </c>
      <c r="G35" s="202"/>
    </row>
    <row r="36" spans="1:8" s="203" customFormat="1" ht="12.9" customHeight="1" x14ac:dyDescent="0.25">
      <c r="A36" s="218"/>
      <c r="B36" s="262"/>
      <c r="C36" s="219"/>
      <c r="D36" s="218"/>
      <c r="E36" s="263"/>
      <c r="F36" s="264"/>
      <c r="G36" s="202"/>
    </row>
    <row r="37" spans="1:8" s="203" customFormat="1" ht="12.9" customHeight="1" x14ac:dyDescent="0.25">
      <c r="A37" s="218"/>
      <c r="B37" s="262"/>
      <c r="C37" s="219"/>
      <c r="D37" s="218"/>
      <c r="E37" s="263"/>
      <c r="F37" s="264"/>
      <c r="G37" s="202"/>
    </row>
    <row r="38" spans="1:8" s="203" customFormat="1" ht="12.9" customHeight="1" x14ac:dyDescent="0.25">
      <c r="A38" s="218"/>
      <c r="B38" s="262"/>
      <c r="C38" s="219"/>
      <c r="D38" s="218"/>
      <c r="E38" s="263"/>
      <c r="F38" s="264"/>
    </row>
    <row r="39" spans="1:8" x14ac:dyDescent="0.3">
      <c r="A39" s="367" t="s">
        <v>11</v>
      </c>
      <c r="B39" s="368"/>
      <c r="C39" s="369"/>
      <c r="D39" s="216"/>
      <c r="E39" s="256"/>
    </row>
    <row r="40" spans="1:8" ht="12.9" customHeight="1" x14ac:dyDescent="0.3">
      <c r="A40" s="216"/>
      <c r="B40" s="265"/>
      <c r="C40" s="217"/>
      <c r="D40" s="216"/>
      <c r="E40" s="266"/>
      <c r="F40" s="474"/>
    </row>
    <row r="41" spans="1:8" ht="12.9" customHeight="1" x14ac:dyDescent="0.3">
      <c r="A41" s="216"/>
      <c r="B41" s="265"/>
      <c r="C41" s="217"/>
      <c r="D41" s="216"/>
      <c r="E41" s="266"/>
      <c r="F41" s="474"/>
    </row>
    <row r="42" spans="1:8" ht="12.9" customHeight="1" x14ac:dyDescent="0.3">
      <c r="A42" s="216"/>
      <c r="B42" s="265"/>
      <c r="C42" s="217"/>
      <c r="D42" s="216"/>
      <c r="E42" s="266"/>
      <c r="F42" s="474"/>
    </row>
    <row r="43" spans="1:8" ht="12.9" customHeight="1" x14ac:dyDescent="0.3">
      <c r="A43" s="216"/>
      <c r="B43" s="265"/>
      <c r="C43" s="217"/>
      <c r="D43" s="216"/>
      <c r="E43" s="266"/>
      <c r="F43" s="474"/>
    </row>
    <row r="44" spans="1:8" ht="12.9" customHeight="1" x14ac:dyDescent="0.3">
      <c r="A44" s="216"/>
      <c r="B44" s="265"/>
      <c r="C44" s="217"/>
      <c r="D44" s="216"/>
      <c r="E44" s="266"/>
      <c r="F44" s="474"/>
    </row>
    <row r="45" spans="1:8" ht="26.1" customHeight="1" thickBot="1" x14ac:dyDescent="0.35">
      <c r="A45" s="216"/>
      <c r="B45" s="340" t="s">
        <v>438</v>
      </c>
      <c r="C45" s="217"/>
      <c r="D45" s="216"/>
      <c r="E45" s="225"/>
      <c r="F45" s="475">
        <f>SUM(F35:F39)</f>
        <v>0</v>
      </c>
    </row>
    <row r="46" spans="1:8" ht="12.9" customHeight="1" thickTop="1" thickBot="1" x14ac:dyDescent="0.35">
      <c r="A46" s="30"/>
      <c r="B46" s="23"/>
      <c r="C46" s="29"/>
      <c r="D46" s="30"/>
      <c r="E46" s="31"/>
      <c r="F46" s="476"/>
    </row>
    <row r="47" spans="1:8" s="201" customFormat="1" ht="39" customHeight="1" x14ac:dyDescent="0.25">
      <c r="A47" s="341" t="s">
        <v>134</v>
      </c>
      <c r="B47" s="529" t="s">
        <v>439</v>
      </c>
      <c r="C47" s="530"/>
      <c r="D47" s="530"/>
      <c r="E47" s="530"/>
      <c r="F47" s="531"/>
    </row>
    <row r="48" spans="1:8" s="201" customFormat="1" ht="39" customHeight="1" x14ac:dyDescent="0.25">
      <c r="A48" s="342"/>
      <c r="B48" s="532" t="s">
        <v>440</v>
      </c>
      <c r="C48" s="532"/>
      <c r="D48" s="532"/>
      <c r="E48" s="532"/>
      <c r="F48" s="532"/>
      <c r="H48" s="343"/>
    </row>
    <row r="49" spans="1:6" s="201" customFormat="1" ht="30" customHeight="1" x14ac:dyDescent="0.25">
      <c r="A49" s="533" t="s">
        <v>681</v>
      </c>
      <c r="B49" s="534"/>
      <c r="C49" s="534"/>
      <c r="D49" s="534"/>
      <c r="E49" s="534"/>
      <c r="F49" s="535"/>
    </row>
    <row r="50" spans="1:6" ht="12.9" customHeight="1" x14ac:dyDescent="0.3">
      <c r="A50" s="536" t="s">
        <v>135</v>
      </c>
      <c r="B50" s="537"/>
      <c r="C50" s="537"/>
      <c r="D50" s="537"/>
      <c r="E50" s="537"/>
      <c r="F50" s="538"/>
    </row>
    <row r="51" spans="1:6" ht="12.9" customHeight="1" x14ac:dyDescent="0.3">
      <c r="A51" s="539"/>
      <c r="B51" s="540"/>
      <c r="C51" s="540"/>
      <c r="D51" s="540"/>
      <c r="E51" s="540"/>
      <c r="F51" s="541"/>
    </row>
    <row r="52" spans="1:6" ht="15" customHeight="1" x14ac:dyDescent="0.3">
      <c r="A52" s="527" t="s">
        <v>136</v>
      </c>
      <c r="B52" s="527"/>
      <c r="C52" s="527"/>
      <c r="D52" s="527"/>
      <c r="E52" s="527"/>
      <c r="F52" s="527"/>
    </row>
    <row r="53" spans="1:6" ht="15" customHeight="1" x14ac:dyDescent="0.3">
      <c r="A53" s="528"/>
      <c r="B53" s="528"/>
      <c r="C53" s="528"/>
      <c r="D53" s="528"/>
      <c r="E53" s="528"/>
      <c r="F53" s="528"/>
    </row>
    <row r="54" spans="1:6" ht="15" customHeight="1" x14ac:dyDescent="0.3">
      <c r="A54" s="527" t="s">
        <v>137</v>
      </c>
      <c r="B54" s="527"/>
      <c r="C54" s="527"/>
      <c r="D54" s="527"/>
      <c r="E54" s="527"/>
      <c r="F54" s="527"/>
    </row>
    <row r="55" spans="1:6" ht="15" customHeight="1" x14ac:dyDescent="0.3">
      <c r="A55" s="35"/>
      <c r="B55" s="33"/>
      <c r="C55" s="34"/>
      <c r="D55" s="35"/>
      <c r="E55" s="36"/>
      <c r="F55" s="477"/>
    </row>
    <row r="56" spans="1:6" ht="15" customHeight="1" x14ac:dyDescent="0.3">
      <c r="A56" s="35"/>
      <c r="B56" s="33"/>
      <c r="C56" s="34"/>
      <c r="D56" s="35"/>
      <c r="E56" s="36"/>
      <c r="F56" s="477"/>
    </row>
    <row r="57" spans="1:6" ht="15" customHeight="1" x14ac:dyDescent="0.3">
      <c r="A57" s="35"/>
      <c r="B57" s="33"/>
      <c r="C57" s="34"/>
      <c r="D57" s="35"/>
      <c r="E57" s="36"/>
      <c r="F57" s="477"/>
    </row>
    <row r="58" spans="1:6" ht="15" customHeight="1" x14ac:dyDescent="0.3">
      <c r="A58" s="35"/>
      <c r="B58" s="33"/>
      <c r="C58" s="34"/>
      <c r="D58" s="35"/>
      <c r="E58" s="36"/>
      <c r="F58" s="477"/>
    </row>
    <row r="540" spans="1:1" x14ac:dyDescent="0.3">
      <c r="A540" t="s">
        <v>9</v>
      </c>
    </row>
    <row r="543" spans="1:1" x14ac:dyDescent="0.3">
      <c r="A543" t="s">
        <v>10</v>
      </c>
    </row>
    <row r="546" spans="1:3" x14ac:dyDescent="0.3">
      <c r="A546" t="s">
        <v>11</v>
      </c>
      <c r="C546" s="15">
        <v>9</v>
      </c>
    </row>
    <row r="549" spans="1:3" x14ac:dyDescent="0.3">
      <c r="A549" t="s">
        <v>12</v>
      </c>
      <c r="C549" s="15">
        <v>26</v>
      </c>
    </row>
    <row r="552" spans="1:3" x14ac:dyDescent="0.3">
      <c r="A552" t="s">
        <v>13</v>
      </c>
      <c r="C552" s="15">
        <v>26</v>
      </c>
    </row>
    <row r="555" spans="1:3" x14ac:dyDescent="0.3">
      <c r="A555" t="s">
        <v>14</v>
      </c>
    </row>
    <row r="558" spans="1:3" x14ac:dyDescent="0.3">
      <c r="A558" t="s">
        <v>18</v>
      </c>
      <c r="C558" s="15">
        <v>122</v>
      </c>
    </row>
    <row r="561" spans="1:5" x14ac:dyDescent="0.3">
      <c r="A561" t="s">
        <v>19</v>
      </c>
      <c r="C561" s="15">
        <v>122</v>
      </c>
    </row>
    <row r="564" spans="1:5" x14ac:dyDescent="0.3">
      <c r="A564" t="s">
        <v>20</v>
      </c>
      <c r="C564" s="15">
        <v>122</v>
      </c>
    </row>
    <row r="572" spans="1:5" x14ac:dyDescent="0.3">
      <c r="A572" t="s">
        <v>5</v>
      </c>
      <c r="C572" s="15">
        <v>122</v>
      </c>
      <c r="E572" s="15">
        <v>8000</v>
      </c>
    </row>
    <row r="575" spans="1:5" x14ac:dyDescent="0.3">
      <c r="A575" t="s">
        <v>6</v>
      </c>
      <c r="C575" s="15">
        <v>122</v>
      </c>
    </row>
    <row r="578" spans="1:6" x14ac:dyDescent="0.3">
      <c r="A578" t="s">
        <v>7</v>
      </c>
      <c r="C578" s="15">
        <v>120</v>
      </c>
    </row>
    <row r="580" spans="1:6" customFormat="1" ht="26.4" x14ac:dyDescent="0.25">
      <c r="A580" s="196" t="s">
        <v>8</v>
      </c>
      <c r="B580" s="238" t="s">
        <v>377</v>
      </c>
      <c r="C580" s="196">
        <v>1</v>
      </c>
      <c r="D580" s="288" t="s">
        <v>39</v>
      </c>
      <c r="E580" s="198">
        <v>350000</v>
      </c>
      <c r="F580" s="478">
        <f>$G$2*E580+E580</f>
        <v>350000</v>
      </c>
    </row>
    <row r="583" spans="1:6" x14ac:dyDescent="0.3">
      <c r="A583" t="s">
        <v>9</v>
      </c>
      <c r="C583" s="15">
        <v>150</v>
      </c>
    </row>
    <row r="587" spans="1:6" x14ac:dyDescent="0.3">
      <c r="A587" t="s">
        <v>10</v>
      </c>
      <c r="E587" s="344">
        <v>30500000</v>
      </c>
      <c r="F587" s="344"/>
    </row>
    <row r="590" spans="1:6" x14ac:dyDescent="0.3">
      <c r="A590" t="s">
        <v>11</v>
      </c>
      <c r="C590" s="15">
        <v>8</v>
      </c>
    </row>
    <row r="593" spans="1:5" x14ac:dyDescent="0.3">
      <c r="A593" t="s">
        <v>12</v>
      </c>
      <c r="C593" s="15">
        <v>16</v>
      </c>
    </row>
    <row r="595" spans="1:5" x14ac:dyDescent="0.3">
      <c r="A595" t="s">
        <v>13</v>
      </c>
      <c r="E595" s="15">
        <v>5000000</v>
      </c>
    </row>
    <row r="606" spans="1:5" x14ac:dyDescent="0.3">
      <c r="A606" t="s">
        <v>14</v>
      </c>
      <c r="C606" s="15">
        <v>26</v>
      </c>
    </row>
    <row r="609" spans="1:5" x14ac:dyDescent="0.3">
      <c r="A609" t="s">
        <v>18</v>
      </c>
      <c r="E609" s="15">
        <v>3000000</v>
      </c>
    </row>
    <row r="612" spans="1:5" x14ac:dyDescent="0.3">
      <c r="A612" t="s">
        <v>19</v>
      </c>
      <c r="E612" s="15">
        <v>2000000</v>
      </c>
    </row>
    <row r="615" spans="1:5" x14ac:dyDescent="0.3">
      <c r="A615" s="15" t="s">
        <v>20</v>
      </c>
    </row>
    <row r="637" spans="3:3" x14ac:dyDescent="0.3">
      <c r="C637" s="15">
        <v>60</v>
      </c>
    </row>
    <row r="639" spans="3:3" x14ac:dyDescent="0.3">
      <c r="C639" s="15">
        <v>32</v>
      </c>
    </row>
    <row r="641" spans="3:5" x14ac:dyDescent="0.3">
      <c r="C641" s="15">
        <v>54</v>
      </c>
    </row>
    <row r="647" spans="3:5" x14ac:dyDescent="0.3">
      <c r="E647" s="15">
        <v>5840000</v>
      </c>
    </row>
    <row r="651" spans="3:5" x14ac:dyDescent="0.3">
      <c r="E651" s="15">
        <v>1000000</v>
      </c>
    </row>
    <row r="653" spans="3:5" x14ac:dyDescent="0.3">
      <c r="E653" s="15">
        <v>500000</v>
      </c>
    </row>
  </sheetData>
  <mergeCells count="9">
    <mergeCell ref="A52:F52"/>
    <mergeCell ref="A53:F53"/>
    <mergeCell ref="A54:F54"/>
    <mergeCell ref="A1:F1"/>
    <mergeCell ref="B47:F47"/>
    <mergeCell ref="B48:F48"/>
    <mergeCell ref="A49:F49"/>
    <mergeCell ref="A50:F50"/>
    <mergeCell ref="A51:F51"/>
  </mergeCells>
  <conditionalFormatting sqref="E580 E49:E51 E2:F2">
    <cfRule type="cellIs" dxfId="0" priority="1" stopIfTrue="1" operator="equal">
      <formula>0</formula>
    </cfRule>
  </conditionalFormatting>
  <pageMargins left="0.74803149606299202" right="0.23622047244094499" top="0.98425196850393704" bottom="0.511811023622047" header="0.23622047244094499" footer="0.23622047244094499"/>
  <pageSetup paperSize="9" scale="85" orientation="portrait" r:id="rId1"/>
  <headerFooter>
    <oddHeader>&amp;RGeneral Summary</oddHeader>
    <oddFooter>&amp;CGen. Sum.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Cover </vt:lpstr>
      <vt:lpstr>Prelim</vt:lpstr>
      <vt:lpstr>Admin.Block (SOH)</vt:lpstr>
      <vt:lpstr>General Summary </vt:lpstr>
      <vt:lpstr>'Admin.Block (SOH)'!Print_Area</vt:lpstr>
      <vt:lpstr>'General Summary '!Print_Area</vt:lpstr>
      <vt:lpstr>Prelim!Print_Area</vt:lpstr>
      <vt:lpstr>'Admin.Block (SOH)'!Print_Titles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dc:creator>
  <cp:lastModifiedBy>USER</cp:lastModifiedBy>
  <cp:lastPrinted>2022-01-18T17:12:35Z</cp:lastPrinted>
  <dcterms:created xsi:type="dcterms:W3CDTF">2012-04-05T19:44:26Z</dcterms:created>
  <dcterms:modified xsi:type="dcterms:W3CDTF">2023-05-26T09:43:53Z</dcterms:modified>
</cp:coreProperties>
</file>