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OH\OPD MEP\Electrical\load estimate\"/>
    </mc:Choice>
  </mc:AlternateContent>
  <xr:revisionPtr revIDLastSave="0" documentId="13_ncr:1_{D2C263EF-B00A-45F2-9ADE-41F8E3FDAF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Hlk105667416" localSheetId="0">Sheet1!#REF!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9" i="1" l="1"/>
  <c r="J98" i="1"/>
  <c r="J97" i="1"/>
  <c r="K96" i="1" l="1"/>
  <c r="L88" i="1"/>
  <c r="L42" i="1" l="1"/>
  <c r="I87" i="1" l="1"/>
  <c r="L87" i="1" s="1"/>
  <c r="I86" i="1"/>
  <c r="L86" i="1" s="1"/>
  <c r="I85" i="1"/>
  <c r="L85" i="1" s="1"/>
  <c r="I84" i="1"/>
  <c r="L84" i="1" s="1"/>
  <c r="I83" i="1"/>
  <c r="L83" i="1" s="1"/>
  <c r="I82" i="1"/>
  <c r="L82" i="1" s="1"/>
  <c r="I81" i="1"/>
  <c r="L81" i="1" s="1"/>
  <c r="I80" i="1"/>
  <c r="L80" i="1" s="1"/>
  <c r="I79" i="1"/>
  <c r="L79" i="1" s="1"/>
  <c r="I78" i="1"/>
  <c r="L78" i="1" s="1"/>
  <c r="I77" i="1"/>
  <c r="L77" i="1" s="1"/>
  <c r="I76" i="1"/>
  <c r="L76" i="1" s="1"/>
  <c r="I75" i="1"/>
  <c r="L75" i="1" s="1"/>
  <c r="I74" i="1"/>
  <c r="L74" i="1" s="1"/>
  <c r="I73" i="1"/>
  <c r="L73" i="1" s="1"/>
  <c r="I72" i="1"/>
  <c r="L72" i="1" s="1"/>
  <c r="I70" i="1"/>
  <c r="L70" i="1" s="1"/>
  <c r="I71" i="1"/>
  <c r="L71" i="1" s="1"/>
  <c r="I69" i="1"/>
  <c r="L69" i="1" s="1"/>
  <c r="I68" i="1"/>
  <c r="L68" i="1" s="1"/>
  <c r="I67" i="1"/>
  <c r="L67" i="1" s="1"/>
  <c r="I66" i="1"/>
  <c r="L66" i="1" s="1"/>
  <c r="I65" i="1"/>
  <c r="L65" i="1" s="1"/>
  <c r="I64" i="1"/>
  <c r="L64" i="1" s="1"/>
  <c r="I62" i="1"/>
  <c r="L62" i="1" s="1"/>
  <c r="I63" i="1"/>
  <c r="L63" i="1" s="1"/>
  <c r="I61" i="1"/>
  <c r="L61" i="1" s="1"/>
  <c r="I60" i="1"/>
  <c r="L60" i="1" s="1"/>
  <c r="I59" i="1"/>
  <c r="L59" i="1" s="1"/>
  <c r="I58" i="1"/>
  <c r="L58" i="1" s="1"/>
  <c r="I57" i="1"/>
  <c r="L57" i="1" s="1"/>
  <c r="K53" i="1"/>
  <c r="K52" i="1"/>
  <c r="I51" i="1"/>
  <c r="L51" i="1" s="1"/>
  <c r="I52" i="1"/>
  <c r="I53" i="1"/>
  <c r="I54" i="1"/>
  <c r="L54" i="1" s="1"/>
  <c r="I55" i="1"/>
  <c r="L55" i="1" s="1"/>
  <c r="I56" i="1"/>
  <c r="L56" i="1" s="1"/>
  <c r="I50" i="1"/>
  <c r="L50" i="1" s="1"/>
  <c r="I49" i="1"/>
  <c r="L49" i="1" s="1"/>
  <c r="I48" i="1"/>
  <c r="L48" i="1" s="1"/>
  <c r="K46" i="1"/>
  <c r="I47" i="1"/>
  <c r="L47" i="1" s="1"/>
  <c r="I46" i="1"/>
  <c r="I45" i="1"/>
  <c r="L45" i="1" s="1"/>
  <c r="I44" i="1"/>
  <c r="L44" i="1" s="1"/>
  <c r="I43" i="1"/>
  <c r="L43" i="1" s="1"/>
  <c r="I41" i="1"/>
  <c r="L41" i="1" s="1"/>
  <c r="I40" i="1"/>
  <c r="L40" i="1" s="1"/>
  <c r="I39" i="1"/>
  <c r="L39" i="1" s="1"/>
  <c r="L52" i="1" l="1"/>
  <c r="L46" i="1"/>
  <c r="L53" i="1"/>
  <c r="I38" i="1"/>
  <c r="L38" i="1" s="1"/>
  <c r="I37" i="1"/>
  <c r="L37" i="1" s="1"/>
  <c r="K36" i="1"/>
  <c r="I36" i="1"/>
  <c r="L36" i="1" s="1"/>
  <c r="K35" i="1"/>
  <c r="I35" i="1"/>
  <c r="L35" i="1" s="1"/>
  <c r="I34" i="1"/>
  <c r="L34" i="1" s="1"/>
  <c r="I33" i="1"/>
  <c r="L33" i="1" s="1"/>
  <c r="I32" i="1"/>
  <c r="L32" i="1" s="1"/>
  <c r="I31" i="1"/>
  <c r="L31" i="1" s="1"/>
  <c r="I30" i="1"/>
  <c r="L30" i="1" s="1"/>
  <c r="K29" i="1"/>
  <c r="I29" i="1"/>
  <c r="L29" i="1" s="1"/>
  <c r="I28" i="1"/>
  <c r="L28" i="1" s="1"/>
  <c r="I27" i="1"/>
  <c r="L27" i="1" s="1"/>
  <c r="I26" i="1"/>
  <c r="L26" i="1" s="1"/>
  <c r="I25" i="1"/>
  <c r="L25" i="1" s="1"/>
  <c r="K24" i="1"/>
  <c r="I24" i="1" l="1"/>
  <c r="L24" i="1" s="1"/>
  <c r="I23" i="1"/>
  <c r="L23" i="1" s="1"/>
  <c r="K22" i="1"/>
  <c r="I22" i="1"/>
  <c r="I21" i="1"/>
  <c r="L21" i="1" s="1"/>
  <c r="I20" i="1"/>
  <c r="L20" i="1" s="1"/>
  <c r="I19" i="1"/>
  <c r="L19" i="1" s="1"/>
  <c r="K18" i="1"/>
  <c r="I18" i="1"/>
  <c r="L18" i="1" s="1"/>
  <c r="I17" i="1"/>
  <c r="L17" i="1" s="1"/>
  <c r="I16" i="1"/>
  <c r="L16" i="1" s="1"/>
  <c r="I15" i="1"/>
  <c r="L15" i="1" s="1"/>
  <c r="I14" i="1"/>
  <c r="L14" i="1" s="1"/>
  <c r="I13" i="1"/>
  <c r="L13" i="1" s="1"/>
  <c r="K12" i="1"/>
  <c r="I12" i="1"/>
  <c r="I11" i="1"/>
  <c r="L11" i="1" s="1"/>
  <c r="I10" i="1"/>
  <c r="L10" i="1" s="1"/>
  <c r="I9" i="1"/>
  <c r="L9" i="1" s="1"/>
  <c r="K8" i="1"/>
  <c r="I8" i="1"/>
  <c r="L8" i="1" s="1"/>
  <c r="I7" i="1"/>
  <c r="L7" i="1" s="1"/>
  <c r="I6" i="1"/>
  <c r="L6" i="1" s="1"/>
  <c r="I5" i="1"/>
  <c r="L5" i="1" s="1"/>
  <c r="I4" i="1"/>
  <c r="L4" i="1" s="1"/>
  <c r="I3" i="1"/>
  <c r="L3" i="1" s="1"/>
  <c r="I2" i="1"/>
  <c r="L2" i="1" s="1"/>
  <c r="L12" i="1" l="1"/>
  <c r="L89" i="1" s="1"/>
  <c r="L22" i="1"/>
  <c r="L92" i="1" l="1"/>
  <c r="I93" i="1" s="1"/>
  <c r="I94" i="1" s="1"/>
  <c r="I90" i="1"/>
  <c r="I91" i="1" s="1"/>
</calcChain>
</file>

<file path=xl/sharedStrings.xml><?xml version="1.0" encoding="utf-8"?>
<sst xmlns="http://schemas.openxmlformats.org/spreadsheetml/2006/main" count="605" uniqueCount="595">
  <si>
    <t xml:space="preserve">Item No . </t>
  </si>
  <si>
    <t xml:space="preserve">Description Of Item </t>
  </si>
  <si>
    <t>A1</t>
  </si>
  <si>
    <t>AED</t>
  </si>
  <si>
    <t>A.107.15.29</t>
  </si>
  <si>
    <t>RESUSCITATION STATION/BABY WARMER</t>
  </si>
  <si>
    <t>A.107.15.30</t>
  </si>
  <si>
    <t>BABY WARMER NICU</t>
  </si>
  <si>
    <t>A.109.42.80</t>
  </si>
  <si>
    <t>RESUSCITATION UNIT (AMBU) ADULT/PEDIATRIC SET COMPLETE</t>
  </si>
  <si>
    <t>A.112.61.59</t>
  </si>
  <si>
    <t xml:space="preserve">ELECTRONIC TRANSPORT VENTILATOR ON BED HOOK          </t>
  </si>
  <si>
    <t>A.50.51.53</t>
  </si>
  <si>
    <t>ANAESTHESIA PENDANT MECH WITH MONITOR SHELF AND POWER OUTLET</t>
  </si>
  <si>
    <t>A.51.03.06</t>
  </si>
  <si>
    <t>ANAESTHESIA UNIT - 2 VAPORIZER/VENTILATOR/RESP MONITOR</t>
  </si>
  <si>
    <t>A.51.54.59</t>
  </si>
  <si>
    <t>ANAESTHESIA WORKSTATION- 2 VAPORIZER/DIGITAL/RESP+PATIENT MONITOR/VENTILATOR/GAS SCAVENGING</t>
  </si>
  <si>
    <t>A.52.06.11</t>
  </si>
  <si>
    <t>ANESTHESIA MACHINE - SIMPLE - MRI COMPATIBLE</t>
  </si>
  <si>
    <t>A.55.09.17</t>
  </si>
  <si>
    <t>CPAP MACHINE - NEONATAL</t>
  </si>
  <si>
    <t>A.57.60.70</t>
  </si>
  <si>
    <t>HUMIDIFIER FOR NEONATAL HFO VENTILATOR</t>
  </si>
  <si>
    <t>A.57.60.70M</t>
  </si>
  <si>
    <t>HUMIDIFIER FOR NEONATAL VENTILATOR</t>
  </si>
  <si>
    <t>A.57.60.71</t>
  </si>
  <si>
    <t>HUMIDIFIER FOR ADULT/PEDIATRIC VENTILATOR</t>
  </si>
  <si>
    <t>A.60.12.23</t>
  </si>
  <si>
    <t>NEBULISER - EMERGENCY ROOM WITH MEDICATION CUP</t>
  </si>
  <si>
    <t>A.60.63.76</t>
  </si>
  <si>
    <t>NEBULISER - EMITTED DOSE - ICU/CCU</t>
  </si>
  <si>
    <t>A.61.15.29</t>
  </si>
  <si>
    <t>NEBULISER</t>
  </si>
  <si>
    <t>A.63.66.82</t>
  </si>
  <si>
    <t>PLETHYSMOGRAPH CABINET - COMPACT SIZE WITH CHAIR</t>
  </si>
  <si>
    <t>A.66.18.34</t>
  </si>
  <si>
    <t>VENTILATOR - ADULT - ICU</t>
  </si>
  <si>
    <t>A.67.21.40</t>
  </si>
  <si>
    <t>VENTILATOR - BIPAP CAPABILTY - ICU</t>
  </si>
  <si>
    <t>A.67.72.93</t>
  </si>
  <si>
    <t>VENTILATOR - NEONATAL</t>
  </si>
  <si>
    <t>A.68.24.46</t>
  </si>
  <si>
    <t>VENTILATOR - NEONATAL HFO</t>
  </si>
  <si>
    <t>A.68.75.99</t>
  </si>
  <si>
    <t>VENTILATOR - PEDIATRIC/ADULT ICU</t>
  </si>
  <si>
    <t>A.69.27.52</t>
  </si>
  <si>
    <t>VENTILATOR - TRANSPORT - ADULT</t>
  </si>
  <si>
    <t>ASF.001</t>
  </si>
  <si>
    <t>PORCELAIN FURNACE WITH VACCUM PUMP</t>
  </si>
  <si>
    <t>ASF.002</t>
  </si>
  <si>
    <t>BURNOUT FURNACE</t>
  </si>
  <si>
    <t>ASF.003</t>
  </si>
  <si>
    <t>CASTING MACHINE - MANUAL</t>
  </si>
  <si>
    <t>ASF.004</t>
  </si>
  <si>
    <t>SANDBLASTER</t>
  </si>
  <si>
    <t>ASF.005</t>
  </si>
  <si>
    <t>MICRO SANDPLASTER</t>
  </si>
  <si>
    <t>ASF.006</t>
  </si>
  <si>
    <t>ASF.007</t>
  </si>
  <si>
    <t>HANGING MOTOR WITH HANPIECE</t>
  </si>
  <si>
    <t>ASF.008</t>
  </si>
  <si>
    <t>MICRO MOTOR</t>
  </si>
  <si>
    <t>ASF.009</t>
  </si>
  <si>
    <t>VACCUM MIXER</t>
  </si>
  <si>
    <t>ASF.010</t>
  </si>
  <si>
    <t>PINDEX</t>
  </si>
  <si>
    <t>ASF.011</t>
  </si>
  <si>
    <t>MODEL TRIMMER</t>
  </si>
  <si>
    <t>ASF.012</t>
  </si>
  <si>
    <t>STEAM MACHINE</t>
  </si>
  <si>
    <t>ASF.013</t>
  </si>
  <si>
    <t>MOTOR CENTRIFUGE</t>
  </si>
  <si>
    <t>ASF.014</t>
  </si>
  <si>
    <t>POLISHING MOTOR</t>
  </si>
  <si>
    <t>D.110.51.53</t>
  </si>
  <si>
    <t>AMALGAMATOR - DENTAL</t>
  </si>
  <si>
    <t>D.111.03.06</t>
  </si>
  <si>
    <t>DENTAL CURING LIGHT - CORDLESS - LED</t>
  </si>
  <si>
    <t>D.111.54.59</t>
  </si>
  <si>
    <t>LASER - DENTAL SURGICAL/DIODE/TABLETOP FOR SOFT TISSUE</t>
  </si>
  <si>
    <t>D.121.03.06</t>
  </si>
  <si>
    <t>DENTAL CHAIR BUILT IN COMPRESSOR COMPLETE</t>
  </si>
  <si>
    <t>D.122.06.11</t>
  </si>
  <si>
    <t>RADIOVISIOGRAPHY UNIT - HANDHELD WITH INTRAORAL CAMERA</t>
  </si>
  <si>
    <t>DU.003</t>
  </si>
  <si>
    <t>SINK - CLEANER - SINGLE</t>
  </si>
  <si>
    <t>DU.007</t>
  </si>
  <si>
    <t>SLOP HOPPER</t>
  </si>
  <si>
    <t>E.20.51.53</t>
  </si>
  <si>
    <t>AUDIOMETER - TABLE TOP - DUAL CHANNEL</t>
  </si>
  <si>
    <t>E.20.51.54</t>
  </si>
  <si>
    <t>BOOTH - AUDIOMETRY - COMPACT WITH VIEWPORT AND CHAIR - 1.2X1.2M</t>
  </si>
  <si>
    <t>E.21.54.59</t>
  </si>
  <si>
    <t>SCREENING - HEARING FOR NEWBORN - OAE &amp; ABR</t>
  </si>
  <si>
    <t>E.22.06.11</t>
  </si>
  <si>
    <t>TYMPANOMETER</t>
  </si>
  <si>
    <t>E.40.51.53</t>
  </si>
  <si>
    <t>ENT CAMERA</t>
  </si>
  <si>
    <t>E.41.03.06</t>
  </si>
  <si>
    <t>ENT FLEXIBLE SCOPE</t>
  </si>
  <si>
    <t>E.41.54.59</t>
  </si>
  <si>
    <t>ENT STATION WITH CHAIR AND INSTRUMENTS - VIDEO MONITOR</t>
  </si>
  <si>
    <t>E.51.54.59</t>
  </si>
  <si>
    <t>ENT MICROSCOPE</t>
  </si>
  <si>
    <t>E.52.06.11</t>
  </si>
  <si>
    <t>MICROSCOPE - OPERATING - ENT SURGERY</t>
  </si>
  <si>
    <t>F.101.03.06</t>
  </si>
  <si>
    <t>PHYSIOTHERAPY TABLE (BOBATH)</t>
  </si>
  <si>
    <t>F.106.45.86</t>
  </si>
  <si>
    <t>WHEEL CHAIR</t>
  </si>
  <si>
    <t>F.106.45.87</t>
  </si>
  <si>
    <t>WHEEL CHAIR - PEDIATRICS</t>
  </si>
  <si>
    <t>F.106.45.88</t>
  </si>
  <si>
    <t>WHEEL CHAIR - MRI COMPATIBLE</t>
  </si>
  <si>
    <t>F.109.55.03</t>
  </si>
  <si>
    <t>TROLLEY - PATIENT TRANSPORT - STAINLESS STEEL FRAME - WASHABLE PADDING</t>
  </si>
  <si>
    <t>F.109.55.05</t>
  </si>
  <si>
    <t>STRETCHER - PROCEDURAL</t>
  </si>
  <si>
    <t>F.116.58.09</t>
  </si>
  <si>
    <t>TROLLEY - PATIENT TRANSPORT - ABS FRAME - PADDED - TR AND RTR - HYDRAULIC</t>
  </si>
  <si>
    <t>F.118.09.62</t>
  </si>
  <si>
    <t>TROLLEY - PATIENT TRANSPORT - MRI COMPATIBLE - PADDED - ON CASTORS</t>
  </si>
  <si>
    <t>F.128.58.54</t>
  </si>
  <si>
    <t>BOWL STAND STAINLESS STEEL DOUBLE BOWL</t>
  </si>
  <si>
    <t>F.129.10.06</t>
  </si>
  <si>
    <t>BUCKET - KICK ABOUT ON CASTORS STAINLESS STEEL</t>
  </si>
  <si>
    <t>F.129.61.59</t>
  </si>
  <si>
    <t>CABINET - DANGEROUS DRUG COMPARTMENT</t>
  </si>
  <si>
    <t>F.130.13.12</t>
  </si>
  <si>
    <t>CABINET - OT - STAINLESS STEEL - INSTRUMENT AND CONSUMABLES STORAGE</t>
  </si>
  <si>
    <t>F.130.64.65</t>
  </si>
  <si>
    <t>DRESSING TROLLEY - OT - STAINLESS STEEL - ON CASTORS</t>
  </si>
  <si>
    <t>F.131.16.18</t>
  </si>
  <si>
    <t xml:space="preserve">DRESSING TROLLEY - STANDARD             </t>
  </si>
  <si>
    <t>F.131.67.71</t>
  </si>
  <si>
    <t>TABLE - INSTRUMENTS - STAINLESS STEEL - 2 SHELVES - ON CASTORS</t>
  </si>
  <si>
    <t>F.132.19.23</t>
  </si>
  <si>
    <t>CART - ANAESTHESIA - ABS - 5 DRAWER</t>
  </si>
  <si>
    <t>F.132.19.24</t>
  </si>
  <si>
    <t>TABLE - MAYO - STAINLESS STEEL</t>
  </si>
  <si>
    <t>F.132.19.26</t>
  </si>
  <si>
    <t xml:space="preserve">TABLE - MAYO - MRI COMPATIBLE </t>
  </si>
  <si>
    <t>F.132.70.76</t>
  </si>
  <si>
    <t>TROLLEY - TRANSPORT - STERILE INSTRUMENTS - HERMETIC</t>
  </si>
  <si>
    <t>F.133.22.29</t>
  </si>
  <si>
    <t>TROLLEY - TRANSPORT - WIRE BASKETS</t>
  </si>
  <si>
    <t>F.133.73.82</t>
  </si>
  <si>
    <t>WASH STATION - DOUBLE SINK - STAINLESS STEEL - SPRAY GUN WATER</t>
  </si>
  <si>
    <t>F.133.73.83</t>
  </si>
  <si>
    <t>CURTAIN - PATIENT SEPARATION</t>
  </si>
  <si>
    <t>F.136.31.46</t>
  </si>
  <si>
    <t>WORK TABLE - STAINLESS STEEL - 1.8 M - PACKING AND SORTING</t>
  </si>
  <si>
    <t>F.164.92.17</t>
  </si>
  <si>
    <t>INSTRUMENT TROLLEY - OT - STAINLESS STEEL - ON CASTORS</t>
  </si>
  <si>
    <t>F.34.15.31</t>
  </si>
  <si>
    <t>BED - PEDIATRIC - 2 SECTION - MANUAL - ON CASTORS WITH MATTRESS</t>
  </si>
  <si>
    <t>F.35.66.82</t>
  </si>
  <si>
    <t>BABY COT - TRANSPARENT PRESPEX DESIGN ON CASTORS</t>
  </si>
  <si>
    <t>F.38.72.93</t>
  </si>
  <si>
    <t>BED 3 SECTION ELECTRIC - FIXED HEIGHT - ON CASTORS</t>
  </si>
  <si>
    <t>F.39.24.46</t>
  </si>
  <si>
    <t>BED INTENSIVE CARE FULL ELECTRIC</t>
  </si>
  <si>
    <t>F.39.24.47</t>
  </si>
  <si>
    <t>BED INTENSIVE CARE FULL ELECTRIC - PEDIATRIC</t>
  </si>
  <si>
    <t>F.39.75.99</t>
  </si>
  <si>
    <t>BED - DELIVERY - HEIGHT ADJUSTABLE - HYDRAULIC - WITH ACCESSORIES</t>
  </si>
  <si>
    <t>F.40.75.99</t>
  </si>
  <si>
    <t xml:space="preserve">BED SIDE TABLE              </t>
  </si>
  <si>
    <t>F.43.66.82</t>
  </si>
  <si>
    <t xml:space="preserve">OVERBED TABLE               </t>
  </si>
  <si>
    <t>F.44.66.83</t>
  </si>
  <si>
    <t>PATIENT CHAIR - RECLINED - 3 SECTION - HYDRAULIC - FIXED HEIGHT - ARM SUPPORT</t>
  </si>
  <si>
    <t>F.46.27.52</t>
  </si>
  <si>
    <t>CLASSIC EXAMINATION COUCH</t>
  </si>
  <si>
    <t>F.46.79.04</t>
  </si>
  <si>
    <t>CLASSIC EXAMINATION COUCH - WITH HOLE</t>
  </si>
  <si>
    <t>F.72.57.64</t>
  </si>
  <si>
    <t>TABLE - OPERATING - ELECTRIC/HYDRAULIC - WITH MANUAL OVERRIDE - EYE/ENT SURGERY</t>
  </si>
  <si>
    <t>F.73.09.17</t>
  </si>
  <si>
    <t>TABLE - OPERATING - GENERAL SURGERY - ELECTRIC/HYDRAULIC</t>
  </si>
  <si>
    <t>F.73.60.70</t>
  </si>
  <si>
    <t>TABLE - OPERATING - MINOR SURGERY - HYDRAULIC</t>
  </si>
  <si>
    <t>F.74.12.23</t>
  </si>
  <si>
    <t>TABLE - OPERATING GENERAL SURGERY ELECTRIC/HYDRAULIC WITH MANUAL OVERRIDE - KIDNEY BRIDGE</t>
  </si>
  <si>
    <t>F.84.73.38</t>
  </si>
  <si>
    <t>POLE - IV ON CASTORS 4 HOOK STAINLESS STEEL</t>
  </si>
  <si>
    <t>F.92.48.92</t>
  </si>
  <si>
    <t>GYNAECOLOGICAL EXAMINATION CHAIR FIXED HEIGHT WITH LEGHOLDERS</t>
  </si>
  <si>
    <t>G.174.12.68</t>
  </si>
  <si>
    <t>DELIVERY SUCTION UNIT (VENTEUSE) WITH ACCESSORIES</t>
  </si>
  <si>
    <t>G.20.51.53</t>
  </si>
  <si>
    <t>LED VIDEO COLPOSCOPE - 3.75X/7X/15X &gt; 28000 LUX - ON TROLLEY</t>
  </si>
  <si>
    <t>GYM1</t>
  </si>
  <si>
    <t>TREADMILL</t>
  </si>
  <si>
    <t>GYM10</t>
  </si>
  <si>
    <t>LAT PULL DOWN MACHINE</t>
  </si>
  <si>
    <t>GYM11</t>
  </si>
  <si>
    <t>DIPPING BAR</t>
  </si>
  <si>
    <t>GYM2</t>
  </si>
  <si>
    <t>ELLIPTICAL</t>
  </si>
  <si>
    <t>GYM3</t>
  </si>
  <si>
    <t>STATIONARY BIKE</t>
  </si>
  <si>
    <t>GYM4</t>
  </si>
  <si>
    <t>ABDOMINAL BENCH</t>
  </si>
  <si>
    <t>GYM5</t>
  </si>
  <si>
    <t>BENCH PRESS</t>
  </si>
  <si>
    <t>GYM6</t>
  </si>
  <si>
    <t>PEC DECK MACHINE</t>
  </si>
  <si>
    <t>GYM7</t>
  </si>
  <si>
    <t>LEG PRESS</t>
  </si>
  <si>
    <t>GYM8</t>
  </si>
  <si>
    <t>LEG MACHINE</t>
  </si>
  <si>
    <t>GYM9</t>
  </si>
  <si>
    <t>EXERCISE BIKE</t>
  </si>
  <si>
    <t>HYDR01</t>
  </si>
  <si>
    <t xml:space="preserve">HYDROTHERAPY POOL 4M X 6M WITH PUMP ROOM AND ACCESSORIES </t>
  </si>
  <si>
    <t>K.108.57.63</t>
  </si>
  <si>
    <t>EXAMINATION LIGHT - CSSD - MAGNIFYING - DESKTOP</t>
  </si>
  <si>
    <t>K.108.57.64</t>
  </si>
  <si>
    <t>CEILING LIGHT - SURGICAL - LED - 100K LUX - SINGLE ARM</t>
  </si>
  <si>
    <t>K.146.55.48</t>
  </si>
  <si>
    <t>LIGHT - CEILING MAJOR SURGERY 2 ARMS 300 KLUX</t>
  </si>
  <si>
    <t>K.151.27.52</t>
  </si>
  <si>
    <t>ULTRA SLIM LIGHT BOX DOUBLE FILM</t>
  </si>
  <si>
    <t xml:space="preserve">ULTRA SLIM LIGHT BOX 41X36 CM           </t>
  </si>
  <si>
    <t>K.157.03.95</t>
  </si>
  <si>
    <t>PHOTOTHERAPY UNIT ON CASTORS</t>
  </si>
  <si>
    <t>K.204.19.24</t>
  </si>
  <si>
    <t>HEAD LIGHT</t>
  </si>
  <si>
    <t>EXAMINATION HALOGEN LIGHT - ON CASTORS</t>
  </si>
  <si>
    <t>K.219.49.83</t>
  </si>
  <si>
    <t>EXAMINATION LED LIGHT - WALL MOUNTED</t>
  </si>
  <si>
    <t>M.101.45.86</t>
  </si>
  <si>
    <t>SPO2 MONITOR HANDHELD WITH PEDIATRIC PROBE</t>
  </si>
  <si>
    <t>M.101.97.39</t>
  </si>
  <si>
    <t>SAW - PLASTER – ELECTRIC</t>
  </si>
  <si>
    <t>M.101.97.40</t>
  </si>
  <si>
    <t>SAW - PLASTER – MANUAL</t>
  </si>
  <si>
    <t>M.101.97.41</t>
  </si>
  <si>
    <t>DRILL - ELECTRICAL - SURGICAL - ORTHOPAEDIC - SET OF ATTACHMENTS - ASSORTED</t>
  </si>
  <si>
    <t>M.101.97.42</t>
  </si>
  <si>
    <t>DRILL - ELECTRICAL - SURGICAL - CRANIAL PLASTY - WITH CRANIAL PERFORATOR</t>
  </si>
  <si>
    <t>M.106.54.59</t>
  </si>
  <si>
    <t>PENDANT - CEILING / 2 TV</t>
  </si>
  <si>
    <t>M.106.54.59.1</t>
  </si>
  <si>
    <t>PENDANT ACCESSORY</t>
  </si>
  <si>
    <t>M.107.12.23</t>
  </si>
  <si>
    <t>CRYOSURGERY UNIT - SET OF ACCESSORIES</t>
  </si>
  <si>
    <t>M.107.12.24</t>
  </si>
  <si>
    <t>CRYOSURGERY UNIT OPHTHALMOLOGY - SET OF ACCESSORIES</t>
  </si>
  <si>
    <t>M.107.18.34</t>
  </si>
  <si>
    <t>ELECTROSURGICAL UNIT 120 WATTS - WITH FUME EXTRACTION</t>
  </si>
  <si>
    <t>M.107.31.46</t>
  </si>
  <si>
    <t>PUMP - SUCTION ON TROLLEY TWIN CONTAINER 3L ELECTRIC</t>
  </si>
  <si>
    <t>M.108.15.73</t>
  </si>
  <si>
    <t>INSTRUMENT TRAYS FOR STERILE AND CLEAN MATERIALS</t>
  </si>
  <si>
    <t>M.109.15.29</t>
  </si>
  <si>
    <t>PATIENT WARMER</t>
  </si>
  <si>
    <t>M.111.30.57</t>
  </si>
  <si>
    <t>ELECTROSURGICAL UNIT 200 WATTS - ENT</t>
  </si>
  <si>
    <t>M.116.45.86</t>
  </si>
  <si>
    <t>ELECTROSURGICAL UNIT 300 WATTS - SINGLE SURGEON</t>
  </si>
  <si>
    <t>M.120.15.29</t>
  </si>
  <si>
    <t>STORAGE UNIT - ORTHOPEDIC ATTACHMENTS - STAINLESS</t>
  </si>
  <si>
    <t>M.120.33.63</t>
  </si>
  <si>
    <t>MONITOR - PEDIATRIC ICU</t>
  </si>
  <si>
    <t>M.122.12.68</t>
  </si>
  <si>
    <t>ELECTROSURGICAL UNIT 400 WATTS - DOUBLE SURGEON - VESSEL SEALING</t>
  </si>
  <si>
    <t>M.122.31.02</t>
  </si>
  <si>
    <t>LARYNGOSCOPE - MACINTOSH - CURVED - ALL SIZES BLADES</t>
  </si>
  <si>
    <t>M.122.31.05</t>
  </si>
  <si>
    <t>LARYNGOSCOPE - FIBRE OPTIC - PEDIATRIC BLADES</t>
  </si>
  <si>
    <t>M.122.31.07</t>
  </si>
  <si>
    <t>LARYNGOSCOPE - MACINTOSH - STRAIGHT - INFANT BLADES</t>
  </si>
  <si>
    <t>M.122.61.59</t>
  </si>
  <si>
    <t>SPIROMETER - HAND HELD - WITH PC LINK - PC INCLUDED</t>
  </si>
  <si>
    <t>M.123.57.64</t>
  </si>
  <si>
    <t>INCUBATOR - TRANSPORT - ICU SERVICES - GAS CYLINDER - BATTERY POWERED</t>
  </si>
  <si>
    <t>M.126.57.64</t>
  </si>
  <si>
    <t>INCUBATOR - NICU - ELECTRONIC TEMP CONTROL - FIXED HEIGHT</t>
  </si>
  <si>
    <t>M.126.57.65</t>
  </si>
  <si>
    <t>CART - DIAPER CHANGING - WITH SHELVES - ATTACHED DISPOSAL BIN COVERED</t>
  </si>
  <si>
    <t>M.126.92.17</t>
  </si>
  <si>
    <t>LARYNGOSCOPE - FIBRE OPTIC - VIDEO - ALL SIZES BLADES</t>
  </si>
  <si>
    <t>M.139.69.87</t>
  </si>
  <si>
    <t>MONITOR - PATIENT - SURGICAL SUITE - ANAESTHETIC GASES MONITORING</t>
  </si>
  <si>
    <t>M.142.58.09</t>
  </si>
  <si>
    <t>SPO2 MONITOR HANDHELD WITH NEONATAL PROBE</t>
  </si>
  <si>
    <t>M.142.58.42</t>
  </si>
  <si>
    <t xml:space="preserve">INTRACRANIAL PRESSURE MONITOR </t>
  </si>
  <si>
    <t>M.143.21.40</t>
  </si>
  <si>
    <t>MONITOR - PATIENT - OPERATING THEATER - ANA GASES/FULL PARAMETER</t>
  </si>
  <si>
    <t>M.144.51.53</t>
  </si>
  <si>
    <t>CRANIOTOMY SAW - ELECTRICAL - HANDHELD</t>
  </si>
  <si>
    <t>M.147.03.95</t>
  </si>
  <si>
    <t xml:space="preserve">ANEROID SPHYGMO - ON CASTORS         </t>
  </si>
  <si>
    <t>M.147.03.96</t>
  </si>
  <si>
    <t xml:space="preserve">ANEROID SPHYGMO - ON CASTORS - PEDIATRIC CUFF </t>
  </si>
  <si>
    <t>M.149.51.97</t>
  </si>
  <si>
    <t>ESOPHAGEAL DILATOR - ASSORTED SIZES - SET</t>
  </si>
  <si>
    <t>M.150.03.50</t>
  </si>
  <si>
    <t>ESOPHAGOSCOPE - RIGID AND FLEXIBLE - SET</t>
  </si>
  <si>
    <t>M.150.88.22</t>
  </si>
  <si>
    <t xml:space="preserve">SCRUB STATION-DOUBLE WIDTH-SENSOR OPERATED-SOAP DISPENSER </t>
  </si>
  <si>
    <t>M.150.88.24</t>
  </si>
  <si>
    <t>SCRUB STATION-TRIPLE WIDTH-SENSOR OPERATED-SOAP DISPENSER</t>
  </si>
  <si>
    <t>M.151.70.32</t>
  </si>
  <si>
    <t>INFRARED THERMOMETER</t>
  </si>
  <si>
    <t>M.156.21.85</t>
  </si>
  <si>
    <t>FRACTURE TABLE</t>
  </si>
  <si>
    <t>M.158.95.22</t>
  </si>
  <si>
    <t>PUMP - FLUSHING GASTROSCOPY/COLONOSCOPY</t>
  </si>
  <si>
    <t>M.163.40.65</t>
  </si>
  <si>
    <t>MICROSCOPE - OPERATING - NEUROSURGERY</t>
  </si>
  <si>
    <t>M.163.40.65.1</t>
  </si>
  <si>
    <t>TWO NURSE EYEPIECE FOLDABLE</t>
  </si>
  <si>
    <t>M.163.57.64</t>
  </si>
  <si>
    <t>TOWER - LAPARASCOPY COMPLETE MONITOR/CAMERA/LIGHT SOURCE/INSUFFLATOR/PUMP/VIDEO PROC</t>
  </si>
  <si>
    <t>M.164.51.53</t>
  </si>
  <si>
    <t>COLONOSCOPE</t>
  </si>
  <si>
    <t>M.164.51.54</t>
  </si>
  <si>
    <t>COLONOSCOPE - Pediatric</t>
  </si>
  <si>
    <t>M.165.89.11</t>
  </si>
  <si>
    <t>INCUBATOR - NICU TR AND REV TR AND VARIABLE HEIGHT ELECTRIC</t>
  </si>
  <si>
    <t>M.166.52.42</t>
  </si>
  <si>
    <t>VITALS MONITOR ON CASTORS - DETACHABLE</t>
  </si>
  <si>
    <t>M.167.25.35</t>
  </si>
  <si>
    <t xml:space="preserve">TRANSPORT &amp; EMERGENCY MONITOR              </t>
  </si>
  <si>
    <t>M.168.31.46</t>
  </si>
  <si>
    <t>PEAK FLOW METER</t>
  </si>
  <si>
    <t>M.168.61.15</t>
  </si>
  <si>
    <t>ELECTROENCEPHALOGRAPH STATION - 32 CHANNEL TROLLEY MOUNTED - WITH ACCESSORIES</t>
  </si>
  <si>
    <t>M.169.66.82</t>
  </si>
  <si>
    <t>GASTROSCOPE</t>
  </si>
  <si>
    <t>M.169.66.83</t>
  </si>
  <si>
    <t>GASTROSCOPE - Pediatric</t>
  </si>
  <si>
    <t>M.174.73.38</t>
  </si>
  <si>
    <t>EMERGENCY TROLLEY - CRASH CART</t>
  </si>
  <si>
    <t>M.174.73.39</t>
  </si>
  <si>
    <t>CART - EQUIPMENT</t>
  </si>
  <si>
    <t>M.176.27.96</t>
  </si>
  <si>
    <t>DEFIBRILLATOR - MONITORED WITH PACER</t>
  </si>
  <si>
    <t>M.176.79.49</t>
  </si>
  <si>
    <t>DEFIBRILLATOR - NEONATAL PADDLES WITH MOINTORING AND PACE</t>
  </si>
  <si>
    <t>M.177.03.50</t>
  </si>
  <si>
    <t>TOWER - ARTHROSCOPY COMPLETE - VIDEO PROCESSOR AND INSTRUMENT SETS</t>
  </si>
  <si>
    <t>M.177.31.02</t>
  </si>
  <si>
    <t>DEFIBRILLATOR - PEDIATRIC PADDLES WITH MONITORING AND PACE</t>
  </si>
  <si>
    <t>M.177.82.55</t>
  </si>
  <si>
    <t xml:space="preserve">DEFIBRILLATOR - UNMONITORED   </t>
  </si>
  <si>
    <t>M.177.82.56</t>
  </si>
  <si>
    <t>DEFIBRILLATOR - UNMONITORED - PEDIATRIC PADDLES</t>
  </si>
  <si>
    <t>M.179.58.54</t>
  </si>
  <si>
    <t>MONITOR - PATIENT ICU - ECG/SPO2/NIBP/RESP/ETCO2/TEMP</t>
  </si>
  <si>
    <t>M.180.64.65</t>
  </si>
  <si>
    <t>GLUCOMETER - HAND HELD - QUICK TEST</t>
  </si>
  <si>
    <t>M.182.51.53</t>
  </si>
  <si>
    <t>CABINET - ENDOSCOPES</t>
  </si>
  <si>
    <t>M.186.43.25</t>
  </si>
  <si>
    <t>MONITOR - NEONATAL NICU</t>
  </si>
  <si>
    <t>M.194.86.05</t>
  </si>
  <si>
    <t>MONITOR - PATIENT - VITALS - MRI COMPATIBLE</t>
  </si>
  <si>
    <t>M.195.22.29</t>
  </si>
  <si>
    <t>ENTERAL FEEDING PUMP</t>
  </si>
  <si>
    <t>M.197.85.61</t>
  </si>
  <si>
    <t>FLEXIBLE ENDOSCOPES TOWER WITH CAMERA AND LIGHT SOURCE (VIDEO)</t>
  </si>
  <si>
    <t>M.197.85.62</t>
  </si>
  <si>
    <t>LAPAROSCOPY SET</t>
  </si>
  <si>
    <t>M.197.85.63</t>
  </si>
  <si>
    <t>PAEDIATRIC LAPAROSCOPIC INSTRUMENT</t>
  </si>
  <si>
    <t>M.197.85.64</t>
  </si>
  <si>
    <t>CYSTOSCOPE SET AND ACCESSORIES</t>
  </si>
  <si>
    <t>M.197.85.65</t>
  </si>
  <si>
    <t>URETEROSCOPY AND LASER LITHOTRIPSY</t>
  </si>
  <si>
    <t>M.197.85.66</t>
  </si>
  <si>
    <t>RESECTOSCOPE - TURP</t>
  </si>
  <si>
    <t>M.197.85.67</t>
  </si>
  <si>
    <t>PAEDIATRIC URETHROCYSTOSCOPY</t>
  </si>
  <si>
    <t>M.197.85.68</t>
  </si>
  <si>
    <t>NEPHROSCOPE - PCNL</t>
  </si>
  <si>
    <t>M.20.21.40</t>
  </si>
  <si>
    <t>SHARPS COLLECTOR - 7L CLEAR SIGNS</t>
  </si>
  <si>
    <t>M.208.16.18</t>
  </si>
  <si>
    <t>FLUID WARMER</t>
  </si>
  <si>
    <t>M.208.16.19</t>
  </si>
  <si>
    <t>HYPO HYPERTHERMIA UNIT</t>
  </si>
  <si>
    <t>M.35.51.53</t>
  </si>
  <si>
    <t xml:space="preserve">DIGITAL SCALE ADULT/PEDIATRIC             </t>
  </si>
  <si>
    <t>M.36.54.59</t>
  </si>
  <si>
    <t>INFANT WEIGHING SCALE - ELECTRONIC</t>
  </si>
  <si>
    <t>DIAGNOSTIC STATION - WALL MOUNTED - OPHTHALMOSCOPE - OTOSCOPE - NIBP - THERMOMETER</t>
  </si>
  <si>
    <t>M.52.18.34</t>
  </si>
  <si>
    <t>SPHYGMOMANOMETER - ANEROID ON CASTORS</t>
  </si>
  <si>
    <t>M.64.27.52</t>
  </si>
  <si>
    <t>GONIOMETER SET</t>
  </si>
  <si>
    <t>M.68.33.63</t>
  </si>
  <si>
    <t>LENS - GONIOSCOPY</t>
  </si>
  <si>
    <t>M.70.36.69</t>
  </si>
  <si>
    <t xml:space="preserve">ORCHIDOMETER - WOOD              </t>
  </si>
  <si>
    <t>M.72.51.53</t>
  </si>
  <si>
    <t>CENTRAL STATION - PICU TO BE CONNECTED TO NICU AND PED ICU MONITORS ICU</t>
  </si>
  <si>
    <t>M.73.51.53</t>
  </si>
  <si>
    <t>BLOOD PRESSURE HOLTER MONITOR</t>
  </si>
  <si>
    <t>M.74.06.11</t>
  </si>
  <si>
    <t>TREADMILL ELEVATING WITH PC CONTROL</t>
  </si>
  <si>
    <t>M.78.03.06</t>
  </si>
  <si>
    <t>RADIANT WARMER - SIMPLE</t>
  </si>
  <si>
    <t>M.78.85.16</t>
  </si>
  <si>
    <t>MONITOR - FOETAL TWIN CAPABILITY</t>
  </si>
  <si>
    <t>M.82.51.53</t>
  </si>
  <si>
    <t>DOPPLER - VASCULAR - ABI CAPABILITY - HAND HELD - WITH PRINTER</t>
  </si>
  <si>
    <t>M.84.94.78</t>
  </si>
  <si>
    <t>STETHOSCOPE - NURSE - ADULT</t>
  </si>
  <si>
    <t>M.84.94.80</t>
  </si>
  <si>
    <t>STETHOSCOPE - NURSE - PEDIATRIC</t>
  </si>
  <si>
    <t>M.85.97.83</t>
  </si>
  <si>
    <t>STETHOSCOPE - SURGEON</t>
  </si>
  <si>
    <t>M.85.97.84</t>
  </si>
  <si>
    <t>REGULATOR - SUCTION</t>
  </si>
  <si>
    <t>M.86.57.64</t>
  </si>
  <si>
    <t>PUMP - SUCTION ON TROLLEY - TWIN CONTAINER 1L</t>
  </si>
  <si>
    <t>M.88.51.53</t>
  </si>
  <si>
    <t xml:space="preserve">AUTO SYRINGE PUMP              </t>
  </si>
  <si>
    <t>M.89.51.53</t>
  </si>
  <si>
    <t>INFUSION PUMP VOLUMETRIC</t>
  </si>
  <si>
    <t>M.90.54.59</t>
  </si>
  <si>
    <t>INFUSION PUMP VOLUMETRIC ON CASTORS</t>
  </si>
  <si>
    <t>M.92.42.80</t>
  </si>
  <si>
    <t>12 CHANNEL ECG WITH MONITOR AND INTERPRETATION (STRESS TEST)</t>
  </si>
  <si>
    <t>M.93.45.86</t>
  </si>
  <si>
    <t>ECG HOLTER MONITOR</t>
  </si>
  <si>
    <t>M.94.48.92</t>
  </si>
  <si>
    <t>ECG - 3 CHANNEL - ON TROLLEY</t>
  </si>
  <si>
    <t>M.95.00.45</t>
  </si>
  <si>
    <t>ECG - 12 CHANNEL - ON TROLLEY</t>
  </si>
  <si>
    <t>M.97.06.11</t>
  </si>
  <si>
    <t>PENDANT - OPERATING THEATER SERVICES - SHELVES AND SUPPORTS</t>
  </si>
  <si>
    <t>MON.006</t>
  </si>
  <si>
    <t>PHLEBOTOMY CHAIR</t>
  </si>
  <si>
    <t>MTC.009</t>
  </si>
  <si>
    <t>INSTRUMENT CLEANER</t>
  </si>
  <si>
    <t>MTC.012</t>
  </si>
  <si>
    <t>SEALING MACHINE</t>
  </si>
  <si>
    <t>N.101.46.31</t>
  </si>
  <si>
    <t>HEATER - BABY MILK BOTTLES - 6 HOLDER</t>
  </si>
  <si>
    <t>N.80.61.15</t>
  </si>
  <si>
    <t>DVD RECORDER</t>
  </si>
  <si>
    <t>N.85.03.95</t>
  </si>
  <si>
    <t>GAS CYLINDER - O2 - ON TROLLEY</t>
  </si>
  <si>
    <t>N.86.07.01</t>
  </si>
  <si>
    <t>GAS CYLINDER TROLLEY - OXYGEN/N2O</t>
  </si>
  <si>
    <t>N.86.07.02</t>
  </si>
  <si>
    <t>CYLINDER RACKS</t>
  </si>
  <si>
    <t>O.122.42.80</t>
  </si>
  <si>
    <t>PROJECTOR - VISUAL ACUITY</t>
  </si>
  <si>
    <t>O.136.51.53</t>
  </si>
  <si>
    <t>TRIAL LENSE FRAME WITH SET OF LENSES</t>
  </si>
  <si>
    <t>O.160.63.76</t>
  </si>
  <si>
    <t>OPHTHALMOLOGY CHAIR - COMPLETE (RETINOSCOPE - SLIT LAMP - TONOMETER)</t>
  </si>
  <si>
    <t>O.162.76.43</t>
  </si>
  <si>
    <t>OPHTHALMOSCOPE - INDIRECT</t>
  </si>
  <si>
    <t>O.166.34.52</t>
  </si>
  <si>
    <t>RETINAL CAMERA / OCT OPHTHALMOSCOPE / EYE F-ANGIO / TABLETOP</t>
  </si>
  <si>
    <t>O.172.73.82</t>
  </si>
  <si>
    <t>MAGNIFYING LOUPE - BINOCULAR</t>
  </si>
  <si>
    <t>O.196.40.64</t>
  </si>
  <si>
    <t>SCREENER - VISUAL FIELD COMPUTER BASED</t>
  </si>
  <si>
    <t>O.198.06.56</t>
  </si>
  <si>
    <t>LENSOMETER - TABLETOP</t>
  </si>
  <si>
    <t>O.204.21.85</t>
  </si>
  <si>
    <t>OPHTHALMOSCOPE - DIRECT</t>
  </si>
  <si>
    <t>O.206.46.75</t>
  </si>
  <si>
    <t>RETINOSCOPE</t>
  </si>
  <si>
    <t>O.209.21.85</t>
  </si>
  <si>
    <t>OPHTHALMOSCOPE - FUNDOSCOPE</t>
  </si>
  <si>
    <t>O.217.82.55</t>
  </si>
  <si>
    <t>AUTO REFRACTOMETER/KERATOMETER</t>
  </si>
  <si>
    <t>O.224.13.12</t>
  </si>
  <si>
    <t>PHACO EMULSIFIER UNIT</t>
  </si>
  <si>
    <t>P.100.09.17</t>
  </si>
  <si>
    <t>PRESSOTHERAPY UNIT</t>
  </si>
  <si>
    <t>P.104.72.93</t>
  </si>
  <si>
    <t>VACCUM THERAPY</t>
  </si>
  <si>
    <t>P.110.91.27</t>
  </si>
  <si>
    <t>INFRARED RADIANT</t>
  </si>
  <si>
    <t>P.111.42.80</t>
  </si>
  <si>
    <t>MAGNETOTHERAPY</t>
  </si>
  <si>
    <t>P.121.60.70</t>
  </si>
  <si>
    <t>PULLEY SYSTEM</t>
  </si>
  <si>
    <t>P.125.21.40</t>
  </si>
  <si>
    <t>PARALLEL BARS</t>
  </si>
  <si>
    <t>P.131.91.27</t>
  </si>
  <si>
    <t>WEIGHTS - SET PHYSIO</t>
  </si>
  <si>
    <t>P.136.03.50</t>
  </si>
  <si>
    <t>CONTINUOUS PASSIVE MOTION UPPER LIMBS</t>
  </si>
  <si>
    <t>P.136.55.03</t>
  </si>
  <si>
    <t>QUADRICEP EXERCISER</t>
  </si>
  <si>
    <t>P.139.64.20</t>
  </si>
  <si>
    <t>SHOULDER WHEEL</t>
  </si>
  <si>
    <t>P.147.49.81</t>
  </si>
  <si>
    <t>ELECTROTHERAPY UNIT</t>
  </si>
  <si>
    <t>P.148.40.19</t>
  </si>
  <si>
    <t>CONTINUOUS PASSIVE MOTION LOWER LIMBS</t>
  </si>
  <si>
    <t>P.158.73.38</t>
  </si>
  <si>
    <t>HYDROCOLLECTOR - COLD COMPRESS</t>
  </si>
  <si>
    <t>P.162.85.61</t>
  </si>
  <si>
    <t>HYDROCOLLECTOR - HOT COMPRESS</t>
  </si>
  <si>
    <t>P.166.43.69</t>
  </si>
  <si>
    <t>ERGOMETER</t>
  </si>
  <si>
    <t>P.98.03.06</t>
  </si>
  <si>
    <t>TENS MACHINE (TNS OMEGA)</t>
  </si>
  <si>
    <t>S.185.61.15</t>
  </si>
  <si>
    <t>WASHER - DISINFECTOR - AUTOMATIC CYCLES - PASS THROUGH</t>
  </si>
  <si>
    <t>S.185.61.15.7</t>
  </si>
  <si>
    <t>UNINTERRUPTED POWER SYSTEM (UPS)</t>
  </si>
  <si>
    <t>S.187.67.26</t>
  </si>
  <si>
    <t>ENDOSCOPE WASHER - DISINFECTOR</t>
  </si>
  <si>
    <t>S.216.03.95</t>
  </si>
  <si>
    <t>THERMOWELDER - HEAT SEALING - MANUAL</t>
  </si>
  <si>
    <t>S.96.33.64</t>
  </si>
  <si>
    <t>AUTOCLAVE - 500 L - DOUBLE DOOR - WITH LOADING AND UNLOADING TROLLEYS</t>
  </si>
  <si>
    <t>S.96.33.64.8</t>
  </si>
  <si>
    <t>EXTERNAL LOADING/UNLOADING TROLLEY</t>
  </si>
  <si>
    <t>S.96.85.16</t>
  </si>
  <si>
    <t>AUTOCLAVE - DENTAL INSTRUMENTS 24L</t>
  </si>
  <si>
    <t>S.96.85.16.1</t>
  </si>
  <si>
    <t>EXTERNAL PRINTER</t>
  </si>
  <si>
    <t>S.97.36.69</t>
  </si>
  <si>
    <t>AUTOCLAVE - FAST CYCLE - 30L - HORIZONTAL - TABLE TOP</t>
  </si>
  <si>
    <t>S.98.66.82</t>
  </si>
  <si>
    <t>CLEANER - ULTRASONIC - &gt;30L</t>
  </si>
  <si>
    <t>S.99.18.34</t>
  </si>
  <si>
    <t>SPRAY GUN - AIR</t>
  </si>
  <si>
    <t>S.99.18.35</t>
  </si>
  <si>
    <t>WASHER - BEDPAN/URINAL - FLOOR TYPE</t>
  </si>
  <si>
    <t>S.99.18.37</t>
  </si>
  <si>
    <t>TROLLEY - SOILED LINEN - EPOXY COATED - WITH COVER</t>
  </si>
  <si>
    <t>S.99.18.40</t>
  </si>
  <si>
    <t>RECORD HOLDER TROLLEY - 2 LARGE Drawer - ABS</t>
  </si>
  <si>
    <t>TPHY</t>
  </si>
  <si>
    <t>PHYSIO TABLE</t>
  </si>
  <si>
    <t>U.134.27.96</t>
  </si>
  <si>
    <t>COMPUTER-BASED URODYNAMIC SYSTEM ON CASTORS</t>
  </si>
  <si>
    <t>U.134.79.49</t>
  </si>
  <si>
    <t>URODYNAMIC CHAIR</t>
  </si>
  <si>
    <t>U.63.18.79</t>
  </si>
  <si>
    <t>DIALYSIS MACHINE</t>
  </si>
  <si>
    <t>U.63.18.79.1</t>
  </si>
  <si>
    <t>DIALYSIS MACHINE - ICU</t>
  </si>
  <si>
    <t>TOTAL</t>
  </si>
  <si>
    <t>This Represents Medical Equipment Excluded in the Phased  Options</t>
  </si>
  <si>
    <t>DIFFERENCE- This represents Sum total for medical Equipment for OPD(Full Amount) + IPD phased (selected areas only)</t>
  </si>
  <si>
    <t>Qty of Units required</t>
  </si>
  <si>
    <t>Power(W)</t>
  </si>
  <si>
    <t>Voltage (V)</t>
  </si>
  <si>
    <t>Tag No</t>
  </si>
  <si>
    <t>LAN</t>
  </si>
  <si>
    <t>ULTRASOUND UNIT - OB/GYN 3/4D VOLUMETRIC WITH DVD RECORDER</t>
  </si>
  <si>
    <t xml:space="preserve">R.169.72.93 </t>
  </si>
  <si>
    <t>PLETHYSMOGRAPH CABINET - COMPACT SIZE WITH CHAIR 1</t>
  </si>
  <si>
    <t xml:space="preserve">A.63.66.82 </t>
  </si>
  <si>
    <t>CBCT.001</t>
  </si>
  <si>
    <t>CEPHALO SCAN CBCT 1</t>
  </si>
  <si>
    <t>DENTAL X-RAY UNIT WALL MOUNTED</t>
  </si>
  <si>
    <t xml:space="preserve">R.168.69.87 </t>
  </si>
  <si>
    <t xml:space="preserve">ULTRASOUND UNIT - CARDIAC - WITH ASSESSMENT SOFTWARE - 3 PROBE </t>
  </si>
  <si>
    <t>REFRIGERATOR 500 L 1</t>
  </si>
  <si>
    <t>L.161.54.134</t>
  </si>
  <si>
    <t>VIBRATOR</t>
  </si>
  <si>
    <t>Non-medical</t>
  </si>
  <si>
    <t>MTC.098</t>
  </si>
  <si>
    <t xml:space="preserve">ORTHODONTIC SPOT WELDER </t>
  </si>
  <si>
    <t xml:space="preserve"> VACUUM FORMER TABLETOP DENTAL LAB 1</t>
  </si>
  <si>
    <t>MTC.099</t>
  </si>
  <si>
    <t>Non-electric</t>
  </si>
  <si>
    <t xml:space="preserve">R.168.18.34 </t>
  </si>
  <si>
    <t xml:space="preserve">GENERAL ULTRASOUND UNIT 3 PROBE WITH PRINTER
</t>
  </si>
  <si>
    <t xml:space="preserve">PRTS </t>
  </si>
  <si>
    <t xml:space="preserve">PRINTER NETWORK BASED LASER B/W 
</t>
  </si>
  <si>
    <t>R.108.39.75</t>
  </si>
  <si>
    <t xml:space="preserve"> FILM PRINTER MULTI FORMAT FOR RADIOLOGY DEPARTMENT 
</t>
  </si>
  <si>
    <t>R.88.76.43</t>
  </si>
  <si>
    <t xml:space="preserve"> REPORTING STATION (WITH THE DESIRED 3-WORKSTATIONS ACCORDING TO STATED SPECIIFCATION)
</t>
  </si>
  <si>
    <t>Total Power in OPD (W)</t>
  </si>
  <si>
    <t>Total Qty in IPD</t>
  </si>
  <si>
    <t>Total Qty in OPD</t>
  </si>
  <si>
    <t>PCD</t>
  </si>
  <si>
    <t>PC DESKTOP 15" MONITOR ALL IN ONE WITH UPS 500 VA</t>
  </si>
  <si>
    <t>All medical equipment</t>
  </si>
  <si>
    <t xml:space="preserve">KVA = </t>
  </si>
  <si>
    <t>10% =</t>
  </si>
  <si>
    <t>All medical equipment &amp; PCs</t>
  </si>
  <si>
    <t>Pump house capacity</t>
  </si>
  <si>
    <t>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</si>
</sst>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FF0000"/>
      <name val="Calibri"/>
      <family val="2"/>
    </font>
    <font>
      <b/>
      <sz val="8"/>
      <color rgb="FF000000"/>
      <name val="Calibri"/>
      <family val="2"/>
    </font>
    <font>
      <b/>
      <sz val="18"/>
      <color rgb="FFFF0000"/>
      <name val="Calibri"/>
      <family val="2"/>
    </font>
    <font>
      <b/>
      <sz val="8"/>
      <color theme="1"/>
      <name val="Calibri"/>
      <family val="2"/>
    </font>
    <font>
      <b/>
      <sz val="8"/>
      <name val="Calibri"/>
      <family val="2"/>
    </font>
    <font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0" fillId="2" borderId="0" xfId="0" applyFill="1"/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7" fillId="0" borderId="0" xfId="0" applyFont="1"/>
    <xf numFmtId="164" fontId="7" fillId="0" borderId="0" xfId="0" applyNumberFormat="1" applyFont="1"/>
    <xf numFmtId="0" fontId="9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left" wrapText="1"/>
    </xf>
    <xf numFmtId="0" fontId="0" fillId="0" borderId="1" xfId="0" applyBorder="1" applyAlignment="1">
      <alignment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4" borderId="1" xfId="0" applyFill="1" applyBorder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2" fillId="0" borderId="4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10" fillId="0" borderId="0" xfId="0" applyFont="1"/>
    <xf numFmtId="0" fontId="10" fillId="0" borderId="1" xfId="0" applyFont="1" applyBorder="1" applyAlignment="1">
      <alignment wrapText="1"/>
    </xf>
    <xf numFmtId="0" fontId="10" fillId="0" borderId="0" xfId="0" applyFont="1" applyAlignment="1">
      <alignment horizontal="center"/>
    </xf>
    <xf numFmtId="9" fontId="10" fillId="0" borderId="0" xfId="0" applyNumberFormat="1" applyFont="1" applyAlignment="1">
      <alignment horizontal="center"/>
    </xf>
    <xf numFmtId="0" fontId="10" fillId="0" borderId="2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4"/>
  <sheetViews>
    <sheetView tabSelected="1" topLeftCell="A89" zoomScale="172" zoomScaleNormal="172" workbookViewId="0">
      <selection activeCell="N94" sqref="N94"/>
    </sheetView>
  </sheetViews>
  <sheetFormatPr defaultColWidth="8.85546875" defaultRowHeight="15" x14ac:dyDescent="0.25"/>
  <cols>
    <col min="1" max="2" width="9.28515625" customWidth="1"/>
    <col min="3" max="3" width="47.28515625" customWidth="1"/>
    <col min="4" max="4" width="8.7109375" customWidth="1"/>
    <col min="5" max="5" width="4" hidden="1" customWidth="1"/>
    <col min="6" max="6" width="9.140625" hidden="1" customWidth="1"/>
    <col min="8" max="9" width="7.7109375" style="13" customWidth="1"/>
    <col min="10" max="10" width="7.28515625" customWidth="1"/>
    <col min="11" max="11" width="7.140625" customWidth="1"/>
  </cols>
  <sheetData>
    <row r="1" spans="1:12" s="45" customFormat="1" ht="39" customHeight="1" x14ac:dyDescent="0.25">
      <c r="A1" s="30" t="s">
        <v>0</v>
      </c>
      <c r="B1" s="30" t="s">
        <v>556</v>
      </c>
      <c r="C1" s="30" t="s">
        <v>1</v>
      </c>
      <c r="D1" s="30" t="s">
        <v>557</v>
      </c>
      <c r="E1" s="46"/>
      <c r="F1" s="47"/>
      <c r="G1" s="30" t="s">
        <v>553</v>
      </c>
      <c r="H1" s="48" t="s">
        <v>585</v>
      </c>
      <c r="I1" s="48" t="s">
        <v>586</v>
      </c>
      <c r="J1" s="50" t="s">
        <v>555</v>
      </c>
      <c r="K1" s="49" t="s">
        <v>554</v>
      </c>
      <c r="L1" s="49" t="s">
        <v>584</v>
      </c>
    </row>
    <row r="2" spans="1:12" ht="22.5" customHeight="1" x14ac:dyDescent="0.25">
      <c r="A2" s="2">
        <v>4</v>
      </c>
      <c r="B2" s="2">
        <v>4</v>
      </c>
      <c r="C2" s="4" t="s">
        <v>230</v>
      </c>
      <c r="D2" s="4"/>
      <c r="E2" s="6"/>
      <c r="F2" s="6"/>
      <c r="G2" s="6">
        <v>79</v>
      </c>
      <c r="H2" s="13">
        <v>47</v>
      </c>
      <c r="I2" s="13">
        <f t="shared" ref="I2:I41" si="0">G2-H2</f>
        <v>32</v>
      </c>
      <c r="K2" s="41">
        <v>20</v>
      </c>
      <c r="L2">
        <f>I2*K2</f>
        <v>640</v>
      </c>
    </row>
    <row r="3" spans="1:12" ht="45" x14ac:dyDescent="0.25">
      <c r="A3" s="2">
        <v>5</v>
      </c>
      <c r="B3" s="2">
        <v>5</v>
      </c>
      <c r="C3" s="4" t="s">
        <v>391</v>
      </c>
      <c r="D3" s="4"/>
      <c r="E3" s="6"/>
      <c r="F3" s="6"/>
      <c r="G3" s="6">
        <v>32</v>
      </c>
      <c r="H3" s="13">
        <v>2</v>
      </c>
      <c r="I3" s="13">
        <f t="shared" si="0"/>
        <v>30</v>
      </c>
      <c r="K3">
        <v>250</v>
      </c>
      <c r="L3">
        <f t="shared" ref="L3:L66" si="1">I3*K3</f>
        <v>7500</v>
      </c>
    </row>
    <row r="4" spans="1:12" ht="22.5" customHeight="1" x14ac:dyDescent="0.25">
      <c r="A4" s="2">
        <v>6</v>
      </c>
      <c r="B4" s="2">
        <v>6</v>
      </c>
      <c r="C4" s="4" t="s">
        <v>225</v>
      </c>
      <c r="D4" s="4"/>
      <c r="E4" s="6"/>
      <c r="F4" s="6"/>
      <c r="G4" s="6">
        <v>32</v>
      </c>
      <c r="H4" s="13">
        <v>3</v>
      </c>
      <c r="I4" s="13">
        <f t="shared" si="0"/>
        <v>29</v>
      </c>
      <c r="K4">
        <v>150</v>
      </c>
      <c r="L4">
        <f t="shared" si="1"/>
        <v>4350</v>
      </c>
    </row>
    <row r="5" spans="1:12" ht="22.5" customHeight="1" x14ac:dyDescent="0.25">
      <c r="A5" s="2" t="s">
        <v>434</v>
      </c>
      <c r="B5" s="2">
        <v>7</v>
      </c>
      <c r="C5" s="4" t="s">
        <v>435</v>
      </c>
      <c r="D5" s="19" t="s">
        <v>557</v>
      </c>
      <c r="E5" s="6"/>
      <c r="F5" s="6"/>
      <c r="G5" s="6">
        <v>5</v>
      </c>
      <c r="H5" s="13">
        <v>3</v>
      </c>
      <c r="I5" s="13">
        <f t="shared" si="0"/>
        <v>2</v>
      </c>
      <c r="K5">
        <v>250</v>
      </c>
      <c r="L5">
        <f t="shared" si="1"/>
        <v>500</v>
      </c>
    </row>
    <row r="6" spans="1:12" s="10" customFormat="1" ht="22.5" customHeight="1" x14ac:dyDescent="0.25">
      <c r="A6" s="8" t="s">
        <v>349</v>
      </c>
      <c r="B6" s="8">
        <v>8</v>
      </c>
      <c r="C6" s="9" t="s">
        <v>350</v>
      </c>
      <c r="D6" s="9"/>
      <c r="E6" s="8"/>
      <c r="F6" s="8"/>
      <c r="G6" s="8">
        <v>11</v>
      </c>
      <c r="H6" s="17">
        <v>10</v>
      </c>
      <c r="I6" s="13">
        <f t="shared" si="0"/>
        <v>1</v>
      </c>
      <c r="K6" s="10">
        <v>250</v>
      </c>
      <c r="L6">
        <f t="shared" si="1"/>
        <v>250</v>
      </c>
    </row>
    <row r="7" spans="1:12" s="24" customFormat="1" ht="22.5" customHeight="1" x14ac:dyDescent="0.25">
      <c r="A7" s="20" t="s">
        <v>404</v>
      </c>
      <c r="B7" s="20">
        <v>9</v>
      </c>
      <c r="C7" s="21" t="s">
        <v>405</v>
      </c>
      <c r="D7" s="21"/>
      <c r="E7" s="22"/>
      <c r="F7" s="22"/>
      <c r="G7" s="22">
        <v>1</v>
      </c>
      <c r="H7" s="23">
        <v>0</v>
      </c>
      <c r="I7" s="23">
        <f t="shared" si="0"/>
        <v>1</v>
      </c>
      <c r="K7" s="24">
        <v>4800</v>
      </c>
      <c r="L7" s="24">
        <f t="shared" si="1"/>
        <v>4800</v>
      </c>
    </row>
    <row r="8" spans="1:12" s="24" customFormat="1" ht="30.75" customHeight="1" x14ac:dyDescent="0.25">
      <c r="A8" s="20" t="s">
        <v>559</v>
      </c>
      <c r="B8" s="20">
        <v>10</v>
      </c>
      <c r="C8" s="25" t="s">
        <v>558</v>
      </c>
      <c r="D8" s="25"/>
      <c r="E8" s="22"/>
      <c r="F8" s="22"/>
      <c r="G8" s="22">
        <v>2</v>
      </c>
      <c r="H8" s="23">
        <v>0</v>
      </c>
      <c r="I8" s="23">
        <f t="shared" si="0"/>
        <v>2</v>
      </c>
      <c r="K8" s="24">
        <f>900/0.8</f>
        <v>1125</v>
      </c>
      <c r="L8" s="24">
        <f t="shared" si="1"/>
        <v>2250</v>
      </c>
    </row>
    <row r="9" spans="1:12" ht="30.75" customHeight="1" x14ac:dyDescent="0.25">
      <c r="A9" s="2" t="s">
        <v>561</v>
      </c>
      <c r="B9" s="2">
        <v>11</v>
      </c>
      <c r="C9" s="19" t="s">
        <v>560</v>
      </c>
      <c r="D9" s="19"/>
      <c r="E9" s="6"/>
      <c r="F9" s="6"/>
      <c r="G9" s="6">
        <v>1</v>
      </c>
      <c r="H9" s="13">
        <v>0</v>
      </c>
      <c r="I9" s="13">
        <f t="shared" si="0"/>
        <v>1</v>
      </c>
      <c r="K9">
        <v>250</v>
      </c>
      <c r="L9">
        <f t="shared" si="1"/>
        <v>250</v>
      </c>
    </row>
    <row r="10" spans="1:12" s="7" customFormat="1" ht="33.75" customHeight="1" x14ac:dyDescent="0.25">
      <c r="A10" s="35" t="s">
        <v>331</v>
      </c>
      <c r="B10" s="35">
        <v>12</v>
      </c>
      <c r="C10" s="39" t="s">
        <v>332</v>
      </c>
      <c r="D10" s="36"/>
      <c r="E10" s="37"/>
      <c r="F10" s="37"/>
      <c r="G10" s="37">
        <v>5</v>
      </c>
      <c r="H10" s="15">
        <v>2</v>
      </c>
      <c r="I10" s="15">
        <f t="shared" si="0"/>
        <v>3</v>
      </c>
      <c r="L10" s="7">
        <f t="shared" si="1"/>
        <v>0</v>
      </c>
    </row>
    <row r="11" spans="1:12" s="7" customFormat="1" ht="30" customHeight="1" x14ac:dyDescent="0.25">
      <c r="A11" s="35" t="s">
        <v>101</v>
      </c>
      <c r="B11" s="35">
        <v>13</v>
      </c>
      <c r="C11" s="36" t="s">
        <v>102</v>
      </c>
      <c r="D11" s="36"/>
      <c r="E11" s="37"/>
      <c r="F11" s="37"/>
      <c r="G11" s="37">
        <v>3</v>
      </c>
      <c r="H11" s="15">
        <v>0</v>
      </c>
      <c r="I11" s="15">
        <f t="shared" si="0"/>
        <v>3</v>
      </c>
      <c r="L11" s="7">
        <f t="shared" si="1"/>
        <v>0</v>
      </c>
    </row>
    <row r="12" spans="1:12" s="24" customFormat="1" ht="22.5" customHeight="1" x14ac:dyDescent="0.25">
      <c r="A12" s="20" t="s">
        <v>103</v>
      </c>
      <c r="B12" s="20">
        <v>14</v>
      </c>
      <c r="C12" s="21" t="s">
        <v>104</v>
      </c>
      <c r="D12" s="21"/>
      <c r="E12" s="22"/>
      <c r="F12" s="22"/>
      <c r="G12" s="22">
        <v>3</v>
      </c>
      <c r="H12" s="23">
        <v>0</v>
      </c>
      <c r="I12" s="23">
        <f t="shared" si="0"/>
        <v>3</v>
      </c>
      <c r="K12" s="24">
        <f>1200/0.8</f>
        <v>1500</v>
      </c>
      <c r="L12" s="24">
        <f t="shared" si="1"/>
        <v>4500</v>
      </c>
    </row>
    <row r="13" spans="1:12" ht="22.5" customHeight="1" x14ac:dyDescent="0.25">
      <c r="A13" s="2" t="s">
        <v>259</v>
      </c>
      <c r="B13" s="2">
        <v>15</v>
      </c>
      <c r="C13" s="4" t="s">
        <v>260</v>
      </c>
      <c r="D13" s="4"/>
      <c r="E13" s="6"/>
      <c r="F13" s="6"/>
      <c r="G13" s="6">
        <v>3</v>
      </c>
      <c r="H13" s="13">
        <v>0</v>
      </c>
      <c r="I13" s="13">
        <f t="shared" si="0"/>
        <v>3</v>
      </c>
      <c r="K13">
        <v>940</v>
      </c>
      <c r="L13">
        <f t="shared" si="1"/>
        <v>2820</v>
      </c>
    </row>
    <row r="14" spans="1:12" ht="22.5" customHeight="1" x14ac:dyDescent="0.25">
      <c r="A14" s="2" t="s">
        <v>466</v>
      </c>
      <c r="B14" s="2">
        <v>18.2</v>
      </c>
      <c r="C14" s="4" t="s">
        <v>467</v>
      </c>
      <c r="D14" s="19" t="s">
        <v>557</v>
      </c>
      <c r="E14" s="6"/>
      <c r="F14" s="6"/>
      <c r="G14" s="6">
        <v>1</v>
      </c>
      <c r="H14" s="13">
        <v>0</v>
      </c>
      <c r="I14" s="13">
        <f t="shared" si="0"/>
        <v>1</v>
      </c>
      <c r="K14">
        <v>75</v>
      </c>
      <c r="L14">
        <f t="shared" si="1"/>
        <v>75</v>
      </c>
    </row>
    <row r="15" spans="1:12" s="24" customFormat="1" ht="22.5" customHeight="1" x14ac:dyDescent="0.25">
      <c r="A15" s="20" t="s">
        <v>562</v>
      </c>
      <c r="B15" s="20">
        <v>19</v>
      </c>
      <c r="C15" s="25" t="s">
        <v>563</v>
      </c>
      <c r="D15" s="25"/>
      <c r="E15" s="22"/>
      <c r="F15" s="22"/>
      <c r="G15" s="22">
        <v>1</v>
      </c>
      <c r="H15" s="23">
        <v>0</v>
      </c>
      <c r="I15" s="23">
        <f t="shared" si="0"/>
        <v>1</v>
      </c>
      <c r="J15" s="24">
        <v>110</v>
      </c>
      <c r="K15" s="24">
        <v>3000</v>
      </c>
      <c r="L15" s="24">
        <f t="shared" si="1"/>
        <v>3000</v>
      </c>
    </row>
    <row r="16" spans="1:12" ht="22.5" customHeight="1" x14ac:dyDescent="0.25">
      <c r="A16" s="2" t="s">
        <v>81</v>
      </c>
      <c r="B16" s="2">
        <v>20</v>
      </c>
      <c r="C16" s="4" t="s">
        <v>82</v>
      </c>
      <c r="D16" s="4"/>
      <c r="E16" s="6"/>
      <c r="F16" s="6"/>
      <c r="G16" s="6">
        <v>6</v>
      </c>
      <c r="H16" s="13">
        <v>0</v>
      </c>
      <c r="I16" s="13">
        <f t="shared" si="0"/>
        <v>6</v>
      </c>
      <c r="K16">
        <v>46</v>
      </c>
      <c r="L16">
        <f t="shared" si="1"/>
        <v>276</v>
      </c>
    </row>
    <row r="17" spans="1:12" s="24" customFormat="1" ht="22.5" customHeight="1" x14ac:dyDescent="0.25">
      <c r="A17" s="20" t="s">
        <v>81</v>
      </c>
      <c r="B17" s="20">
        <v>20</v>
      </c>
      <c r="C17" s="25" t="s">
        <v>564</v>
      </c>
      <c r="D17" s="21"/>
      <c r="E17" s="22"/>
      <c r="F17" s="22"/>
      <c r="G17" s="22">
        <v>6</v>
      </c>
      <c r="H17" s="23">
        <v>0</v>
      </c>
      <c r="I17" s="23">
        <f t="shared" si="0"/>
        <v>6</v>
      </c>
      <c r="J17" s="24">
        <v>110</v>
      </c>
      <c r="K17" s="24">
        <v>2250</v>
      </c>
      <c r="L17" s="24">
        <f t="shared" si="1"/>
        <v>13500</v>
      </c>
    </row>
    <row r="18" spans="1:12" ht="34.5" customHeight="1" x14ac:dyDescent="0.25">
      <c r="A18" s="2" t="s">
        <v>77</v>
      </c>
      <c r="B18" s="2">
        <v>21</v>
      </c>
      <c r="C18" s="4" t="s">
        <v>78</v>
      </c>
      <c r="D18" s="4"/>
      <c r="E18" s="6"/>
      <c r="F18" s="6"/>
      <c r="G18" s="6">
        <v>6</v>
      </c>
      <c r="H18" s="13">
        <v>0</v>
      </c>
      <c r="I18" s="13">
        <f t="shared" si="0"/>
        <v>6</v>
      </c>
      <c r="K18">
        <f>10/0.8</f>
        <v>12.5</v>
      </c>
      <c r="L18">
        <f t="shared" si="1"/>
        <v>75</v>
      </c>
    </row>
    <row r="19" spans="1:12" s="44" customFormat="1" ht="26.25" customHeight="1" x14ac:dyDescent="0.25">
      <c r="A19" s="20" t="s">
        <v>524</v>
      </c>
      <c r="B19" s="20">
        <v>22</v>
      </c>
      <c r="C19" s="42" t="s">
        <v>525</v>
      </c>
      <c r="D19" s="42"/>
      <c r="E19" s="22"/>
      <c r="F19" s="22"/>
      <c r="G19" s="22">
        <v>6</v>
      </c>
      <c r="H19" s="43">
        <v>0</v>
      </c>
      <c r="I19" s="43">
        <f t="shared" si="0"/>
        <v>6</v>
      </c>
      <c r="K19" s="44">
        <v>1400</v>
      </c>
      <c r="L19" s="44">
        <f t="shared" si="1"/>
        <v>8400</v>
      </c>
    </row>
    <row r="20" spans="1:12" ht="40.5" customHeight="1" x14ac:dyDescent="0.25">
      <c r="A20" s="2" t="s">
        <v>79</v>
      </c>
      <c r="B20" s="2">
        <v>24</v>
      </c>
      <c r="C20" s="4" t="s">
        <v>80</v>
      </c>
      <c r="D20" s="4"/>
      <c r="E20" s="6"/>
      <c r="F20" s="6"/>
      <c r="G20" s="6">
        <v>6</v>
      </c>
      <c r="H20" s="13">
        <v>0</v>
      </c>
      <c r="I20" s="13">
        <f t="shared" si="0"/>
        <v>6</v>
      </c>
      <c r="K20">
        <v>50</v>
      </c>
      <c r="L20">
        <f t="shared" si="1"/>
        <v>300</v>
      </c>
    </row>
    <row r="21" spans="1:12" s="29" customFormat="1" ht="22.5" customHeight="1" x14ac:dyDescent="0.25">
      <c r="A21" s="26" t="s">
        <v>75</v>
      </c>
      <c r="B21" s="26">
        <v>25</v>
      </c>
      <c r="C21" s="27" t="s">
        <v>76</v>
      </c>
      <c r="D21" s="27"/>
      <c r="E21" s="28"/>
      <c r="F21" s="28"/>
      <c r="G21" s="28">
        <v>6</v>
      </c>
      <c r="H21" s="14">
        <v>0</v>
      </c>
      <c r="I21" s="14">
        <f t="shared" si="0"/>
        <v>6</v>
      </c>
      <c r="J21" s="29">
        <v>110</v>
      </c>
      <c r="K21" s="29">
        <v>40</v>
      </c>
      <c r="L21" s="29">
        <f t="shared" si="1"/>
        <v>240</v>
      </c>
    </row>
    <row r="22" spans="1:12" ht="30" x14ac:dyDescent="0.25">
      <c r="A22" s="2" t="s">
        <v>462</v>
      </c>
      <c r="B22" s="2">
        <v>26</v>
      </c>
      <c r="C22" s="4" t="s">
        <v>463</v>
      </c>
      <c r="D22" s="4"/>
      <c r="E22" s="6"/>
      <c r="F22" s="6"/>
      <c r="G22" s="6">
        <v>1</v>
      </c>
      <c r="H22" s="13">
        <v>0</v>
      </c>
      <c r="I22" s="13">
        <f t="shared" si="0"/>
        <v>1</v>
      </c>
      <c r="J22">
        <v>220</v>
      </c>
      <c r="K22">
        <f>400/0.8</f>
        <v>500</v>
      </c>
      <c r="L22">
        <f t="shared" si="1"/>
        <v>500</v>
      </c>
    </row>
    <row r="23" spans="1:12" s="7" customFormat="1" ht="22.5" customHeight="1" x14ac:dyDescent="0.25">
      <c r="A23" s="35" t="s">
        <v>454</v>
      </c>
      <c r="B23" s="35">
        <v>27</v>
      </c>
      <c r="C23" s="36" t="s">
        <v>455</v>
      </c>
      <c r="D23" s="36"/>
      <c r="E23" s="37"/>
      <c r="F23" s="37"/>
      <c r="G23" s="37">
        <v>3</v>
      </c>
      <c r="H23" s="15">
        <v>0</v>
      </c>
      <c r="I23" s="15">
        <f t="shared" si="0"/>
        <v>3</v>
      </c>
      <c r="J23" s="7">
        <v>220</v>
      </c>
      <c r="L23" s="7">
        <f t="shared" si="1"/>
        <v>0</v>
      </c>
    </row>
    <row r="24" spans="1:12" ht="22.5" customHeight="1" x14ac:dyDescent="0.25">
      <c r="A24" s="2" t="s">
        <v>476</v>
      </c>
      <c r="B24" s="2">
        <v>28</v>
      </c>
      <c r="C24" s="4" t="s">
        <v>477</v>
      </c>
      <c r="D24" s="4"/>
      <c r="E24" s="6"/>
      <c r="F24" s="6"/>
      <c r="G24" s="6">
        <v>3</v>
      </c>
      <c r="H24" s="13">
        <v>0</v>
      </c>
      <c r="I24" s="13">
        <f t="shared" si="0"/>
        <v>3</v>
      </c>
      <c r="J24">
        <v>220</v>
      </c>
      <c r="K24">
        <f>60/0.8</f>
        <v>75</v>
      </c>
      <c r="L24">
        <f t="shared" si="1"/>
        <v>225</v>
      </c>
    </row>
    <row r="25" spans="1:12" ht="22.5" customHeight="1" x14ac:dyDescent="0.25">
      <c r="A25" s="2" t="s">
        <v>468</v>
      </c>
      <c r="B25" s="2">
        <v>28.1</v>
      </c>
      <c r="C25" s="4" t="s">
        <v>469</v>
      </c>
      <c r="D25" s="4"/>
      <c r="E25" s="6"/>
      <c r="F25" s="6"/>
      <c r="G25" s="6">
        <v>3</v>
      </c>
      <c r="H25" s="13">
        <v>0</v>
      </c>
      <c r="I25" s="13">
        <f t="shared" si="0"/>
        <v>3</v>
      </c>
      <c r="J25">
        <v>220</v>
      </c>
      <c r="K25">
        <v>150</v>
      </c>
      <c r="L25">
        <f t="shared" si="1"/>
        <v>450</v>
      </c>
    </row>
    <row r="26" spans="1:12" s="34" customFormat="1" ht="30" x14ac:dyDescent="0.25">
      <c r="A26" s="31" t="s">
        <v>458</v>
      </c>
      <c r="B26" s="31">
        <v>29</v>
      </c>
      <c r="C26" s="32" t="s">
        <v>459</v>
      </c>
      <c r="D26" s="32"/>
      <c r="E26" s="31"/>
      <c r="F26" s="31"/>
      <c r="G26" s="31">
        <v>3</v>
      </c>
      <c r="H26" s="33">
        <v>0</v>
      </c>
      <c r="I26" s="33">
        <f t="shared" si="0"/>
        <v>3</v>
      </c>
      <c r="J26" s="34">
        <v>220</v>
      </c>
      <c r="L26" s="7">
        <f t="shared" si="1"/>
        <v>0</v>
      </c>
    </row>
    <row r="27" spans="1:12" s="34" customFormat="1" ht="30" x14ac:dyDescent="0.25">
      <c r="A27" s="31" t="s">
        <v>191</v>
      </c>
      <c r="B27" s="31">
        <v>30</v>
      </c>
      <c r="C27" s="32" t="s">
        <v>192</v>
      </c>
      <c r="D27" s="32"/>
      <c r="E27" s="31"/>
      <c r="F27" s="31"/>
      <c r="G27" s="31">
        <v>2</v>
      </c>
      <c r="H27" s="33">
        <v>0</v>
      </c>
      <c r="I27" s="33">
        <f t="shared" si="0"/>
        <v>2</v>
      </c>
      <c r="J27" s="34">
        <v>220</v>
      </c>
      <c r="L27" s="7">
        <f t="shared" si="1"/>
        <v>0</v>
      </c>
    </row>
    <row r="28" spans="1:12" s="7" customFormat="1" ht="30" customHeight="1" x14ac:dyDescent="0.25">
      <c r="A28" s="35" t="s">
        <v>91</v>
      </c>
      <c r="B28" s="35">
        <v>31</v>
      </c>
      <c r="C28" s="36" t="s">
        <v>92</v>
      </c>
      <c r="D28" s="36"/>
      <c r="E28" s="37"/>
      <c r="F28" s="37"/>
      <c r="G28" s="37">
        <v>1</v>
      </c>
      <c r="H28" s="15">
        <v>0</v>
      </c>
      <c r="I28" s="33">
        <f t="shared" si="0"/>
        <v>1</v>
      </c>
      <c r="J28" s="7">
        <v>220</v>
      </c>
      <c r="L28" s="7">
        <f t="shared" si="1"/>
        <v>0</v>
      </c>
    </row>
    <row r="29" spans="1:12" ht="22.5" customHeight="1" x14ac:dyDescent="0.25">
      <c r="A29" s="2" t="s">
        <v>508</v>
      </c>
      <c r="B29" s="2">
        <v>32</v>
      </c>
      <c r="C29" s="4" t="s">
        <v>509</v>
      </c>
      <c r="D29" s="4"/>
      <c r="E29" s="6"/>
      <c r="F29" s="6"/>
      <c r="G29" s="6">
        <v>4</v>
      </c>
      <c r="H29" s="13">
        <v>0</v>
      </c>
      <c r="I29" s="17">
        <f t="shared" si="0"/>
        <v>4</v>
      </c>
      <c r="J29">
        <v>220</v>
      </c>
      <c r="K29">
        <f>60/0.8</f>
        <v>75</v>
      </c>
      <c r="L29">
        <f t="shared" si="1"/>
        <v>300</v>
      </c>
    </row>
    <row r="30" spans="1:12" ht="22.5" customHeight="1" x14ac:dyDescent="0.25">
      <c r="A30" s="2" t="s">
        <v>500</v>
      </c>
      <c r="B30" s="2">
        <v>33</v>
      </c>
      <c r="C30" s="4" t="s">
        <v>501</v>
      </c>
      <c r="D30" s="4"/>
      <c r="E30" s="6"/>
      <c r="F30" s="6"/>
      <c r="G30" s="6">
        <v>3</v>
      </c>
      <c r="H30" s="13">
        <v>0</v>
      </c>
      <c r="I30" s="17">
        <f t="shared" si="0"/>
        <v>3</v>
      </c>
      <c r="J30">
        <v>220</v>
      </c>
      <c r="K30">
        <v>50</v>
      </c>
      <c r="L30">
        <f t="shared" si="1"/>
        <v>150</v>
      </c>
    </row>
    <row r="31" spans="1:12" ht="22.5" customHeight="1" x14ac:dyDescent="0.25">
      <c r="A31" s="2" t="s">
        <v>480</v>
      </c>
      <c r="B31" s="2">
        <v>33.1</v>
      </c>
      <c r="C31" s="4" t="s">
        <v>481</v>
      </c>
      <c r="D31" s="4"/>
      <c r="E31" s="6"/>
      <c r="F31" s="6"/>
      <c r="G31" s="6">
        <v>1</v>
      </c>
      <c r="H31" s="13">
        <v>0</v>
      </c>
      <c r="I31" s="17">
        <f t="shared" si="0"/>
        <v>1</v>
      </c>
      <c r="J31">
        <v>220</v>
      </c>
      <c r="K31">
        <v>50</v>
      </c>
      <c r="L31">
        <f t="shared" si="1"/>
        <v>50</v>
      </c>
    </row>
    <row r="32" spans="1:12" s="7" customFormat="1" ht="22.5" customHeight="1" x14ac:dyDescent="0.25">
      <c r="A32" s="35" t="s">
        <v>482</v>
      </c>
      <c r="B32" s="35">
        <v>33.200000000000003</v>
      </c>
      <c r="C32" s="36" t="s">
        <v>483</v>
      </c>
      <c r="D32" s="36"/>
      <c r="E32" s="37"/>
      <c r="F32" s="37"/>
      <c r="G32" s="37">
        <v>1</v>
      </c>
      <c r="H32" s="15">
        <v>0</v>
      </c>
      <c r="I32" s="33">
        <f t="shared" si="0"/>
        <v>1</v>
      </c>
      <c r="J32" s="7">
        <v>220</v>
      </c>
      <c r="L32" s="7">
        <f t="shared" si="1"/>
        <v>0</v>
      </c>
    </row>
    <row r="33" spans="1:12" s="7" customFormat="1" ht="22.5" customHeight="1" x14ac:dyDescent="0.25">
      <c r="A33" s="35" t="s">
        <v>484</v>
      </c>
      <c r="B33" s="35">
        <v>33.299999999999997</v>
      </c>
      <c r="C33" s="36" t="s">
        <v>485</v>
      </c>
      <c r="D33" s="36"/>
      <c r="E33" s="37"/>
      <c r="F33" s="37"/>
      <c r="G33" s="37">
        <v>1</v>
      </c>
      <c r="H33" s="15">
        <v>0</v>
      </c>
      <c r="I33" s="33">
        <f t="shared" si="0"/>
        <v>1</v>
      </c>
      <c r="J33" s="7">
        <v>220</v>
      </c>
      <c r="L33" s="7">
        <f t="shared" si="1"/>
        <v>0</v>
      </c>
    </row>
    <row r="34" spans="1:12" s="7" customFormat="1" ht="22.5" customHeight="1" x14ac:dyDescent="0.25">
      <c r="A34" s="35" t="s">
        <v>486</v>
      </c>
      <c r="B34" s="35">
        <v>33.4</v>
      </c>
      <c r="C34" s="36" t="s">
        <v>487</v>
      </c>
      <c r="D34" s="36"/>
      <c r="E34" s="37"/>
      <c r="F34" s="37"/>
      <c r="G34" s="37">
        <v>1</v>
      </c>
      <c r="H34" s="15">
        <v>0</v>
      </c>
      <c r="I34" s="33">
        <f t="shared" si="0"/>
        <v>1</v>
      </c>
      <c r="J34" s="7">
        <v>220</v>
      </c>
      <c r="L34" s="7">
        <f t="shared" si="1"/>
        <v>0</v>
      </c>
    </row>
    <row r="35" spans="1:12" ht="22.5" customHeight="1" x14ac:dyDescent="0.25">
      <c r="A35" s="2" t="s">
        <v>494</v>
      </c>
      <c r="B35" s="2">
        <v>33.5</v>
      </c>
      <c r="C35" s="4" t="s">
        <v>495</v>
      </c>
      <c r="D35" s="4"/>
      <c r="E35" s="6"/>
      <c r="F35" s="6"/>
      <c r="G35" s="6">
        <v>1</v>
      </c>
      <c r="H35" s="13">
        <v>0</v>
      </c>
      <c r="I35" s="13">
        <f t="shared" si="0"/>
        <v>1</v>
      </c>
      <c r="J35">
        <v>220</v>
      </c>
      <c r="K35">
        <f>60/0.8</f>
        <v>75</v>
      </c>
      <c r="L35">
        <f t="shared" si="1"/>
        <v>75</v>
      </c>
    </row>
    <row r="36" spans="1:12" ht="22.5" customHeight="1" x14ac:dyDescent="0.25">
      <c r="A36" s="2" t="s">
        <v>502</v>
      </c>
      <c r="B36" s="2">
        <v>33.6</v>
      </c>
      <c r="C36" s="4" t="s">
        <v>503</v>
      </c>
      <c r="D36" s="4"/>
      <c r="E36" s="6"/>
      <c r="F36" s="6"/>
      <c r="G36" s="6">
        <v>1</v>
      </c>
      <c r="H36" s="13">
        <v>0</v>
      </c>
      <c r="I36" s="13">
        <f t="shared" si="0"/>
        <v>1</v>
      </c>
      <c r="J36">
        <v>220</v>
      </c>
      <c r="K36">
        <f>60/0.8</f>
        <v>75</v>
      </c>
      <c r="L36">
        <f t="shared" si="1"/>
        <v>75</v>
      </c>
    </row>
    <row r="37" spans="1:12" s="24" customFormat="1" ht="22.5" customHeight="1" x14ac:dyDescent="0.25">
      <c r="A37" s="20" t="s">
        <v>504</v>
      </c>
      <c r="B37" s="20">
        <v>33.700000000000003</v>
      </c>
      <c r="C37" s="21" t="s">
        <v>505</v>
      </c>
      <c r="D37" s="21"/>
      <c r="E37" s="22"/>
      <c r="F37" s="22"/>
      <c r="G37" s="22">
        <v>1</v>
      </c>
      <c r="H37" s="23">
        <v>0</v>
      </c>
      <c r="I37" s="23">
        <f t="shared" si="0"/>
        <v>1</v>
      </c>
      <c r="J37" s="24">
        <v>220</v>
      </c>
      <c r="K37" s="24">
        <v>1500</v>
      </c>
      <c r="L37" s="24">
        <f t="shared" si="1"/>
        <v>1500</v>
      </c>
    </row>
    <row r="38" spans="1:12" s="24" customFormat="1" ht="22.5" customHeight="1" x14ac:dyDescent="0.25">
      <c r="A38" s="20" t="s">
        <v>506</v>
      </c>
      <c r="B38" s="20">
        <v>33.799999999999997</v>
      </c>
      <c r="C38" s="21" t="s">
        <v>507</v>
      </c>
      <c r="D38" s="21"/>
      <c r="E38" s="22"/>
      <c r="F38" s="22"/>
      <c r="G38" s="22">
        <v>1</v>
      </c>
      <c r="H38" s="23">
        <v>0</v>
      </c>
      <c r="I38" s="23">
        <f t="shared" si="0"/>
        <v>1</v>
      </c>
      <c r="J38" s="24">
        <v>220</v>
      </c>
      <c r="K38" s="24">
        <v>1500</v>
      </c>
      <c r="L38" s="24">
        <f t="shared" si="1"/>
        <v>1500</v>
      </c>
    </row>
    <row r="39" spans="1:12" ht="28.5" customHeight="1" x14ac:dyDescent="0.25">
      <c r="A39" s="2" t="s">
        <v>565</v>
      </c>
      <c r="B39" s="2">
        <v>34</v>
      </c>
      <c r="C39" s="19" t="s">
        <v>566</v>
      </c>
      <c r="D39" s="4"/>
      <c r="E39" s="6"/>
      <c r="F39" s="6"/>
      <c r="G39" s="6">
        <v>1</v>
      </c>
      <c r="H39" s="13">
        <v>0</v>
      </c>
      <c r="I39" s="17">
        <f t="shared" si="0"/>
        <v>1</v>
      </c>
      <c r="J39">
        <v>220</v>
      </c>
      <c r="K39">
        <v>250</v>
      </c>
      <c r="L39">
        <f t="shared" si="1"/>
        <v>250</v>
      </c>
    </row>
    <row r="40" spans="1:12" ht="34.5" customHeight="1" x14ac:dyDescent="0.25">
      <c r="A40" s="2" t="s">
        <v>542</v>
      </c>
      <c r="B40" s="2">
        <v>35</v>
      </c>
      <c r="C40" s="4" t="s">
        <v>543</v>
      </c>
      <c r="D40" s="19" t="s">
        <v>557</v>
      </c>
      <c r="E40" s="6"/>
      <c r="F40" s="6"/>
      <c r="G40" s="6">
        <v>2</v>
      </c>
      <c r="H40" s="13">
        <v>0</v>
      </c>
      <c r="I40" s="17">
        <f t="shared" si="0"/>
        <v>2</v>
      </c>
      <c r="J40">
        <v>220</v>
      </c>
      <c r="K40">
        <v>250</v>
      </c>
      <c r="L40">
        <f t="shared" si="1"/>
        <v>500</v>
      </c>
    </row>
    <row r="41" spans="1:12" ht="22.5" customHeight="1" x14ac:dyDescent="0.25">
      <c r="A41" s="2" t="s">
        <v>544</v>
      </c>
      <c r="B41" s="2">
        <v>36</v>
      </c>
      <c r="C41" s="4" t="s">
        <v>545</v>
      </c>
      <c r="D41" s="4"/>
      <c r="E41" s="6"/>
      <c r="F41" s="6"/>
      <c r="G41" s="6">
        <v>2</v>
      </c>
      <c r="H41" s="13">
        <v>0</v>
      </c>
      <c r="I41" s="17">
        <f t="shared" si="0"/>
        <v>2</v>
      </c>
      <c r="J41">
        <v>220</v>
      </c>
      <c r="K41">
        <v>250</v>
      </c>
      <c r="L41">
        <f t="shared" si="1"/>
        <v>500</v>
      </c>
    </row>
    <row r="42" spans="1:12" ht="28.5" customHeight="1" x14ac:dyDescent="0.25">
      <c r="A42" s="2" t="s">
        <v>568</v>
      </c>
      <c r="B42" s="2">
        <v>37</v>
      </c>
      <c r="C42" s="19" t="s">
        <v>567</v>
      </c>
      <c r="D42" s="4"/>
      <c r="E42" s="6"/>
      <c r="F42" s="6"/>
      <c r="G42" s="6"/>
      <c r="I42" s="17">
        <v>1</v>
      </c>
      <c r="J42">
        <v>220</v>
      </c>
      <c r="K42">
        <v>250</v>
      </c>
      <c r="L42">
        <f t="shared" si="1"/>
        <v>250</v>
      </c>
    </row>
    <row r="43" spans="1:12" ht="22.5" customHeight="1" x14ac:dyDescent="0.25">
      <c r="A43" s="2" t="s">
        <v>48</v>
      </c>
      <c r="B43" s="2">
        <v>38</v>
      </c>
      <c r="C43" s="4" t="s">
        <v>49</v>
      </c>
      <c r="D43" s="4"/>
      <c r="E43" s="6"/>
      <c r="F43" s="6"/>
      <c r="G43" s="6">
        <v>1</v>
      </c>
      <c r="H43" s="13">
        <v>0</v>
      </c>
      <c r="I43" s="13">
        <f t="shared" ref="I43:I61" si="2">G43-H43</f>
        <v>1</v>
      </c>
      <c r="J43">
        <v>220</v>
      </c>
      <c r="K43">
        <v>440</v>
      </c>
      <c r="L43">
        <f t="shared" si="1"/>
        <v>440</v>
      </c>
    </row>
    <row r="44" spans="1:12" s="24" customFormat="1" ht="22.5" customHeight="1" x14ac:dyDescent="0.25">
      <c r="A44" s="20" t="s">
        <v>50</v>
      </c>
      <c r="B44" s="20">
        <v>39</v>
      </c>
      <c r="C44" s="21" t="s">
        <v>51</v>
      </c>
      <c r="D44" s="21"/>
      <c r="E44" s="22"/>
      <c r="F44" s="22"/>
      <c r="G44" s="22">
        <v>1</v>
      </c>
      <c r="H44" s="23">
        <v>0</v>
      </c>
      <c r="I44" s="23">
        <f t="shared" si="2"/>
        <v>1</v>
      </c>
      <c r="J44" s="24">
        <v>220</v>
      </c>
      <c r="K44" s="24">
        <v>4000</v>
      </c>
      <c r="L44" s="24">
        <f t="shared" si="1"/>
        <v>4000</v>
      </c>
    </row>
    <row r="45" spans="1:12" s="7" customFormat="1" ht="22.5" customHeight="1" x14ac:dyDescent="0.25">
      <c r="A45" s="35" t="s">
        <v>52</v>
      </c>
      <c r="B45" s="35">
        <v>40</v>
      </c>
      <c r="C45" s="36" t="s">
        <v>53</v>
      </c>
      <c r="D45" s="36"/>
      <c r="E45" s="37"/>
      <c r="F45" s="37"/>
      <c r="G45" s="37">
        <v>1</v>
      </c>
      <c r="H45" s="15">
        <v>0</v>
      </c>
      <c r="I45" s="15">
        <f t="shared" si="2"/>
        <v>1</v>
      </c>
      <c r="J45" s="7">
        <v>220</v>
      </c>
      <c r="L45" s="7">
        <f t="shared" si="1"/>
        <v>0</v>
      </c>
    </row>
    <row r="46" spans="1:12" ht="22.5" customHeight="1" x14ac:dyDescent="0.25">
      <c r="A46" s="2" t="s">
        <v>54</v>
      </c>
      <c r="B46" s="2">
        <v>41</v>
      </c>
      <c r="C46" s="4" t="s">
        <v>55</v>
      </c>
      <c r="D46" s="4"/>
      <c r="E46" s="6"/>
      <c r="F46" s="6"/>
      <c r="G46" s="6">
        <v>1</v>
      </c>
      <c r="H46" s="13">
        <v>0</v>
      </c>
      <c r="I46" s="13">
        <f t="shared" si="2"/>
        <v>1</v>
      </c>
      <c r="J46">
        <v>220</v>
      </c>
      <c r="K46">
        <f>8/0.8</f>
        <v>10</v>
      </c>
      <c r="L46">
        <f t="shared" si="1"/>
        <v>10</v>
      </c>
    </row>
    <row r="47" spans="1:12" s="7" customFormat="1" ht="22.5" customHeight="1" x14ac:dyDescent="0.25">
      <c r="A47" s="35" t="s">
        <v>56</v>
      </c>
      <c r="B47" s="35">
        <v>42</v>
      </c>
      <c r="C47" s="36" t="s">
        <v>57</v>
      </c>
      <c r="D47" s="36"/>
      <c r="E47" s="37"/>
      <c r="F47" s="37"/>
      <c r="G47" s="37">
        <v>1</v>
      </c>
      <c r="H47" s="15">
        <v>0</v>
      </c>
      <c r="I47" s="15">
        <f t="shared" si="2"/>
        <v>1</v>
      </c>
      <c r="J47" s="7">
        <v>220</v>
      </c>
      <c r="L47" s="7">
        <f t="shared" si="1"/>
        <v>0</v>
      </c>
    </row>
    <row r="48" spans="1:12" s="7" customFormat="1" ht="22.5" customHeight="1" x14ac:dyDescent="0.25">
      <c r="A48" s="35" t="s">
        <v>58</v>
      </c>
      <c r="B48" s="35">
        <v>43</v>
      </c>
      <c r="C48" s="39" t="s">
        <v>569</v>
      </c>
      <c r="D48" s="36"/>
      <c r="E48" s="37"/>
      <c r="F48" s="37"/>
      <c r="G48" s="37">
        <v>1</v>
      </c>
      <c r="H48" s="15">
        <v>0</v>
      </c>
      <c r="I48" s="15">
        <f t="shared" si="2"/>
        <v>1</v>
      </c>
      <c r="J48" s="7">
        <v>220</v>
      </c>
      <c r="L48" s="7">
        <f t="shared" si="1"/>
        <v>0</v>
      </c>
    </row>
    <row r="49" spans="1:12" ht="22.5" customHeight="1" x14ac:dyDescent="0.25">
      <c r="A49" s="2" t="s">
        <v>59</v>
      </c>
      <c r="B49" s="2">
        <v>44</v>
      </c>
      <c r="C49" s="4" t="s">
        <v>60</v>
      </c>
      <c r="D49" s="4"/>
      <c r="E49" s="6"/>
      <c r="F49" s="6"/>
      <c r="G49" s="6">
        <v>1</v>
      </c>
      <c r="H49" s="13">
        <v>0</v>
      </c>
      <c r="I49" s="13">
        <f t="shared" si="2"/>
        <v>1</v>
      </c>
      <c r="J49">
        <v>220</v>
      </c>
      <c r="K49">
        <v>250</v>
      </c>
      <c r="L49">
        <f t="shared" si="1"/>
        <v>250</v>
      </c>
    </row>
    <row r="50" spans="1:12" ht="22.5" customHeight="1" x14ac:dyDescent="0.25">
      <c r="A50" s="2" t="s">
        <v>61</v>
      </c>
      <c r="B50" s="2">
        <v>45</v>
      </c>
      <c r="C50" s="4" t="s">
        <v>62</v>
      </c>
      <c r="D50" s="4"/>
      <c r="E50" s="6"/>
      <c r="F50" s="6"/>
      <c r="G50" s="6">
        <v>1</v>
      </c>
      <c r="H50" s="13">
        <v>0</v>
      </c>
      <c r="I50" s="13">
        <f t="shared" si="2"/>
        <v>1</v>
      </c>
      <c r="J50">
        <v>220</v>
      </c>
      <c r="K50">
        <v>250</v>
      </c>
      <c r="L50">
        <f t="shared" si="1"/>
        <v>250</v>
      </c>
    </row>
    <row r="51" spans="1:12" ht="22.5" customHeight="1" x14ac:dyDescent="0.25">
      <c r="A51" s="2" t="s">
        <v>63</v>
      </c>
      <c r="B51" s="2">
        <v>46</v>
      </c>
      <c r="C51" s="4" t="s">
        <v>64</v>
      </c>
      <c r="D51" s="4"/>
      <c r="E51" s="6"/>
      <c r="F51" s="6"/>
      <c r="G51" s="6">
        <v>1</v>
      </c>
      <c r="H51" s="13">
        <v>0</v>
      </c>
      <c r="I51" s="13">
        <f t="shared" si="2"/>
        <v>1</v>
      </c>
      <c r="J51">
        <v>220</v>
      </c>
      <c r="K51">
        <v>250</v>
      </c>
      <c r="L51">
        <f t="shared" si="1"/>
        <v>250</v>
      </c>
    </row>
    <row r="52" spans="1:12" ht="22.5" customHeight="1" x14ac:dyDescent="0.25">
      <c r="A52" s="2" t="s">
        <v>65</v>
      </c>
      <c r="B52" s="2">
        <v>47</v>
      </c>
      <c r="C52" s="4" t="s">
        <v>66</v>
      </c>
      <c r="D52" s="4"/>
      <c r="E52" s="6"/>
      <c r="F52" s="6"/>
      <c r="G52" s="6">
        <v>1</v>
      </c>
      <c r="H52" s="13">
        <v>0</v>
      </c>
      <c r="I52" s="13">
        <f t="shared" si="2"/>
        <v>1</v>
      </c>
      <c r="J52">
        <v>220</v>
      </c>
      <c r="K52">
        <f>100/0.8</f>
        <v>125</v>
      </c>
      <c r="L52">
        <f t="shared" si="1"/>
        <v>125</v>
      </c>
    </row>
    <row r="53" spans="1:12" ht="22.5" customHeight="1" x14ac:dyDescent="0.25">
      <c r="A53" s="2" t="s">
        <v>67</v>
      </c>
      <c r="B53" s="2">
        <v>48</v>
      </c>
      <c r="C53" s="4" t="s">
        <v>68</v>
      </c>
      <c r="D53" s="4"/>
      <c r="E53" s="6"/>
      <c r="F53" s="6"/>
      <c r="G53" s="6">
        <v>1</v>
      </c>
      <c r="H53" s="13">
        <v>0</v>
      </c>
      <c r="I53" s="13">
        <f t="shared" si="2"/>
        <v>1</v>
      </c>
      <c r="J53">
        <v>220</v>
      </c>
      <c r="K53">
        <f>370/0.8</f>
        <v>462.5</v>
      </c>
      <c r="L53">
        <f t="shared" si="1"/>
        <v>462.5</v>
      </c>
    </row>
    <row r="54" spans="1:12" s="24" customFormat="1" ht="22.5" customHeight="1" x14ac:dyDescent="0.25">
      <c r="A54" s="20" t="s">
        <v>69</v>
      </c>
      <c r="B54" s="20">
        <v>49</v>
      </c>
      <c r="C54" s="21" t="s">
        <v>70</v>
      </c>
      <c r="D54" s="21"/>
      <c r="E54" s="22"/>
      <c r="F54" s="22"/>
      <c r="G54" s="22">
        <v>1</v>
      </c>
      <c r="H54" s="23">
        <v>0</v>
      </c>
      <c r="I54" s="23">
        <f t="shared" si="2"/>
        <v>1</v>
      </c>
      <c r="J54" s="24">
        <v>220</v>
      </c>
      <c r="K54" s="24">
        <v>2750</v>
      </c>
      <c r="L54" s="24">
        <f t="shared" si="1"/>
        <v>2750</v>
      </c>
    </row>
    <row r="55" spans="1:12" s="7" customFormat="1" ht="22.5" customHeight="1" x14ac:dyDescent="0.25">
      <c r="A55" s="35" t="s">
        <v>71</v>
      </c>
      <c r="B55" s="35">
        <v>50</v>
      </c>
      <c r="C55" s="36" t="s">
        <v>72</v>
      </c>
      <c r="D55" s="36"/>
      <c r="E55" s="37"/>
      <c r="F55" s="37"/>
      <c r="G55" s="37">
        <v>1</v>
      </c>
      <c r="H55" s="15">
        <v>0</v>
      </c>
      <c r="I55" s="15">
        <f t="shared" si="2"/>
        <v>1</v>
      </c>
      <c r="J55" s="7">
        <v>220</v>
      </c>
      <c r="L55" s="7">
        <f t="shared" si="1"/>
        <v>0</v>
      </c>
    </row>
    <row r="56" spans="1:12" s="7" customFormat="1" ht="22.5" customHeight="1" x14ac:dyDescent="0.25">
      <c r="A56" s="35" t="s">
        <v>73</v>
      </c>
      <c r="B56" s="35">
        <v>51</v>
      </c>
      <c r="C56" s="36" t="s">
        <v>74</v>
      </c>
      <c r="D56" s="36"/>
      <c r="E56" s="37"/>
      <c r="F56" s="37"/>
      <c r="G56" s="37">
        <v>1</v>
      </c>
      <c r="H56" s="15">
        <v>0</v>
      </c>
      <c r="I56" s="15">
        <f t="shared" si="2"/>
        <v>1</v>
      </c>
      <c r="J56" s="7">
        <v>220</v>
      </c>
      <c r="L56" s="7">
        <f t="shared" si="1"/>
        <v>0</v>
      </c>
    </row>
    <row r="57" spans="1:12" ht="28.5" customHeight="1" x14ac:dyDescent="0.25">
      <c r="A57" s="2" t="s">
        <v>440</v>
      </c>
      <c r="B57" s="2">
        <v>52</v>
      </c>
      <c r="C57" s="4" t="s">
        <v>441</v>
      </c>
      <c r="D57" s="19" t="s">
        <v>570</v>
      </c>
      <c r="E57" s="6"/>
      <c r="F57" s="6"/>
      <c r="G57" s="6">
        <v>1</v>
      </c>
      <c r="H57" s="13">
        <v>0</v>
      </c>
      <c r="I57" s="13">
        <f t="shared" si="2"/>
        <v>1</v>
      </c>
      <c r="J57">
        <v>0</v>
      </c>
      <c r="K57">
        <v>0</v>
      </c>
      <c r="L57">
        <f t="shared" si="1"/>
        <v>0</v>
      </c>
    </row>
    <row r="58" spans="1:12" ht="22.5" customHeight="1" x14ac:dyDescent="0.25">
      <c r="A58" s="2" t="s">
        <v>442</v>
      </c>
      <c r="B58" s="2">
        <v>53</v>
      </c>
      <c r="C58" s="4" t="s">
        <v>443</v>
      </c>
      <c r="D58" s="4"/>
      <c r="E58" s="6"/>
      <c r="F58" s="6"/>
      <c r="G58" s="6">
        <v>1</v>
      </c>
      <c r="H58" s="13">
        <v>0</v>
      </c>
      <c r="I58" s="13">
        <f t="shared" si="2"/>
        <v>1</v>
      </c>
      <c r="J58">
        <v>220</v>
      </c>
      <c r="K58">
        <v>420</v>
      </c>
      <c r="L58">
        <f t="shared" si="1"/>
        <v>420</v>
      </c>
    </row>
    <row r="59" spans="1:12" s="24" customFormat="1" ht="22.5" customHeight="1" x14ac:dyDescent="0.25">
      <c r="A59" s="20" t="s">
        <v>571</v>
      </c>
      <c r="B59" s="20">
        <v>54</v>
      </c>
      <c r="C59" s="25" t="s">
        <v>572</v>
      </c>
      <c r="D59" s="21"/>
      <c r="E59" s="22"/>
      <c r="F59" s="22"/>
      <c r="G59" s="22">
        <v>1</v>
      </c>
      <c r="H59" s="23">
        <v>0</v>
      </c>
      <c r="I59" s="23">
        <f t="shared" si="2"/>
        <v>1</v>
      </c>
      <c r="J59" s="24">
        <v>220</v>
      </c>
      <c r="K59" s="24">
        <v>1000</v>
      </c>
      <c r="L59" s="24">
        <f t="shared" si="1"/>
        <v>1000</v>
      </c>
    </row>
    <row r="60" spans="1:12" ht="22.5" customHeight="1" x14ac:dyDescent="0.25">
      <c r="A60" s="2" t="s">
        <v>574</v>
      </c>
      <c r="B60" s="2">
        <v>55</v>
      </c>
      <c r="C60" s="19" t="s">
        <v>573</v>
      </c>
      <c r="D60" s="4"/>
      <c r="E60" s="6"/>
      <c r="F60" s="6"/>
      <c r="G60" s="6">
        <v>1</v>
      </c>
      <c r="H60" s="13">
        <v>0</v>
      </c>
      <c r="I60" s="13">
        <f t="shared" si="2"/>
        <v>1</v>
      </c>
      <c r="J60">
        <v>220</v>
      </c>
      <c r="K60">
        <v>350</v>
      </c>
      <c r="L60">
        <f t="shared" si="1"/>
        <v>350</v>
      </c>
    </row>
    <row r="61" spans="1:12" ht="22.5" customHeight="1" x14ac:dyDescent="0.25">
      <c r="A61" s="2" t="s">
        <v>10</v>
      </c>
      <c r="B61" s="2">
        <v>56</v>
      </c>
      <c r="C61" s="4" t="s">
        <v>11</v>
      </c>
      <c r="D61" s="4"/>
      <c r="E61" s="6"/>
      <c r="F61" s="6"/>
      <c r="G61" s="6">
        <v>14</v>
      </c>
      <c r="H61" s="13">
        <v>14</v>
      </c>
      <c r="I61" s="13">
        <f t="shared" si="2"/>
        <v>0</v>
      </c>
      <c r="J61">
        <v>220</v>
      </c>
      <c r="K61">
        <v>50</v>
      </c>
      <c r="L61">
        <f t="shared" si="1"/>
        <v>0</v>
      </c>
    </row>
    <row r="62" spans="1:12" ht="30" customHeight="1" x14ac:dyDescent="0.25">
      <c r="A62" s="2" t="s">
        <v>28</v>
      </c>
      <c r="B62" s="2">
        <v>57</v>
      </c>
      <c r="C62" s="4" t="s">
        <v>29</v>
      </c>
      <c r="D62" s="4"/>
      <c r="E62" s="6"/>
      <c r="F62" s="6"/>
      <c r="G62" s="6">
        <v>10</v>
      </c>
      <c r="H62" s="13">
        <v>10</v>
      </c>
      <c r="I62" s="13">
        <f t="shared" ref="I62:I66" si="3">G62-H62</f>
        <v>0</v>
      </c>
      <c r="J62">
        <v>220</v>
      </c>
      <c r="K62">
        <v>97</v>
      </c>
      <c r="L62">
        <f t="shared" si="1"/>
        <v>0</v>
      </c>
    </row>
    <row r="63" spans="1:12" ht="22.5" customHeight="1" x14ac:dyDescent="0.25">
      <c r="A63" s="2" t="s">
        <v>257</v>
      </c>
      <c r="B63" s="2">
        <v>58</v>
      </c>
      <c r="C63" s="4" t="s">
        <v>258</v>
      </c>
      <c r="D63" s="4"/>
      <c r="E63" s="6"/>
      <c r="F63" s="6"/>
      <c r="G63" s="6">
        <v>32</v>
      </c>
      <c r="H63" s="13">
        <v>32</v>
      </c>
      <c r="I63" s="13">
        <f t="shared" si="3"/>
        <v>0</v>
      </c>
      <c r="J63">
        <v>220</v>
      </c>
      <c r="K63">
        <v>150</v>
      </c>
      <c r="L63">
        <f t="shared" si="1"/>
        <v>0</v>
      </c>
    </row>
    <row r="64" spans="1:12" ht="22.5" customHeight="1" x14ac:dyDescent="0.25">
      <c r="A64" s="2" t="s">
        <v>325</v>
      </c>
      <c r="B64" s="2">
        <v>59</v>
      </c>
      <c r="C64" s="4" t="s">
        <v>326</v>
      </c>
      <c r="D64" s="4"/>
      <c r="E64" s="6"/>
      <c r="F64" s="6"/>
      <c r="G64" s="6">
        <v>43</v>
      </c>
      <c r="H64" s="13">
        <v>43</v>
      </c>
      <c r="I64" s="13">
        <f t="shared" si="3"/>
        <v>0</v>
      </c>
      <c r="J64">
        <v>220</v>
      </c>
      <c r="K64">
        <v>270</v>
      </c>
      <c r="L64">
        <f t="shared" si="1"/>
        <v>0</v>
      </c>
    </row>
    <row r="65" spans="1:12" ht="22.5" customHeight="1" x14ac:dyDescent="0.25">
      <c r="A65" s="2" t="s">
        <v>327</v>
      </c>
      <c r="B65" s="2">
        <v>60</v>
      </c>
      <c r="C65" s="4" t="s">
        <v>328</v>
      </c>
      <c r="D65" s="4"/>
      <c r="E65" s="6"/>
      <c r="F65" s="6"/>
      <c r="G65" s="6">
        <v>87</v>
      </c>
      <c r="H65" s="13">
        <v>87</v>
      </c>
      <c r="I65" s="13">
        <f t="shared" si="3"/>
        <v>0</v>
      </c>
      <c r="J65">
        <v>220</v>
      </c>
      <c r="K65">
        <v>300</v>
      </c>
      <c r="L65">
        <f t="shared" si="1"/>
        <v>0</v>
      </c>
    </row>
    <row r="66" spans="1:12" s="7" customFormat="1" ht="22.5" customHeight="1" x14ac:dyDescent="0.25">
      <c r="A66" s="35" t="s">
        <v>341</v>
      </c>
      <c r="B66" s="35">
        <v>61</v>
      </c>
      <c r="C66" s="36" t="s">
        <v>342</v>
      </c>
      <c r="D66" s="36"/>
      <c r="E66" s="37"/>
      <c r="F66" s="37"/>
      <c r="G66" s="37">
        <v>14</v>
      </c>
      <c r="H66" s="15">
        <v>14</v>
      </c>
      <c r="I66" s="15">
        <f t="shared" si="3"/>
        <v>0</v>
      </c>
      <c r="J66" s="7">
        <v>220</v>
      </c>
      <c r="L66" s="7">
        <f t="shared" si="1"/>
        <v>0</v>
      </c>
    </row>
    <row r="67" spans="1:12" s="7" customFormat="1" ht="22.5" customHeight="1" x14ac:dyDescent="0.25">
      <c r="A67" s="35" t="s">
        <v>420</v>
      </c>
      <c r="B67" s="35">
        <v>62</v>
      </c>
      <c r="C67" s="36" t="s">
        <v>421</v>
      </c>
      <c r="D67" s="36"/>
      <c r="E67" s="37"/>
      <c r="F67" s="37"/>
      <c r="G67" s="37">
        <v>9</v>
      </c>
      <c r="H67" s="15">
        <v>9</v>
      </c>
      <c r="I67" s="15">
        <f>G67-H67</f>
        <v>0</v>
      </c>
      <c r="J67" s="7">
        <v>220</v>
      </c>
      <c r="L67" s="7">
        <f t="shared" ref="L67:L87" si="4">I67*K67</f>
        <v>0</v>
      </c>
    </row>
    <row r="68" spans="1:12" ht="22.5" customHeight="1" x14ac:dyDescent="0.25">
      <c r="A68" s="2" t="s">
        <v>422</v>
      </c>
      <c r="B68" s="2">
        <v>63</v>
      </c>
      <c r="C68" s="4" t="s">
        <v>423</v>
      </c>
      <c r="D68" s="4"/>
      <c r="E68" s="6"/>
      <c r="F68" s="6"/>
      <c r="G68" s="6">
        <v>95</v>
      </c>
      <c r="H68" s="13">
        <v>95</v>
      </c>
      <c r="I68" s="13">
        <f>G68-H68</f>
        <v>0</v>
      </c>
      <c r="J68">
        <v>220</v>
      </c>
      <c r="K68">
        <v>62.5</v>
      </c>
      <c r="L68">
        <f t="shared" si="4"/>
        <v>0</v>
      </c>
    </row>
    <row r="69" spans="1:12" ht="22.5" customHeight="1" x14ac:dyDescent="0.25">
      <c r="A69" s="2" t="s">
        <v>426</v>
      </c>
      <c r="B69" s="2">
        <v>64</v>
      </c>
      <c r="C69" s="4" t="s">
        <v>427</v>
      </c>
      <c r="D69" s="4"/>
      <c r="E69" s="6"/>
      <c r="F69" s="6"/>
      <c r="G69" s="6">
        <v>74</v>
      </c>
      <c r="H69" s="13">
        <v>74</v>
      </c>
      <c r="I69" s="13">
        <f>G69-H69</f>
        <v>0</v>
      </c>
      <c r="J69">
        <v>220</v>
      </c>
      <c r="K69">
        <v>62.5</v>
      </c>
      <c r="L69">
        <f t="shared" si="4"/>
        <v>0</v>
      </c>
    </row>
    <row r="70" spans="1:12" ht="22.5" customHeight="1" x14ac:dyDescent="0.25">
      <c r="A70" s="2" t="s">
        <v>235</v>
      </c>
      <c r="B70" s="2">
        <v>65</v>
      </c>
      <c r="C70" s="4" t="s">
        <v>236</v>
      </c>
      <c r="D70" s="4"/>
      <c r="E70" s="6"/>
      <c r="F70" s="6"/>
      <c r="G70" s="6">
        <v>1</v>
      </c>
      <c r="H70" s="13">
        <v>1</v>
      </c>
      <c r="I70" s="13">
        <f t="shared" ref="I70:I79" si="5">G70-H70</f>
        <v>0</v>
      </c>
      <c r="J70">
        <v>220</v>
      </c>
      <c r="K70">
        <v>250</v>
      </c>
      <c r="L70">
        <f t="shared" si="4"/>
        <v>0</v>
      </c>
    </row>
    <row r="71" spans="1:12" s="45" customFormat="1" ht="31.5" customHeight="1" x14ac:dyDescent="0.25">
      <c r="A71" s="2" t="s">
        <v>237</v>
      </c>
      <c r="B71" s="2">
        <v>66</v>
      </c>
      <c r="C71" s="52" t="s">
        <v>238</v>
      </c>
      <c r="D71" s="53" t="s">
        <v>575</v>
      </c>
      <c r="E71" s="6"/>
      <c r="F71" s="6"/>
      <c r="G71" s="6">
        <v>1</v>
      </c>
      <c r="H71" s="51">
        <v>1</v>
      </c>
      <c r="I71" s="51">
        <f t="shared" si="5"/>
        <v>0</v>
      </c>
      <c r="J71" s="45">
        <v>0</v>
      </c>
      <c r="K71" s="45">
        <v>0</v>
      </c>
      <c r="L71" s="45">
        <f t="shared" si="4"/>
        <v>0</v>
      </c>
    </row>
    <row r="72" spans="1:12" ht="30" x14ac:dyDescent="0.25">
      <c r="A72" s="2" t="s">
        <v>528</v>
      </c>
      <c r="B72" s="2">
        <v>67</v>
      </c>
      <c r="C72" s="4" t="s">
        <v>529</v>
      </c>
      <c r="D72" s="4"/>
      <c r="E72" s="6"/>
      <c r="F72" s="6"/>
      <c r="G72" s="6">
        <v>4</v>
      </c>
      <c r="H72" s="13">
        <v>4</v>
      </c>
      <c r="I72" s="13">
        <f t="shared" si="5"/>
        <v>0</v>
      </c>
      <c r="J72">
        <v>220</v>
      </c>
      <c r="K72">
        <v>1700</v>
      </c>
      <c r="L72">
        <f t="shared" si="4"/>
        <v>0</v>
      </c>
    </row>
    <row r="73" spans="1:12" ht="31.5" customHeight="1" x14ac:dyDescent="0.25">
      <c r="A73" s="2" t="s">
        <v>87</v>
      </c>
      <c r="B73" s="2">
        <v>68</v>
      </c>
      <c r="C73" s="4" t="s">
        <v>88</v>
      </c>
      <c r="D73" s="19" t="s">
        <v>575</v>
      </c>
      <c r="E73" s="6"/>
      <c r="F73" s="6"/>
      <c r="G73" s="6">
        <v>11</v>
      </c>
      <c r="H73" s="13">
        <v>11</v>
      </c>
      <c r="I73" s="13">
        <f t="shared" si="5"/>
        <v>0</v>
      </c>
      <c r="J73">
        <v>0</v>
      </c>
      <c r="K73">
        <v>0</v>
      </c>
      <c r="L73">
        <f t="shared" si="4"/>
        <v>0</v>
      </c>
    </row>
    <row r="74" spans="1:12" s="45" customFormat="1" ht="45" customHeight="1" x14ac:dyDescent="0.25">
      <c r="A74" s="2" t="s">
        <v>14</v>
      </c>
      <c r="B74" s="2">
        <v>69</v>
      </c>
      <c r="C74" s="52" t="s">
        <v>15</v>
      </c>
      <c r="D74" s="52"/>
      <c r="E74" s="6"/>
      <c r="F74" s="6"/>
      <c r="G74" s="6">
        <v>3</v>
      </c>
      <c r="H74" s="51">
        <v>3</v>
      </c>
      <c r="I74" s="51">
        <f t="shared" si="5"/>
        <v>0</v>
      </c>
      <c r="J74" s="45">
        <v>220</v>
      </c>
      <c r="K74" s="45">
        <v>250</v>
      </c>
      <c r="L74" s="45">
        <f t="shared" si="4"/>
        <v>0</v>
      </c>
    </row>
    <row r="75" spans="1:12" s="45" customFormat="1" ht="30" customHeight="1" x14ac:dyDescent="0.25">
      <c r="A75" s="2" t="s">
        <v>181</v>
      </c>
      <c r="B75" s="2">
        <v>70</v>
      </c>
      <c r="C75" s="52" t="s">
        <v>182</v>
      </c>
      <c r="D75" s="53" t="s">
        <v>575</v>
      </c>
      <c r="E75" s="6"/>
      <c r="F75" s="6"/>
      <c r="G75" s="6">
        <v>2</v>
      </c>
      <c r="H75" s="51">
        <v>2</v>
      </c>
      <c r="I75" s="51">
        <f t="shared" si="5"/>
        <v>0</v>
      </c>
      <c r="J75" s="45">
        <v>0</v>
      </c>
      <c r="K75" s="45">
        <v>0</v>
      </c>
      <c r="L75" s="45">
        <f t="shared" si="4"/>
        <v>0</v>
      </c>
    </row>
    <row r="76" spans="1:12" s="45" customFormat="1" ht="30" x14ac:dyDescent="0.25">
      <c r="A76" s="2" t="s">
        <v>219</v>
      </c>
      <c r="B76" s="2">
        <v>71</v>
      </c>
      <c r="C76" s="52" t="s">
        <v>220</v>
      </c>
      <c r="D76" s="52"/>
      <c r="E76" s="6"/>
      <c r="F76" s="6"/>
      <c r="G76" s="6">
        <v>4</v>
      </c>
      <c r="H76" s="51">
        <v>4</v>
      </c>
      <c r="I76" s="51">
        <f t="shared" si="5"/>
        <v>0</v>
      </c>
      <c r="J76" s="45">
        <v>220</v>
      </c>
      <c r="K76" s="45">
        <v>100</v>
      </c>
      <c r="L76" s="45">
        <f t="shared" si="4"/>
        <v>0</v>
      </c>
    </row>
    <row r="77" spans="1:12" ht="27.75" customHeight="1" x14ac:dyDescent="0.25">
      <c r="A77" s="2" t="s">
        <v>534</v>
      </c>
      <c r="B77" s="2">
        <v>72</v>
      </c>
      <c r="C77" s="4" t="s">
        <v>535</v>
      </c>
      <c r="D77" s="19" t="s">
        <v>575</v>
      </c>
      <c r="E77" s="6"/>
      <c r="F77" s="6"/>
      <c r="G77" s="6">
        <v>8</v>
      </c>
      <c r="H77" s="13">
        <v>8</v>
      </c>
      <c r="I77" s="13">
        <f t="shared" si="5"/>
        <v>0</v>
      </c>
      <c r="J77">
        <v>0</v>
      </c>
      <c r="K77">
        <v>0</v>
      </c>
      <c r="L77">
        <f t="shared" si="4"/>
        <v>0</v>
      </c>
    </row>
    <row r="78" spans="1:12" ht="18.75" customHeight="1" x14ac:dyDescent="0.25">
      <c r="A78" s="2" t="s">
        <v>576</v>
      </c>
      <c r="B78" s="2">
        <v>73</v>
      </c>
      <c r="C78" s="40" t="s">
        <v>577</v>
      </c>
      <c r="D78" s="4"/>
      <c r="E78" s="6"/>
      <c r="F78" s="6"/>
      <c r="G78" s="6">
        <v>2</v>
      </c>
      <c r="H78" s="13">
        <v>2</v>
      </c>
      <c r="I78" s="13">
        <f t="shared" si="5"/>
        <v>0</v>
      </c>
      <c r="J78">
        <v>220</v>
      </c>
      <c r="K78">
        <v>250</v>
      </c>
      <c r="L78">
        <f t="shared" si="4"/>
        <v>0</v>
      </c>
    </row>
    <row r="79" spans="1:12" ht="22.5" customHeight="1" x14ac:dyDescent="0.25">
      <c r="A79" s="2" t="s">
        <v>578</v>
      </c>
      <c r="B79" s="2">
        <v>74</v>
      </c>
      <c r="C79" s="38" t="s">
        <v>579</v>
      </c>
      <c r="D79" s="4"/>
      <c r="E79" s="6"/>
      <c r="F79" s="6"/>
      <c r="G79" s="6">
        <v>9</v>
      </c>
      <c r="H79" s="13">
        <v>9</v>
      </c>
      <c r="I79" s="13">
        <f t="shared" si="5"/>
        <v>0</v>
      </c>
      <c r="J79">
        <v>220</v>
      </c>
      <c r="K79">
        <v>250</v>
      </c>
      <c r="L79">
        <f t="shared" si="4"/>
        <v>0</v>
      </c>
    </row>
    <row r="80" spans="1:12" s="24" customFormat="1" ht="29.25" customHeight="1" x14ac:dyDescent="0.25">
      <c r="A80" s="20" t="s">
        <v>580</v>
      </c>
      <c r="B80" s="20">
        <v>75</v>
      </c>
      <c r="C80" s="25" t="s">
        <v>581</v>
      </c>
      <c r="D80" s="21"/>
      <c r="E80" s="22"/>
      <c r="F80" s="22"/>
      <c r="G80" s="22">
        <v>1</v>
      </c>
      <c r="H80" s="23">
        <v>1</v>
      </c>
      <c r="I80" s="23">
        <f>G80-H80</f>
        <v>0</v>
      </c>
      <c r="J80" s="24">
        <v>220</v>
      </c>
      <c r="K80" s="24">
        <v>1375</v>
      </c>
      <c r="L80" s="24">
        <f t="shared" si="4"/>
        <v>0</v>
      </c>
    </row>
    <row r="81" spans="1:12" s="57" customFormat="1" ht="54" customHeight="1" x14ac:dyDescent="0.25">
      <c r="A81" s="35" t="s">
        <v>582</v>
      </c>
      <c r="B81" s="35">
        <v>76</v>
      </c>
      <c r="C81" s="54" t="s">
        <v>583</v>
      </c>
      <c r="D81" s="55"/>
      <c r="E81" s="37"/>
      <c r="F81" s="37"/>
      <c r="G81" s="37">
        <v>1</v>
      </c>
      <c r="H81" s="56">
        <v>1</v>
      </c>
      <c r="I81" s="56">
        <f>G81-H81</f>
        <v>0</v>
      </c>
      <c r="J81" s="57">
        <v>220</v>
      </c>
      <c r="L81" s="57">
        <f t="shared" si="4"/>
        <v>0</v>
      </c>
    </row>
    <row r="82" spans="1:12" ht="22.5" customHeight="1" x14ac:dyDescent="0.25">
      <c r="A82" s="2" t="s">
        <v>223</v>
      </c>
      <c r="B82" s="2">
        <v>77</v>
      </c>
      <c r="C82" s="4" t="s">
        <v>224</v>
      </c>
      <c r="D82" s="4"/>
      <c r="E82" s="6"/>
      <c r="F82" s="6"/>
      <c r="G82" s="6">
        <v>12</v>
      </c>
      <c r="H82" s="13">
        <v>12</v>
      </c>
      <c r="I82" s="13">
        <f>G82-H82</f>
        <v>0</v>
      </c>
      <c r="J82">
        <v>220</v>
      </c>
      <c r="K82">
        <v>150</v>
      </c>
      <c r="L82">
        <f t="shared" si="4"/>
        <v>0</v>
      </c>
    </row>
    <row r="83" spans="1:12" ht="28.5" customHeight="1" x14ac:dyDescent="0.25">
      <c r="A83" s="2" t="s">
        <v>159</v>
      </c>
      <c r="B83" s="2">
        <v>78</v>
      </c>
      <c r="C83" s="4" t="s">
        <v>160</v>
      </c>
      <c r="E83" s="6"/>
      <c r="F83" s="6"/>
      <c r="G83" s="6">
        <v>134</v>
      </c>
      <c r="H83" s="13">
        <v>134</v>
      </c>
      <c r="I83" s="13">
        <f t="shared" ref="I83" si="6">G83-H83</f>
        <v>0</v>
      </c>
      <c r="J83">
        <v>220</v>
      </c>
      <c r="K83">
        <v>490</v>
      </c>
      <c r="L83">
        <f t="shared" si="4"/>
        <v>0</v>
      </c>
    </row>
    <row r="84" spans="1:12" ht="22.5" customHeight="1" x14ac:dyDescent="0.25">
      <c r="A84" s="2" t="s">
        <v>161</v>
      </c>
      <c r="B84" s="2">
        <v>79</v>
      </c>
      <c r="C84" s="4" t="s">
        <v>162</v>
      </c>
      <c r="E84" s="6"/>
      <c r="F84" s="6"/>
      <c r="G84" s="6">
        <v>10</v>
      </c>
      <c r="H84" s="13">
        <v>10</v>
      </c>
      <c r="I84" s="13">
        <f>G84-H84</f>
        <v>0</v>
      </c>
      <c r="J84">
        <v>220</v>
      </c>
      <c r="K84">
        <v>490</v>
      </c>
      <c r="L84">
        <f t="shared" si="4"/>
        <v>0</v>
      </c>
    </row>
    <row r="85" spans="1:12" ht="30" x14ac:dyDescent="0.25">
      <c r="A85" s="2" t="s">
        <v>353</v>
      </c>
      <c r="B85" s="2">
        <v>80</v>
      </c>
      <c r="C85" s="4" t="s">
        <v>354</v>
      </c>
      <c r="D85" s="4"/>
      <c r="E85" s="6"/>
      <c r="F85" s="6"/>
      <c r="G85" s="6">
        <v>10</v>
      </c>
      <c r="H85" s="13">
        <v>10</v>
      </c>
      <c r="I85" s="13">
        <f>G85-H85</f>
        <v>0</v>
      </c>
      <c r="J85">
        <v>220</v>
      </c>
      <c r="K85">
        <v>300</v>
      </c>
      <c r="L85">
        <f t="shared" si="4"/>
        <v>0</v>
      </c>
    </row>
    <row r="86" spans="1:12" ht="22.5" customHeight="1" x14ac:dyDescent="0.25">
      <c r="A86" s="2" t="s">
        <v>36</v>
      </c>
      <c r="B86" s="2">
        <v>81</v>
      </c>
      <c r="C86" s="4" t="s">
        <v>37</v>
      </c>
      <c r="D86" s="4"/>
      <c r="E86" s="6"/>
      <c r="F86" s="6"/>
      <c r="G86" s="6">
        <v>5</v>
      </c>
      <c r="H86" s="13">
        <v>5</v>
      </c>
      <c r="I86" s="13">
        <f>G86-H86</f>
        <v>0</v>
      </c>
      <c r="J86">
        <v>220</v>
      </c>
      <c r="K86">
        <v>50</v>
      </c>
      <c r="L86">
        <f t="shared" si="4"/>
        <v>0</v>
      </c>
    </row>
    <row r="87" spans="1:12" ht="22.5" customHeight="1" x14ac:dyDescent="0.25">
      <c r="A87" s="2" t="s">
        <v>30</v>
      </c>
      <c r="B87" s="2">
        <v>82</v>
      </c>
      <c r="C87" s="4" t="s">
        <v>31</v>
      </c>
      <c r="D87" s="4"/>
      <c r="E87" s="6"/>
      <c r="F87" s="6"/>
      <c r="G87" s="6">
        <v>2</v>
      </c>
      <c r="H87" s="13">
        <v>2</v>
      </c>
      <c r="I87" s="13">
        <f t="shared" ref="I87" si="7">G87-H87</f>
        <v>0</v>
      </c>
      <c r="J87">
        <v>220</v>
      </c>
      <c r="K87">
        <v>12</v>
      </c>
      <c r="L87">
        <f t="shared" si="4"/>
        <v>0</v>
      </c>
    </row>
    <row r="88" spans="1:12" ht="28.5" customHeight="1" x14ac:dyDescent="0.25">
      <c r="A88" s="2" t="s">
        <v>587</v>
      </c>
      <c r="B88" s="2"/>
      <c r="C88" s="19" t="s">
        <v>588</v>
      </c>
      <c r="D88" s="4"/>
      <c r="E88" s="6"/>
      <c r="F88" s="6"/>
      <c r="G88" s="6"/>
      <c r="I88" s="13">
        <v>58</v>
      </c>
      <c r="J88">
        <v>220</v>
      </c>
      <c r="K88">
        <v>250</v>
      </c>
      <c r="L88">
        <f>K88*I88</f>
        <v>14500</v>
      </c>
    </row>
    <row r="89" spans="1:12" ht="22.5" customHeight="1" x14ac:dyDescent="0.25">
      <c r="A89" s="2"/>
      <c r="B89" s="2"/>
      <c r="C89" s="59" t="s">
        <v>550</v>
      </c>
      <c r="D89" s="4"/>
      <c r="E89" s="6"/>
      <c r="F89" s="6"/>
      <c r="G89" s="6"/>
      <c r="H89" s="62" t="s">
        <v>589</v>
      </c>
      <c r="I89" s="63"/>
      <c r="J89" s="63"/>
      <c r="K89" s="63"/>
      <c r="L89" s="58">
        <f>SUM(L2:L87)</f>
        <v>70358.5</v>
      </c>
    </row>
    <row r="90" spans="1:12" ht="22.5" customHeight="1" x14ac:dyDescent="0.25">
      <c r="A90" s="2"/>
      <c r="B90" s="2"/>
      <c r="C90" s="4"/>
      <c r="D90" s="4"/>
      <c r="E90" s="6"/>
      <c r="F90" s="6"/>
      <c r="G90" s="6"/>
      <c r="H90" s="60" t="s">
        <v>590</v>
      </c>
      <c r="I90" s="60">
        <f>(L89/0.8)/1000</f>
        <v>87.948125000000005</v>
      </c>
      <c r="L90" s="58"/>
    </row>
    <row r="91" spans="1:12" ht="22.5" customHeight="1" x14ac:dyDescent="0.25">
      <c r="A91" s="2"/>
      <c r="B91" s="2"/>
      <c r="C91" s="4"/>
      <c r="D91" s="4"/>
      <c r="E91" s="6"/>
      <c r="F91" s="6"/>
      <c r="G91" s="6"/>
      <c r="H91" s="61" t="s">
        <v>591</v>
      </c>
      <c r="I91" s="60">
        <f>I90*1.1</f>
        <v>96.742937500000011</v>
      </c>
      <c r="L91" s="58"/>
    </row>
    <row r="92" spans="1:12" ht="22.5" customHeight="1" x14ac:dyDescent="0.25">
      <c r="A92" s="2"/>
      <c r="B92" s="2"/>
      <c r="C92" s="4"/>
      <c r="D92" s="4"/>
      <c r="E92" s="6"/>
      <c r="F92" s="6"/>
      <c r="G92" s="6"/>
      <c r="H92" s="62" t="s">
        <v>592</v>
      </c>
      <c r="I92" s="63"/>
      <c r="J92" s="63"/>
      <c r="K92" s="63"/>
      <c r="L92" s="58">
        <f>L89+L88</f>
        <v>84858.5</v>
      </c>
    </row>
    <row r="93" spans="1:12" ht="22.5" customHeight="1" x14ac:dyDescent="0.25">
      <c r="A93" s="2"/>
      <c r="B93" s="2"/>
      <c r="C93" s="4"/>
      <c r="D93" s="4"/>
      <c r="E93" s="6"/>
      <c r="F93" s="6"/>
      <c r="G93" s="6"/>
      <c r="H93" s="60" t="s">
        <v>590</v>
      </c>
      <c r="I93" s="60">
        <f>(L92/0.8)/1000</f>
        <v>106.073125</v>
      </c>
    </row>
    <row r="94" spans="1:12" ht="22.5" customHeight="1" x14ac:dyDescent="0.25">
      <c r="A94" s="2"/>
      <c r="B94" s="2"/>
      <c r="C94" s="4"/>
      <c r="D94" s="4"/>
      <c r="E94" s="6"/>
      <c r="F94" s="6"/>
      <c r="G94" s="6"/>
      <c r="H94" s="61" t="s">
        <v>591</v>
      </c>
      <c r="I94" s="60">
        <f>I93*1.1</f>
        <v>116.68043750000001</v>
      </c>
    </row>
    <row r="95" spans="1:12" ht="22.5" customHeight="1" x14ac:dyDescent="0.25">
      <c r="A95" s="2"/>
      <c r="B95" s="2"/>
      <c r="C95" s="4"/>
      <c r="D95" s="4"/>
      <c r="E95" s="6"/>
      <c r="F95" s="6"/>
      <c r="G95" s="6"/>
    </row>
    <row r="96" spans="1:12" ht="22.5" customHeight="1" x14ac:dyDescent="0.25">
      <c r="A96" s="2"/>
      <c r="B96" s="2"/>
      <c r="C96" s="4"/>
      <c r="D96" s="4"/>
      <c r="E96" s="6"/>
      <c r="F96" s="6"/>
      <c r="G96" s="6"/>
      <c r="H96" s="65" t="s">
        <v>593</v>
      </c>
      <c r="I96" s="64"/>
      <c r="J96" s="64"/>
      <c r="K96">
        <f>55</f>
        <v>55</v>
      </c>
    </row>
    <row r="97" spans="1:10" ht="22.5" customHeight="1" x14ac:dyDescent="0.25">
      <c r="A97" s="2"/>
      <c r="B97" s="2"/>
      <c r="C97" s="4"/>
      <c r="D97" s="4"/>
      <c r="E97" s="6"/>
      <c r="F97" s="6"/>
      <c r="G97" s="6"/>
      <c r="H97" s="13" t="s">
        <v>594</v>
      </c>
      <c r="J97" s="60">
        <f>(K96/0.8)</f>
        <v>68.75</v>
      </c>
    </row>
    <row r="98" spans="1:10" ht="22.5" customHeight="1" x14ac:dyDescent="0.25">
      <c r="A98" s="2"/>
      <c r="B98" s="2"/>
      <c r="C98" s="4"/>
      <c r="D98" s="4"/>
      <c r="E98" s="6"/>
      <c r="F98" s="6"/>
      <c r="G98" s="6"/>
      <c r="J98">
        <f>J97/(1.73*415)</f>
        <v>9.5758757573647185E-2</v>
      </c>
    </row>
    <row r="99" spans="1:10" ht="22.5" customHeight="1" x14ac:dyDescent="0.25">
      <c r="A99" s="2" t="s">
        <v>2</v>
      </c>
      <c r="B99" s="2"/>
      <c r="C99" s="5" t="s">
        <v>3</v>
      </c>
      <c r="D99" s="5"/>
      <c r="E99" s="6"/>
      <c r="F99" s="6"/>
      <c r="G99" s="6">
        <v>2</v>
      </c>
      <c r="H99" s="13">
        <v>2</v>
      </c>
      <c r="J99">
        <f>J98*1000</f>
        <v>95.758757573647188</v>
      </c>
    </row>
    <row r="100" spans="1:10" ht="46.5" customHeight="1" x14ac:dyDescent="0.25">
      <c r="A100" s="2" t="s">
        <v>4</v>
      </c>
      <c r="B100" s="2"/>
      <c r="C100" s="4" t="s">
        <v>5</v>
      </c>
      <c r="D100" s="4"/>
      <c r="E100" s="6"/>
      <c r="F100" s="6"/>
      <c r="G100" s="6">
        <v>8</v>
      </c>
      <c r="H100" s="13">
        <v>8</v>
      </c>
    </row>
    <row r="101" spans="1:10" ht="33.75" customHeight="1" x14ac:dyDescent="0.25">
      <c r="A101" s="2" t="s">
        <v>6</v>
      </c>
      <c r="B101" s="2"/>
      <c r="C101" s="4" t="s">
        <v>7</v>
      </c>
      <c r="D101" s="4"/>
      <c r="E101" s="6"/>
      <c r="F101" s="6"/>
      <c r="G101" s="6">
        <v>4</v>
      </c>
      <c r="H101" s="13">
        <v>4</v>
      </c>
    </row>
    <row r="102" spans="1:10" ht="42" customHeight="1" x14ac:dyDescent="0.25">
      <c r="A102" s="2" t="s">
        <v>8</v>
      </c>
      <c r="B102" s="2"/>
      <c r="C102" s="4" t="s">
        <v>9</v>
      </c>
      <c r="D102" s="4"/>
      <c r="E102" s="6"/>
      <c r="F102" s="6"/>
      <c r="G102" s="6">
        <v>9</v>
      </c>
      <c r="H102" s="13">
        <v>9</v>
      </c>
    </row>
    <row r="104" spans="1:10" ht="51.75" customHeight="1" x14ac:dyDescent="0.25">
      <c r="A104" s="2" t="s">
        <v>12</v>
      </c>
      <c r="B104" s="2"/>
      <c r="C104" s="4" t="s">
        <v>13</v>
      </c>
      <c r="D104" s="4"/>
      <c r="E104" s="6"/>
      <c r="F104" s="6"/>
      <c r="G104" s="6">
        <v>7</v>
      </c>
      <c r="H104" s="13">
        <v>7</v>
      </c>
    </row>
    <row r="106" spans="1:10" ht="47.25" customHeight="1" x14ac:dyDescent="0.25">
      <c r="A106" s="2" t="s">
        <v>16</v>
      </c>
      <c r="B106" s="2"/>
      <c r="C106" s="4" t="s">
        <v>17</v>
      </c>
      <c r="D106" s="4"/>
      <c r="E106" s="6"/>
      <c r="F106" s="6"/>
      <c r="G106" s="6">
        <v>5</v>
      </c>
      <c r="H106" s="13">
        <v>5</v>
      </c>
    </row>
    <row r="107" spans="1:10" ht="22.5" customHeight="1" x14ac:dyDescent="0.25">
      <c r="A107" s="2" t="s">
        <v>18</v>
      </c>
      <c r="B107" s="2"/>
      <c r="C107" s="4" t="s">
        <v>19</v>
      </c>
      <c r="D107" s="4"/>
      <c r="E107" s="6"/>
      <c r="F107" s="6"/>
      <c r="G107" s="6">
        <v>1</v>
      </c>
      <c r="H107" s="13">
        <v>1</v>
      </c>
    </row>
    <row r="108" spans="1:10" ht="22.5" customHeight="1" x14ac:dyDescent="0.25">
      <c r="A108" s="2" t="s">
        <v>20</v>
      </c>
      <c r="B108" s="2"/>
      <c r="C108" s="4" t="s">
        <v>21</v>
      </c>
      <c r="D108" s="4"/>
      <c r="E108" s="6"/>
      <c r="F108" s="6"/>
      <c r="G108" s="6">
        <v>4</v>
      </c>
      <c r="H108" s="13">
        <v>4</v>
      </c>
    </row>
    <row r="109" spans="1:10" ht="22.5" customHeight="1" x14ac:dyDescent="0.25">
      <c r="A109" s="2" t="s">
        <v>22</v>
      </c>
      <c r="B109" s="2"/>
      <c r="C109" s="4" t="s">
        <v>23</v>
      </c>
      <c r="D109" s="4"/>
      <c r="E109" s="6"/>
      <c r="F109" s="6"/>
      <c r="G109" s="6">
        <v>3</v>
      </c>
      <c r="H109" s="13">
        <v>3</v>
      </c>
    </row>
    <row r="110" spans="1:10" ht="22.5" customHeight="1" x14ac:dyDescent="0.25">
      <c r="A110" s="2" t="s">
        <v>24</v>
      </c>
      <c r="B110" s="2"/>
      <c r="C110" s="4" t="s">
        <v>25</v>
      </c>
      <c r="D110" s="4"/>
      <c r="E110" s="6"/>
      <c r="F110" s="6"/>
      <c r="G110" s="6">
        <v>9</v>
      </c>
      <c r="H110" s="13">
        <v>9</v>
      </c>
    </row>
    <row r="111" spans="1:10" ht="22.5" customHeight="1" x14ac:dyDescent="0.25">
      <c r="A111" s="2" t="s">
        <v>26</v>
      </c>
      <c r="B111" s="2"/>
      <c r="C111" s="4" t="s">
        <v>27</v>
      </c>
      <c r="D111" s="4"/>
      <c r="E111" s="6"/>
      <c r="F111" s="6"/>
      <c r="G111" s="6">
        <v>4</v>
      </c>
      <c r="H111" s="13">
        <v>4</v>
      </c>
    </row>
    <row r="114" spans="1:8" ht="22.5" customHeight="1" x14ac:dyDescent="0.25">
      <c r="A114" s="2" t="s">
        <v>32</v>
      </c>
      <c r="B114" s="2"/>
      <c r="C114" s="4" t="s">
        <v>33</v>
      </c>
      <c r="D114" s="4"/>
      <c r="E114" s="6"/>
      <c r="F114" s="6"/>
      <c r="G114" s="6">
        <v>5</v>
      </c>
      <c r="H114" s="13">
        <v>4</v>
      </c>
    </row>
    <row r="115" spans="1:8" ht="30" customHeight="1" x14ac:dyDescent="0.25">
      <c r="A115" s="2" t="s">
        <v>34</v>
      </c>
      <c r="B115" s="2"/>
      <c r="C115" s="4" t="s">
        <v>35</v>
      </c>
      <c r="D115" s="4"/>
      <c r="E115" s="6"/>
      <c r="F115" s="6"/>
      <c r="G115" s="6">
        <v>1</v>
      </c>
      <c r="H115" s="13">
        <v>0</v>
      </c>
    </row>
    <row r="117" spans="1:8" ht="22.5" customHeight="1" x14ac:dyDescent="0.25">
      <c r="A117" s="2" t="s">
        <v>38</v>
      </c>
      <c r="B117" s="2"/>
      <c r="C117" s="4" t="s">
        <v>39</v>
      </c>
      <c r="D117" s="4"/>
      <c r="E117" s="6"/>
      <c r="F117" s="6"/>
      <c r="G117" s="6">
        <v>2</v>
      </c>
      <c r="H117" s="13">
        <v>2</v>
      </c>
    </row>
    <row r="118" spans="1:8" ht="22.5" customHeight="1" x14ac:dyDescent="0.25">
      <c r="A118" s="2" t="s">
        <v>40</v>
      </c>
      <c r="B118" s="2"/>
      <c r="C118" s="4" t="s">
        <v>41</v>
      </c>
      <c r="D118" s="4"/>
      <c r="E118" s="6"/>
      <c r="F118" s="6"/>
      <c r="G118" s="6">
        <v>9</v>
      </c>
      <c r="H118" s="13">
        <v>9</v>
      </c>
    </row>
    <row r="119" spans="1:8" ht="22.5" customHeight="1" x14ac:dyDescent="0.25">
      <c r="A119" s="2" t="s">
        <v>42</v>
      </c>
      <c r="B119" s="2"/>
      <c r="C119" s="4" t="s">
        <v>43</v>
      </c>
      <c r="D119" s="4"/>
      <c r="E119" s="6"/>
      <c r="F119" s="6"/>
      <c r="G119" s="6">
        <v>3</v>
      </c>
      <c r="H119" s="13">
        <v>3</v>
      </c>
    </row>
    <row r="120" spans="1:8" ht="22.5" customHeight="1" x14ac:dyDescent="0.25">
      <c r="A120" s="2" t="s">
        <v>44</v>
      </c>
      <c r="B120" s="2"/>
      <c r="C120" s="4" t="s">
        <v>45</v>
      </c>
      <c r="D120" s="4"/>
      <c r="E120" s="6"/>
      <c r="F120" s="6"/>
      <c r="G120" s="6">
        <v>4</v>
      </c>
      <c r="H120" s="13">
        <v>4</v>
      </c>
    </row>
    <row r="121" spans="1:8" ht="22.5" customHeight="1" x14ac:dyDescent="0.25">
      <c r="A121" s="2" t="s">
        <v>46</v>
      </c>
      <c r="B121" s="2"/>
      <c r="C121" s="4" t="s">
        <v>47</v>
      </c>
      <c r="D121" s="4"/>
      <c r="E121" s="6"/>
      <c r="F121" s="6"/>
      <c r="G121" s="6">
        <v>1</v>
      </c>
      <c r="H121" s="13">
        <v>1</v>
      </c>
    </row>
    <row r="139" spans="1:8" ht="37.5" customHeight="1" x14ac:dyDescent="0.25">
      <c r="A139" s="2" t="s">
        <v>83</v>
      </c>
      <c r="B139" s="2"/>
      <c r="C139" s="4" t="s">
        <v>84</v>
      </c>
      <c r="D139" s="4"/>
      <c r="E139" s="6"/>
      <c r="F139" s="6"/>
      <c r="G139" s="6">
        <v>6</v>
      </c>
      <c r="H139" s="13">
        <v>0</v>
      </c>
    </row>
    <row r="140" spans="1:8" ht="22.5" customHeight="1" x14ac:dyDescent="0.25">
      <c r="A140" s="2" t="s">
        <v>85</v>
      </c>
      <c r="B140" s="2"/>
      <c r="C140" s="4" t="s">
        <v>86</v>
      </c>
      <c r="D140" s="4"/>
      <c r="E140" s="6"/>
      <c r="F140" s="6"/>
      <c r="G140" s="6">
        <v>10</v>
      </c>
      <c r="H140" s="13">
        <v>4</v>
      </c>
    </row>
    <row r="142" spans="1:8" ht="22.5" customHeight="1" x14ac:dyDescent="0.25">
      <c r="A142" s="2" t="s">
        <v>89</v>
      </c>
      <c r="B142" s="2"/>
      <c r="C142" s="4" t="s">
        <v>90</v>
      </c>
      <c r="D142" s="4"/>
      <c r="E142" s="6"/>
      <c r="F142" s="6"/>
      <c r="G142" s="6">
        <v>1</v>
      </c>
      <c r="H142" s="13">
        <v>0</v>
      </c>
    </row>
    <row r="144" spans="1:8" ht="22.5" customHeight="1" x14ac:dyDescent="0.25">
      <c r="A144" s="2" t="s">
        <v>93</v>
      </c>
      <c r="B144" s="2"/>
      <c r="C144" s="4" t="s">
        <v>94</v>
      </c>
      <c r="D144" s="4"/>
      <c r="E144" s="6"/>
      <c r="F144" s="6"/>
      <c r="G144" s="6">
        <v>3</v>
      </c>
      <c r="H144" s="13">
        <v>3</v>
      </c>
    </row>
    <row r="145" spans="1:10" ht="22.5" customHeight="1" x14ac:dyDescent="0.25">
      <c r="A145" s="2" t="s">
        <v>95</v>
      </c>
      <c r="B145" s="2"/>
      <c r="C145" s="4" t="s">
        <v>96</v>
      </c>
      <c r="D145" s="4"/>
      <c r="E145" s="6"/>
      <c r="F145" s="6"/>
      <c r="G145" s="6">
        <v>1</v>
      </c>
      <c r="H145" s="13">
        <v>0</v>
      </c>
    </row>
    <row r="146" spans="1:10" ht="22.5" customHeight="1" x14ac:dyDescent="0.25">
      <c r="A146" s="2" t="s">
        <v>97</v>
      </c>
      <c r="B146" s="2"/>
      <c r="C146" s="4" t="s">
        <v>98</v>
      </c>
      <c r="D146" s="4"/>
      <c r="E146" s="6"/>
      <c r="F146" s="6"/>
      <c r="G146" s="6">
        <v>3</v>
      </c>
      <c r="H146" s="13">
        <v>0</v>
      </c>
    </row>
    <row r="147" spans="1:10" ht="22.5" customHeight="1" x14ac:dyDescent="0.25">
      <c r="A147" s="2" t="s">
        <v>99</v>
      </c>
      <c r="B147" s="2"/>
      <c r="C147" s="4" t="s">
        <v>100</v>
      </c>
      <c r="D147" s="4"/>
      <c r="E147" s="6"/>
      <c r="F147" s="6"/>
      <c r="G147" s="6">
        <v>3</v>
      </c>
      <c r="H147" s="13">
        <v>0</v>
      </c>
    </row>
    <row r="148" spans="1:10" ht="22.5" customHeight="1" x14ac:dyDescent="0.25">
      <c r="A148" s="2" t="s">
        <v>105</v>
      </c>
      <c r="B148" s="2"/>
      <c r="C148" s="4" t="s">
        <v>106</v>
      </c>
      <c r="D148" s="4"/>
      <c r="E148" s="6"/>
      <c r="F148" s="6"/>
      <c r="G148" s="6">
        <v>1</v>
      </c>
      <c r="H148" s="13">
        <v>1</v>
      </c>
    </row>
    <row r="149" spans="1:10" ht="22.5" customHeight="1" x14ac:dyDescent="0.25">
      <c r="A149" s="2" t="s">
        <v>107</v>
      </c>
      <c r="B149" s="2"/>
      <c r="C149" s="4" t="s">
        <v>108</v>
      </c>
      <c r="D149" s="4"/>
      <c r="E149" s="6"/>
      <c r="F149" s="6"/>
      <c r="G149" s="6">
        <v>3</v>
      </c>
      <c r="H149" s="13">
        <v>0</v>
      </c>
    </row>
    <row r="150" spans="1:10" s="10" customFormat="1" ht="22.5" customHeight="1" x14ac:dyDescent="0.25">
      <c r="A150" s="8" t="s">
        <v>109</v>
      </c>
      <c r="B150" s="8"/>
      <c r="C150" s="9" t="s">
        <v>110</v>
      </c>
      <c r="D150" s="9"/>
      <c r="E150" s="8"/>
      <c r="F150" s="8"/>
      <c r="G150" s="8">
        <v>21</v>
      </c>
      <c r="H150" s="17">
        <v>18</v>
      </c>
      <c r="I150" s="17"/>
      <c r="J150" s="11"/>
    </row>
    <row r="151" spans="1:10" ht="22.5" customHeight="1" x14ac:dyDescent="0.25">
      <c r="A151" s="2" t="s">
        <v>111</v>
      </c>
      <c r="B151" s="2"/>
      <c r="C151" s="4" t="s">
        <v>112</v>
      </c>
      <c r="D151" s="4"/>
      <c r="E151" s="6"/>
      <c r="F151" s="6"/>
      <c r="G151" s="6">
        <v>4</v>
      </c>
      <c r="H151" s="13">
        <v>4</v>
      </c>
    </row>
    <row r="152" spans="1:10" ht="22.5" customHeight="1" x14ac:dyDescent="0.25">
      <c r="A152" s="2" t="s">
        <v>113</v>
      </c>
      <c r="B152" s="2"/>
      <c r="C152" s="4" t="s">
        <v>114</v>
      </c>
      <c r="D152" s="4"/>
      <c r="E152" s="6"/>
      <c r="F152" s="6"/>
      <c r="G152" s="6">
        <v>1</v>
      </c>
      <c r="H152" s="13">
        <v>1</v>
      </c>
    </row>
    <row r="153" spans="1:10" ht="51.75" customHeight="1" x14ac:dyDescent="0.25">
      <c r="A153" s="2" t="s">
        <v>115</v>
      </c>
      <c r="B153" s="2"/>
      <c r="C153" s="4" t="s">
        <v>116</v>
      </c>
      <c r="D153" s="4"/>
      <c r="E153" s="6"/>
      <c r="F153" s="6"/>
      <c r="G153" s="6">
        <v>21</v>
      </c>
      <c r="H153" s="13">
        <v>21</v>
      </c>
    </row>
    <row r="154" spans="1:10" ht="27.75" customHeight="1" x14ac:dyDescent="0.25">
      <c r="A154" s="2" t="s">
        <v>117</v>
      </c>
      <c r="B154" s="2"/>
      <c r="C154" s="4" t="s">
        <v>118</v>
      </c>
      <c r="D154" s="4"/>
      <c r="E154" s="6"/>
      <c r="F154" s="6"/>
      <c r="G154" s="6">
        <v>2</v>
      </c>
      <c r="H154" s="13">
        <v>2</v>
      </c>
    </row>
    <row r="155" spans="1:10" ht="30" customHeight="1" x14ac:dyDescent="0.25">
      <c r="A155" s="2" t="s">
        <v>119</v>
      </c>
      <c r="B155" s="2"/>
      <c r="C155" s="4" t="s">
        <v>120</v>
      </c>
      <c r="D155" s="4"/>
      <c r="E155" s="6"/>
      <c r="F155" s="6"/>
      <c r="G155" s="6">
        <v>22</v>
      </c>
      <c r="H155" s="13">
        <v>22</v>
      </c>
    </row>
    <row r="156" spans="1:10" ht="30" customHeight="1" x14ac:dyDescent="0.25">
      <c r="A156" s="2" t="s">
        <v>121</v>
      </c>
      <c r="B156" s="2"/>
      <c r="C156" s="4" t="s">
        <v>122</v>
      </c>
      <c r="D156" s="4"/>
      <c r="E156" s="6"/>
      <c r="F156" s="6"/>
      <c r="G156" s="6">
        <v>1</v>
      </c>
      <c r="H156" s="13">
        <v>1</v>
      </c>
    </row>
    <row r="157" spans="1:10" ht="22.5" customHeight="1" x14ac:dyDescent="0.25">
      <c r="A157" s="2" t="s">
        <v>123</v>
      </c>
      <c r="B157" s="2"/>
      <c r="C157" s="4" t="s">
        <v>124</v>
      </c>
      <c r="D157" s="4"/>
      <c r="E157" s="6"/>
      <c r="F157" s="6"/>
      <c r="G157" s="6">
        <v>5</v>
      </c>
      <c r="H157" s="13">
        <v>5</v>
      </c>
    </row>
    <row r="158" spans="1:10" ht="22.5" customHeight="1" x14ac:dyDescent="0.25">
      <c r="A158" s="2" t="s">
        <v>125</v>
      </c>
      <c r="B158" s="2"/>
      <c r="C158" s="4" t="s">
        <v>126</v>
      </c>
      <c r="D158" s="4"/>
      <c r="E158" s="6"/>
      <c r="F158" s="6"/>
      <c r="G158" s="6">
        <v>5</v>
      </c>
      <c r="H158" s="13">
        <v>5</v>
      </c>
    </row>
    <row r="159" spans="1:10" ht="22.5" customHeight="1" x14ac:dyDescent="0.25">
      <c r="A159" s="2" t="s">
        <v>127</v>
      </c>
      <c r="B159" s="2"/>
      <c r="C159" s="4" t="s">
        <v>128</v>
      </c>
      <c r="D159" s="4"/>
      <c r="E159" s="6"/>
      <c r="F159" s="6"/>
      <c r="G159" s="6">
        <v>22</v>
      </c>
      <c r="H159" s="13">
        <v>19</v>
      </c>
    </row>
    <row r="160" spans="1:10" ht="30" customHeight="1" x14ac:dyDescent="0.25">
      <c r="A160" s="2" t="s">
        <v>129</v>
      </c>
      <c r="B160" s="2"/>
      <c r="C160" s="4" t="s">
        <v>130</v>
      </c>
      <c r="D160" s="4"/>
      <c r="E160" s="6"/>
      <c r="F160" s="6"/>
      <c r="G160" s="6">
        <v>24</v>
      </c>
      <c r="H160" s="13">
        <v>24</v>
      </c>
    </row>
    <row r="161" spans="1:8" ht="30" x14ac:dyDescent="0.25">
      <c r="A161" s="2" t="s">
        <v>131</v>
      </c>
      <c r="B161" s="2"/>
      <c r="C161" s="4" t="s">
        <v>132</v>
      </c>
      <c r="D161" s="4"/>
      <c r="E161" s="6"/>
      <c r="F161" s="6"/>
      <c r="G161" s="6">
        <v>3</v>
      </c>
      <c r="H161" s="13">
        <v>2</v>
      </c>
    </row>
    <row r="162" spans="1:8" ht="22.5" customHeight="1" x14ac:dyDescent="0.25">
      <c r="A162" s="2" t="s">
        <v>133</v>
      </c>
      <c r="B162" s="2"/>
      <c r="C162" s="4" t="s">
        <v>134</v>
      </c>
      <c r="D162" s="4"/>
      <c r="E162" s="6"/>
      <c r="F162" s="6"/>
      <c r="G162" s="6">
        <v>30</v>
      </c>
      <c r="H162" s="13">
        <v>28</v>
      </c>
    </row>
    <row r="163" spans="1:8" ht="30" x14ac:dyDescent="0.25">
      <c r="A163" s="2" t="s">
        <v>135</v>
      </c>
      <c r="B163" s="2"/>
      <c r="C163" s="4" t="s">
        <v>136</v>
      </c>
      <c r="D163" s="4"/>
      <c r="E163" s="6"/>
      <c r="F163" s="6"/>
      <c r="G163" s="6">
        <v>5</v>
      </c>
      <c r="H163" s="13">
        <v>5</v>
      </c>
    </row>
    <row r="164" spans="1:8" ht="22.5" customHeight="1" x14ac:dyDescent="0.25">
      <c r="A164" s="2" t="s">
        <v>137</v>
      </c>
      <c r="B164" s="2"/>
      <c r="C164" s="4" t="s">
        <v>138</v>
      </c>
      <c r="D164" s="4"/>
      <c r="E164" s="6"/>
      <c r="F164" s="6"/>
      <c r="G164" s="6">
        <v>7</v>
      </c>
      <c r="H164" s="13">
        <v>7</v>
      </c>
    </row>
    <row r="165" spans="1:8" ht="22.5" customHeight="1" x14ac:dyDescent="0.25">
      <c r="A165" s="2" t="s">
        <v>139</v>
      </c>
      <c r="B165" s="2"/>
      <c r="C165" s="4" t="s">
        <v>140</v>
      </c>
      <c r="D165" s="4"/>
      <c r="E165" s="6"/>
      <c r="F165" s="6"/>
      <c r="G165" s="6">
        <v>6</v>
      </c>
      <c r="H165" s="13">
        <v>6</v>
      </c>
    </row>
    <row r="166" spans="1:8" ht="22.5" customHeight="1" x14ac:dyDescent="0.25">
      <c r="A166" s="2" t="s">
        <v>141</v>
      </c>
      <c r="B166" s="2"/>
      <c r="C166" s="4" t="s">
        <v>142</v>
      </c>
      <c r="D166" s="4"/>
      <c r="E166" s="6"/>
      <c r="F166" s="6"/>
      <c r="G166" s="6">
        <v>1</v>
      </c>
      <c r="H166" s="13">
        <v>1</v>
      </c>
    </row>
    <row r="167" spans="1:8" ht="22.5" customHeight="1" x14ac:dyDescent="0.25">
      <c r="A167" s="2" t="s">
        <v>143</v>
      </c>
      <c r="B167" s="2"/>
      <c r="C167" s="4" t="s">
        <v>144</v>
      </c>
      <c r="D167" s="4"/>
      <c r="E167" s="6"/>
      <c r="F167" s="6"/>
      <c r="G167" s="6">
        <v>3</v>
      </c>
      <c r="H167" s="13">
        <v>3</v>
      </c>
    </row>
    <row r="168" spans="1:8" ht="22.5" customHeight="1" x14ac:dyDescent="0.25">
      <c r="A168" s="2" t="s">
        <v>145</v>
      </c>
      <c r="B168" s="2"/>
      <c r="C168" s="4" t="s">
        <v>146</v>
      </c>
      <c r="D168" s="4"/>
      <c r="E168" s="6"/>
      <c r="F168" s="6"/>
      <c r="G168" s="6">
        <v>9</v>
      </c>
      <c r="H168" s="13">
        <v>9</v>
      </c>
    </row>
    <row r="169" spans="1:8" ht="30" x14ac:dyDescent="0.25">
      <c r="A169" s="2" t="s">
        <v>147</v>
      </c>
      <c r="B169" s="2"/>
      <c r="C169" s="4" t="s">
        <v>148</v>
      </c>
      <c r="D169" s="4"/>
      <c r="E169" s="6"/>
      <c r="F169" s="6"/>
      <c r="G169" s="6">
        <v>1</v>
      </c>
      <c r="H169" s="13">
        <v>1</v>
      </c>
    </row>
    <row r="170" spans="1:8" ht="22.5" customHeight="1" x14ac:dyDescent="0.25">
      <c r="A170" s="2" t="s">
        <v>149</v>
      </c>
      <c r="B170" s="2"/>
      <c r="C170" s="4" t="s">
        <v>150</v>
      </c>
      <c r="D170" s="4"/>
      <c r="E170" s="6"/>
      <c r="F170" s="6"/>
      <c r="G170" s="6">
        <v>5</v>
      </c>
      <c r="H170" s="13">
        <v>5</v>
      </c>
    </row>
    <row r="171" spans="1:8" ht="30" x14ac:dyDescent="0.25">
      <c r="A171" s="2" t="s">
        <v>151</v>
      </c>
      <c r="B171" s="2"/>
      <c r="C171" s="4" t="s">
        <v>152</v>
      </c>
      <c r="D171" s="4"/>
      <c r="E171" s="6"/>
      <c r="F171" s="6"/>
      <c r="G171" s="6">
        <v>2</v>
      </c>
      <c r="H171" s="13">
        <v>2</v>
      </c>
    </row>
    <row r="172" spans="1:8" ht="30" x14ac:dyDescent="0.25">
      <c r="A172" s="2" t="s">
        <v>153</v>
      </c>
      <c r="B172" s="2"/>
      <c r="C172" s="4" t="s">
        <v>154</v>
      </c>
      <c r="D172" s="4"/>
      <c r="E172" s="6"/>
      <c r="F172" s="6"/>
      <c r="G172" s="6">
        <v>3</v>
      </c>
      <c r="H172" s="13">
        <v>3</v>
      </c>
    </row>
    <row r="173" spans="1:8" ht="30" x14ac:dyDescent="0.25">
      <c r="A173" s="2" t="s">
        <v>155</v>
      </c>
      <c r="B173" s="2"/>
      <c r="C173" s="4" t="s">
        <v>156</v>
      </c>
      <c r="D173" s="4"/>
      <c r="E173" s="6"/>
      <c r="F173" s="6"/>
      <c r="G173" s="6">
        <v>43</v>
      </c>
      <c r="H173" s="13">
        <v>43</v>
      </c>
    </row>
    <row r="174" spans="1:8" ht="22.5" customHeight="1" x14ac:dyDescent="0.25">
      <c r="A174" s="2" t="s">
        <v>157</v>
      </c>
      <c r="B174" s="2"/>
      <c r="C174" s="4" t="s">
        <v>158</v>
      </c>
      <c r="D174" s="4"/>
      <c r="E174" s="6"/>
      <c r="F174" s="6"/>
      <c r="G174" s="6">
        <v>12</v>
      </c>
      <c r="H174" s="13">
        <v>12</v>
      </c>
    </row>
    <row r="177" spans="1:8" ht="22.5" customHeight="1" x14ac:dyDescent="0.25">
      <c r="A177" s="2" t="s">
        <v>163</v>
      </c>
      <c r="B177" s="2"/>
      <c r="C177" s="4" t="s">
        <v>164</v>
      </c>
      <c r="D177" s="4"/>
      <c r="E177" s="6"/>
      <c r="F177" s="6"/>
      <c r="G177" s="6">
        <v>4</v>
      </c>
      <c r="H177" s="13">
        <v>4</v>
      </c>
    </row>
    <row r="178" spans="1:8" ht="30" x14ac:dyDescent="0.25">
      <c r="A178" s="2" t="s">
        <v>165</v>
      </c>
      <c r="B178" s="2"/>
      <c r="C178" s="4" t="s">
        <v>166</v>
      </c>
      <c r="D178" s="4"/>
      <c r="E178" s="6"/>
      <c r="F178" s="6"/>
      <c r="G178" s="6">
        <v>12</v>
      </c>
      <c r="H178" s="13">
        <v>12</v>
      </c>
    </row>
    <row r="179" spans="1:8" ht="22.5" customHeight="1" x14ac:dyDescent="0.25">
      <c r="A179" s="2" t="s">
        <v>167</v>
      </c>
      <c r="B179" s="2"/>
      <c r="C179" s="4" t="s">
        <v>168</v>
      </c>
      <c r="D179" s="4"/>
      <c r="E179" s="6"/>
      <c r="F179" s="6"/>
      <c r="G179" s="6">
        <v>189</v>
      </c>
      <c r="H179" s="13">
        <v>189</v>
      </c>
    </row>
    <row r="180" spans="1:8" ht="22.5" customHeight="1" x14ac:dyDescent="0.25">
      <c r="A180" s="2" t="s">
        <v>169</v>
      </c>
      <c r="B180" s="2"/>
      <c r="C180" s="4" t="s">
        <v>170</v>
      </c>
      <c r="D180" s="4"/>
      <c r="E180" s="6"/>
      <c r="F180" s="6"/>
      <c r="G180" s="6">
        <v>189</v>
      </c>
      <c r="H180" s="13">
        <v>189</v>
      </c>
    </row>
    <row r="181" spans="1:8" ht="30" x14ac:dyDescent="0.25">
      <c r="A181" s="2" t="s">
        <v>171</v>
      </c>
      <c r="B181" s="2"/>
      <c r="C181" s="4" t="s">
        <v>172</v>
      </c>
      <c r="D181" s="4"/>
      <c r="E181" s="6"/>
      <c r="F181" s="6"/>
      <c r="G181" s="6">
        <v>12</v>
      </c>
      <c r="H181" s="13">
        <v>12</v>
      </c>
    </row>
    <row r="182" spans="1:8" ht="22.5" customHeight="1" x14ac:dyDescent="0.25">
      <c r="A182" s="2" t="s">
        <v>173</v>
      </c>
      <c r="B182" s="2"/>
      <c r="C182" s="4" t="s">
        <v>174</v>
      </c>
      <c r="D182" s="4"/>
      <c r="E182" s="6"/>
      <c r="F182" s="6"/>
      <c r="G182" s="6">
        <v>26</v>
      </c>
      <c r="H182" s="13">
        <v>3</v>
      </c>
    </row>
    <row r="183" spans="1:8" ht="22.5" customHeight="1" x14ac:dyDescent="0.25">
      <c r="A183" s="2" t="s">
        <v>175</v>
      </c>
      <c r="B183" s="2"/>
      <c r="C183" s="4" t="s">
        <v>176</v>
      </c>
      <c r="D183" s="4"/>
      <c r="E183" s="6"/>
      <c r="F183" s="6"/>
      <c r="G183" s="6">
        <v>1</v>
      </c>
      <c r="H183" s="13">
        <v>1</v>
      </c>
    </row>
    <row r="184" spans="1:8" ht="30" x14ac:dyDescent="0.25">
      <c r="A184" s="2" t="s">
        <v>177</v>
      </c>
      <c r="B184" s="2"/>
      <c r="C184" s="4" t="s">
        <v>178</v>
      </c>
      <c r="D184" s="4"/>
      <c r="E184" s="6"/>
      <c r="F184" s="6"/>
      <c r="G184" s="6">
        <v>1</v>
      </c>
      <c r="H184" s="13">
        <v>1</v>
      </c>
    </row>
    <row r="185" spans="1:8" ht="30" x14ac:dyDescent="0.25">
      <c r="A185" s="2" t="s">
        <v>179</v>
      </c>
      <c r="B185" s="2"/>
      <c r="C185" s="4" t="s">
        <v>180</v>
      </c>
      <c r="D185" s="4"/>
      <c r="E185" s="6"/>
      <c r="F185" s="6"/>
      <c r="G185" s="6">
        <v>2</v>
      </c>
      <c r="H185" s="13">
        <v>2</v>
      </c>
    </row>
    <row r="187" spans="1:8" ht="45" x14ac:dyDescent="0.25">
      <c r="A187" s="2" t="s">
        <v>183</v>
      </c>
      <c r="B187" s="2"/>
      <c r="C187" s="4" t="s">
        <v>184</v>
      </c>
      <c r="D187" s="4"/>
      <c r="E187" s="6"/>
      <c r="F187" s="6"/>
      <c r="G187" s="6">
        <v>3</v>
      </c>
      <c r="H187" s="13">
        <v>3</v>
      </c>
    </row>
    <row r="188" spans="1:8" ht="22.5" customHeight="1" x14ac:dyDescent="0.25">
      <c r="A188" s="2" t="s">
        <v>185</v>
      </c>
      <c r="B188" s="2"/>
      <c r="C188" s="4" t="s">
        <v>186</v>
      </c>
      <c r="D188" s="4"/>
      <c r="E188" s="6"/>
      <c r="F188" s="6"/>
      <c r="G188" s="6">
        <v>32</v>
      </c>
      <c r="H188" s="13">
        <v>32</v>
      </c>
    </row>
    <row r="189" spans="1:8" ht="30" x14ac:dyDescent="0.25">
      <c r="A189" s="2" t="s">
        <v>187</v>
      </c>
      <c r="B189" s="2"/>
      <c r="C189" s="4" t="s">
        <v>188</v>
      </c>
      <c r="D189" s="4"/>
      <c r="E189" s="6"/>
      <c r="F189" s="6"/>
      <c r="G189" s="6">
        <v>4</v>
      </c>
      <c r="H189" s="13">
        <v>0</v>
      </c>
    </row>
    <row r="190" spans="1:8" ht="30" x14ac:dyDescent="0.25">
      <c r="A190" s="2" t="s">
        <v>189</v>
      </c>
      <c r="B190" s="2"/>
      <c r="C190" s="4" t="s">
        <v>190</v>
      </c>
      <c r="D190" s="4"/>
      <c r="E190" s="6"/>
      <c r="F190" s="6"/>
      <c r="G190" s="6">
        <v>12</v>
      </c>
      <c r="H190" s="13">
        <v>12</v>
      </c>
    </row>
    <row r="192" spans="1:8" ht="22.5" customHeight="1" x14ac:dyDescent="0.25">
      <c r="A192" s="2" t="s">
        <v>193</v>
      </c>
      <c r="B192" s="2"/>
      <c r="C192" s="4" t="s">
        <v>194</v>
      </c>
      <c r="D192" s="4"/>
      <c r="E192" s="6"/>
      <c r="F192" s="6"/>
      <c r="G192" s="6">
        <v>8</v>
      </c>
      <c r="H192" s="13">
        <v>0</v>
      </c>
    </row>
    <row r="193" spans="1:9" ht="22.5" customHeight="1" x14ac:dyDescent="0.25">
      <c r="A193" s="2" t="s">
        <v>195</v>
      </c>
      <c r="B193" s="2"/>
      <c r="C193" s="4" t="s">
        <v>196</v>
      </c>
      <c r="D193" s="4"/>
      <c r="E193" s="6"/>
      <c r="F193" s="6"/>
      <c r="G193" s="6">
        <v>2</v>
      </c>
      <c r="H193" s="13">
        <v>0</v>
      </c>
    </row>
    <row r="194" spans="1:9" ht="22.5" customHeight="1" x14ac:dyDescent="0.25">
      <c r="A194" s="2" t="s">
        <v>197</v>
      </c>
      <c r="B194" s="2"/>
      <c r="C194" s="4" t="s">
        <v>198</v>
      </c>
      <c r="D194" s="4"/>
      <c r="E194" s="6"/>
      <c r="F194" s="6"/>
      <c r="G194" s="6">
        <v>2</v>
      </c>
      <c r="H194" s="13">
        <v>0</v>
      </c>
    </row>
    <row r="195" spans="1:9" ht="22.5" customHeight="1" x14ac:dyDescent="0.25">
      <c r="A195" s="2" t="s">
        <v>199</v>
      </c>
      <c r="B195" s="2"/>
      <c r="C195" s="4" t="s">
        <v>200</v>
      </c>
      <c r="D195" s="4"/>
      <c r="E195" s="6"/>
      <c r="F195" s="6"/>
      <c r="G195" s="6">
        <v>4</v>
      </c>
      <c r="H195" s="13">
        <v>0</v>
      </c>
    </row>
    <row r="196" spans="1:9" ht="22.5" customHeight="1" x14ac:dyDescent="0.25">
      <c r="A196" s="2" t="s">
        <v>201</v>
      </c>
      <c r="B196" s="2"/>
      <c r="C196" s="4" t="s">
        <v>202</v>
      </c>
      <c r="D196" s="4"/>
      <c r="E196" s="6"/>
      <c r="F196" s="6"/>
      <c r="G196" s="6">
        <v>3</v>
      </c>
      <c r="H196" s="13">
        <v>0</v>
      </c>
    </row>
    <row r="197" spans="1:9" ht="22.5" customHeight="1" x14ac:dyDescent="0.25">
      <c r="A197" s="2" t="s">
        <v>203</v>
      </c>
      <c r="B197" s="2"/>
      <c r="C197" s="4" t="s">
        <v>204</v>
      </c>
      <c r="D197" s="4"/>
      <c r="E197" s="6"/>
      <c r="F197" s="6"/>
      <c r="G197" s="6">
        <v>2</v>
      </c>
      <c r="H197" s="13">
        <v>0</v>
      </c>
    </row>
    <row r="198" spans="1:9" ht="22.5" customHeight="1" x14ac:dyDescent="0.25">
      <c r="A198" s="2" t="s">
        <v>205</v>
      </c>
      <c r="B198" s="2"/>
      <c r="C198" s="4" t="s">
        <v>206</v>
      </c>
      <c r="D198" s="4"/>
      <c r="E198" s="6"/>
      <c r="F198" s="6"/>
      <c r="G198" s="6">
        <v>2</v>
      </c>
      <c r="H198" s="13">
        <v>0</v>
      </c>
    </row>
    <row r="199" spans="1:9" ht="22.5" customHeight="1" x14ac:dyDescent="0.25">
      <c r="A199" s="2" t="s">
        <v>207</v>
      </c>
      <c r="B199" s="2"/>
      <c r="C199" s="4" t="s">
        <v>208</v>
      </c>
      <c r="D199" s="4"/>
      <c r="E199" s="6"/>
      <c r="F199" s="6"/>
      <c r="G199" s="6">
        <v>2</v>
      </c>
      <c r="H199" s="13">
        <v>0</v>
      </c>
    </row>
    <row r="200" spans="1:9" ht="22.5" customHeight="1" x14ac:dyDescent="0.25">
      <c r="A200" s="2" t="s">
        <v>209</v>
      </c>
      <c r="B200" s="2"/>
      <c r="C200" s="4" t="s">
        <v>210</v>
      </c>
      <c r="D200" s="4"/>
      <c r="E200" s="6"/>
      <c r="F200" s="6"/>
      <c r="G200" s="6">
        <v>1</v>
      </c>
      <c r="H200" s="13">
        <v>0</v>
      </c>
    </row>
    <row r="201" spans="1:9" ht="22.5" customHeight="1" x14ac:dyDescent="0.25">
      <c r="A201" s="2" t="s">
        <v>211</v>
      </c>
      <c r="B201" s="2"/>
      <c r="C201" s="4" t="s">
        <v>212</v>
      </c>
      <c r="D201" s="4"/>
      <c r="E201" s="6"/>
      <c r="F201" s="6"/>
      <c r="G201" s="6">
        <v>1</v>
      </c>
      <c r="H201" s="13">
        <v>0</v>
      </c>
    </row>
    <row r="202" spans="1:9" ht="22.5" customHeight="1" x14ac:dyDescent="0.25">
      <c r="A202" s="2" t="s">
        <v>213</v>
      </c>
      <c r="B202" s="2"/>
      <c r="C202" s="4" t="s">
        <v>214</v>
      </c>
      <c r="D202" s="4"/>
      <c r="E202" s="6"/>
      <c r="F202" s="6"/>
      <c r="G202" s="6">
        <v>3</v>
      </c>
      <c r="H202" s="13">
        <v>0</v>
      </c>
    </row>
    <row r="203" spans="1:9" s="10" customFormat="1" ht="30" x14ac:dyDescent="0.25">
      <c r="A203" s="8" t="s">
        <v>215</v>
      </c>
      <c r="B203" s="8"/>
      <c r="C203" s="9" t="s">
        <v>216</v>
      </c>
      <c r="D203" s="9"/>
      <c r="E203" s="8"/>
      <c r="F203" s="8"/>
      <c r="G203" s="8">
        <v>1</v>
      </c>
      <c r="H203" s="17">
        <v>0</v>
      </c>
      <c r="I203" s="17"/>
    </row>
    <row r="204" spans="1:9" ht="30" x14ac:dyDescent="0.25">
      <c r="A204" s="2" t="s">
        <v>217</v>
      </c>
      <c r="B204" s="2"/>
      <c r="C204" s="4" t="s">
        <v>218</v>
      </c>
      <c r="D204" s="4"/>
      <c r="E204" s="6"/>
      <c r="F204" s="6"/>
      <c r="G204" s="6">
        <v>2</v>
      </c>
      <c r="H204" s="13">
        <v>2</v>
      </c>
    </row>
    <row r="206" spans="1:9" s="10" customFormat="1" ht="22.5" customHeight="1" x14ac:dyDescent="0.25">
      <c r="A206" s="8" t="s">
        <v>221</v>
      </c>
      <c r="B206" s="8"/>
      <c r="C206" s="9" t="s">
        <v>222</v>
      </c>
      <c r="D206" s="9"/>
      <c r="E206" s="8"/>
      <c r="F206" s="8"/>
      <c r="G206" s="8">
        <v>4</v>
      </c>
      <c r="H206" s="17">
        <v>4</v>
      </c>
      <c r="I206" s="17"/>
    </row>
    <row r="209" spans="1:8" ht="22.5" customHeight="1" x14ac:dyDescent="0.25">
      <c r="A209" s="2" t="s">
        <v>226</v>
      </c>
      <c r="B209" s="2"/>
      <c r="C209" s="4" t="s">
        <v>227</v>
      </c>
      <c r="D209" s="4"/>
      <c r="E209" s="6"/>
      <c r="F209" s="6"/>
      <c r="G209" s="6">
        <v>9</v>
      </c>
      <c r="H209" s="13">
        <v>9</v>
      </c>
    </row>
    <row r="210" spans="1:8" ht="22.5" customHeight="1" x14ac:dyDescent="0.25">
      <c r="A210" s="2" t="s">
        <v>228</v>
      </c>
      <c r="B210" s="2"/>
      <c r="C210" s="4" t="s">
        <v>229</v>
      </c>
      <c r="D210" s="4"/>
      <c r="E210" s="6"/>
      <c r="F210" s="6"/>
      <c r="G210" s="6">
        <v>3</v>
      </c>
      <c r="H210" s="13">
        <v>0</v>
      </c>
    </row>
    <row r="211" spans="1:8" ht="22.5" customHeight="1" x14ac:dyDescent="0.25">
      <c r="A211" s="2" t="s">
        <v>231</v>
      </c>
      <c r="B211" s="2"/>
      <c r="C211" s="4" t="s">
        <v>232</v>
      </c>
      <c r="D211" s="4"/>
      <c r="E211" s="6"/>
      <c r="F211" s="6"/>
      <c r="G211" s="6">
        <v>1</v>
      </c>
      <c r="H211" s="13">
        <v>1</v>
      </c>
    </row>
    <row r="212" spans="1:8" ht="22.5" customHeight="1" x14ac:dyDescent="0.25">
      <c r="A212" s="2" t="s">
        <v>233</v>
      </c>
      <c r="B212" s="2"/>
      <c r="C212" s="4" t="s">
        <v>234</v>
      </c>
      <c r="D212" s="4"/>
      <c r="E212" s="6"/>
      <c r="F212" s="6"/>
      <c r="G212" s="6">
        <v>4</v>
      </c>
      <c r="H212" s="13">
        <v>4</v>
      </c>
    </row>
    <row r="215" spans="1:8" ht="30" x14ac:dyDescent="0.25">
      <c r="A215" s="2" t="s">
        <v>239</v>
      </c>
      <c r="B215" s="2"/>
      <c r="C215" s="4" t="s">
        <v>240</v>
      </c>
      <c r="D215" s="4"/>
      <c r="E215" s="6"/>
      <c r="F215" s="6"/>
      <c r="G215" s="6">
        <v>1</v>
      </c>
      <c r="H215" s="13">
        <v>1</v>
      </c>
    </row>
    <row r="216" spans="1:8" ht="30" x14ac:dyDescent="0.25">
      <c r="A216" s="2" t="s">
        <v>241</v>
      </c>
      <c r="B216" s="2"/>
      <c r="C216" s="4" t="s">
        <v>242</v>
      </c>
      <c r="D216" s="4"/>
      <c r="E216" s="6"/>
      <c r="F216" s="6"/>
      <c r="G216" s="6">
        <v>1</v>
      </c>
      <c r="H216" s="13">
        <v>1</v>
      </c>
    </row>
    <row r="217" spans="1:8" ht="22.5" customHeight="1" x14ac:dyDescent="0.25">
      <c r="A217" s="2" t="s">
        <v>243</v>
      </c>
      <c r="B217" s="2"/>
      <c r="C217" s="4" t="s">
        <v>244</v>
      </c>
      <c r="D217" s="4"/>
      <c r="E217" s="6"/>
      <c r="F217" s="6"/>
      <c r="G217" s="6">
        <v>4</v>
      </c>
      <c r="H217" s="13">
        <v>4</v>
      </c>
    </row>
    <row r="218" spans="1:8" ht="22.5" customHeight="1" x14ac:dyDescent="0.25">
      <c r="A218" s="2" t="s">
        <v>245</v>
      </c>
      <c r="B218" s="2"/>
      <c r="C218" s="4" t="s">
        <v>246</v>
      </c>
      <c r="D218" s="4"/>
      <c r="E218" s="6"/>
      <c r="F218" s="6"/>
      <c r="G218" s="6">
        <v>4</v>
      </c>
      <c r="H218" s="13">
        <v>0</v>
      </c>
    </row>
    <row r="219" spans="1:8" ht="22.5" customHeight="1" x14ac:dyDescent="0.25">
      <c r="A219" s="2" t="s">
        <v>247</v>
      </c>
      <c r="B219" s="2"/>
      <c r="C219" s="4" t="s">
        <v>248</v>
      </c>
      <c r="D219" s="4"/>
      <c r="E219" s="6"/>
      <c r="F219" s="6"/>
      <c r="G219" s="6">
        <v>2</v>
      </c>
      <c r="H219" s="13">
        <v>2</v>
      </c>
    </row>
    <row r="220" spans="1:8" ht="30" x14ac:dyDescent="0.25">
      <c r="A220" s="2" t="s">
        <v>249</v>
      </c>
      <c r="B220" s="2"/>
      <c r="C220" s="4" t="s">
        <v>250</v>
      </c>
      <c r="D220" s="4"/>
      <c r="E220" s="6"/>
      <c r="F220" s="6"/>
      <c r="G220" s="6">
        <v>1</v>
      </c>
      <c r="H220" s="13">
        <v>1</v>
      </c>
    </row>
    <row r="221" spans="1:8" ht="30" x14ac:dyDescent="0.25">
      <c r="A221" s="2" t="s">
        <v>251</v>
      </c>
      <c r="B221" s="2"/>
      <c r="C221" s="4" t="s">
        <v>252</v>
      </c>
      <c r="D221" s="4"/>
      <c r="E221" s="6"/>
      <c r="F221" s="6"/>
      <c r="G221" s="6">
        <v>2</v>
      </c>
      <c r="H221" s="13">
        <v>2</v>
      </c>
    </row>
    <row r="222" spans="1:8" ht="30" x14ac:dyDescent="0.25">
      <c r="A222" s="2" t="s">
        <v>253</v>
      </c>
      <c r="B222" s="2"/>
      <c r="C222" s="4" t="s">
        <v>254</v>
      </c>
      <c r="D222" s="4"/>
      <c r="E222" s="6"/>
      <c r="F222" s="6"/>
      <c r="G222" s="6">
        <v>8</v>
      </c>
      <c r="H222" s="13">
        <v>8</v>
      </c>
    </row>
    <row r="223" spans="1:8" ht="30" x14ac:dyDescent="0.25">
      <c r="A223" s="2" t="s">
        <v>255</v>
      </c>
      <c r="B223" s="2"/>
      <c r="C223" s="4" t="s">
        <v>256</v>
      </c>
      <c r="D223" s="4"/>
      <c r="E223" s="6"/>
      <c r="F223" s="6"/>
      <c r="G223" s="6">
        <v>18</v>
      </c>
      <c r="H223" s="13">
        <v>18</v>
      </c>
    </row>
    <row r="226" spans="1:8" ht="30" x14ac:dyDescent="0.25">
      <c r="A226" s="2" t="s">
        <v>261</v>
      </c>
      <c r="B226" s="2"/>
      <c r="C226" s="4" t="s">
        <v>262</v>
      </c>
      <c r="D226" s="4"/>
      <c r="E226" s="6"/>
      <c r="F226" s="6"/>
      <c r="G226" s="6">
        <v>3</v>
      </c>
      <c r="H226" s="13">
        <v>3</v>
      </c>
    </row>
    <row r="227" spans="1:8" ht="35.25" customHeight="1" x14ac:dyDescent="0.25">
      <c r="A227" s="2" t="s">
        <v>263</v>
      </c>
      <c r="B227" s="2"/>
      <c r="C227" s="4" t="s">
        <v>264</v>
      </c>
      <c r="D227" s="4"/>
      <c r="E227" s="6"/>
      <c r="F227" s="6"/>
      <c r="G227" s="6">
        <v>1</v>
      </c>
      <c r="H227" s="13">
        <v>1</v>
      </c>
    </row>
    <row r="228" spans="1:8" ht="22.5" customHeight="1" x14ac:dyDescent="0.25">
      <c r="A228" s="2" t="s">
        <v>265</v>
      </c>
      <c r="B228" s="2"/>
      <c r="C228" s="4" t="s">
        <v>266</v>
      </c>
      <c r="D228" s="4"/>
      <c r="E228" s="6"/>
      <c r="F228" s="6"/>
      <c r="G228" s="6">
        <v>5</v>
      </c>
      <c r="H228" s="13">
        <v>5</v>
      </c>
    </row>
    <row r="229" spans="1:8" ht="30" x14ac:dyDescent="0.25">
      <c r="A229" s="2" t="s">
        <v>267</v>
      </c>
      <c r="B229" s="2"/>
      <c r="C229" s="4" t="s">
        <v>268</v>
      </c>
      <c r="D229" s="4"/>
      <c r="E229" s="6"/>
      <c r="F229" s="6"/>
      <c r="G229" s="6">
        <v>4</v>
      </c>
      <c r="H229" s="13">
        <v>4</v>
      </c>
    </row>
    <row r="230" spans="1:8" ht="30" x14ac:dyDescent="0.25">
      <c r="A230" s="2" t="s">
        <v>269</v>
      </c>
      <c r="B230" s="2"/>
      <c r="C230" s="4" t="s">
        <v>270</v>
      </c>
      <c r="D230" s="4"/>
      <c r="E230" s="6"/>
      <c r="F230" s="6"/>
      <c r="G230" s="6">
        <v>33</v>
      </c>
      <c r="H230" s="13">
        <v>33</v>
      </c>
    </row>
    <row r="231" spans="1:8" ht="22.5" customHeight="1" x14ac:dyDescent="0.25">
      <c r="A231" s="2" t="s">
        <v>271</v>
      </c>
      <c r="B231" s="2"/>
      <c r="C231" s="4" t="s">
        <v>272</v>
      </c>
      <c r="D231" s="4"/>
      <c r="E231" s="6"/>
      <c r="F231" s="6"/>
      <c r="G231" s="6">
        <v>4</v>
      </c>
      <c r="H231" s="13">
        <v>4</v>
      </c>
    </row>
    <row r="232" spans="1:8" ht="30" x14ac:dyDescent="0.25">
      <c r="A232" s="2" t="s">
        <v>273</v>
      </c>
      <c r="B232" s="2"/>
      <c r="C232" s="4" t="s">
        <v>274</v>
      </c>
      <c r="D232" s="4"/>
      <c r="E232" s="6"/>
      <c r="F232" s="6"/>
      <c r="G232" s="6">
        <v>1</v>
      </c>
      <c r="H232" s="13">
        <v>1</v>
      </c>
    </row>
    <row r="233" spans="1:8" ht="30" x14ac:dyDescent="0.25">
      <c r="A233" s="2" t="s">
        <v>275</v>
      </c>
      <c r="B233" s="2"/>
      <c r="C233" s="4" t="s">
        <v>276</v>
      </c>
      <c r="D233" s="4"/>
      <c r="E233" s="6"/>
      <c r="F233" s="6"/>
      <c r="G233" s="6">
        <v>1</v>
      </c>
      <c r="H233" s="13">
        <v>0</v>
      </c>
    </row>
    <row r="234" spans="1:8" ht="30" x14ac:dyDescent="0.25">
      <c r="A234" s="2" t="s">
        <v>277</v>
      </c>
      <c r="B234" s="2"/>
      <c r="C234" s="4" t="s">
        <v>278</v>
      </c>
      <c r="D234" s="4"/>
      <c r="E234" s="6"/>
      <c r="F234" s="6"/>
      <c r="G234" s="6">
        <v>2</v>
      </c>
      <c r="H234" s="13">
        <v>2</v>
      </c>
    </row>
    <row r="235" spans="1:8" ht="30" x14ac:dyDescent="0.25">
      <c r="A235" s="2" t="s">
        <v>279</v>
      </c>
      <c r="B235" s="2"/>
      <c r="C235" s="4" t="s">
        <v>280</v>
      </c>
      <c r="D235" s="4"/>
      <c r="E235" s="6"/>
      <c r="F235" s="6"/>
      <c r="G235" s="6">
        <v>9</v>
      </c>
      <c r="H235" s="13">
        <v>9</v>
      </c>
    </row>
    <row r="236" spans="1:8" ht="30" x14ac:dyDescent="0.25">
      <c r="A236" s="2" t="s">
        <v>281</v>
      </c>
      <c r="B236" s="2"/>
      <c r="C236" s="4" t="s">
        <v>282</v>
      </c>
      <c r="D236" s="4"/>
      <c r="E236" s="6"/>
      <c r="F236" s="6"/>
      <c r="G236" s="6">
        <v>2</v>
      </c>
      <c r="H236" s="13">
        <v>2</v>
      </c>
    </row>
    <row r="237" spans="1:8" ht="30" x14ac:dyDescent="0.25">
      <c r="A237" s="2" t="s">
        <v>283</v>
      </c>
      <c r="B237" s="2"/>
      <c r="C237" s="4" t="s">
        <v>284</v>
      </c>
      <c r="D237" s="4"/>
      <c r="E237" s="6"/>
      <c r="F237" s="6"/>
      <c r="G237" s="6">
        <v>3</v>
      </c>
      <c r="H237" s="13">
        <v>3</v>
      </c>
    </row>
    <row r="238" spans="1:8" ht="30" x14ac:dyDescent="0.25">
      <c r="A238" s="2" t="s">
        <v>285</v>
      </c>
      <c r="B238" s="2"/>
      <c r="C238" s="4" t="s">
        <v>286</v>
      </c>
      <c r="D238" s="4"/>
      <c r="E238" s="6"/>
      <c r="F238" s="6"/>
      <c r="G238" s="6">
        <v>2</v>
      </c>
      <c r="H238" s="13">
        <v>2</v>
      </c>
    </row>
    <row r="239" spans="1:8" ht="22.5" customHeight="1" x14ac:dyDescent="0.25">
      <c r="A239" s="2" t="s">
        <v>287</v>
      </c>
      <c r="B239" s="2"/>
      <c r="C239" s="4" t="s">
        <v>288</v>
      </c>
      <c r="D239" s="4"/>
      <c r="E239" s="6"/>
      <c r="F239" s="6"/>
      <c r="G239" s="6">
        <v>3</v>
      </c>
      <c r="H239" s="13">
        <v>3</v>
      </c>
    </row>
    <row r="240" spans="1:8" ht="22.5" customHeight="1" x14ac:dyDescent="0.25">
      <c r="A240" s="2" t="s">
        <v>289</v>
      </c>
      <c r="B240" s="2"/>
      <c r="C240" s="4" t="s">
        <v>290</v>
      </c>
      <c r="D240" s="4"/>
      <c r="E240" s="6"/>
      <c r="F240" s="6"/>
      <c r="G240" s="6">
        <v>1</v>
      </c>
      <c r="H240" s="13">
        <v>1</v>
      </c>
    </row>
    <row r="241" spans="1:8" ht="30" x14ac:dyDescent="0.25">
      <c r="A241" s="2" t="s">
        <v>291</v>
      </c>
      <c r="B241" s="2"/>
      <c r="C241" s="4" t="s">
        <v>292</v>
      </c>
      <c r="D241" s="4"/>
      <c r="E241" s="6"/>
      <c r="F241" s="6"/>
      <c r="G241" s="6">
        <v>5</v>
      </c>
      <c r="H241" s="13">
        <v>5</v>
      </c>
    </row>
    <row r="242" spans="1:8" ht="22.5" customHeight="1" x14ac:dyDescent="0.25">
      <c r="A242" s="2" t="s">
        <v>293</v>
      </c>
      <c r="B242" s="2"/>
      <c r="C242" s="4" t="s">
        <v>294</v>
      </c>
      <c r="D242" s="4"/>
      <c r="E242" s="6"/>
      <c r="F242" s="6"/>
      <c r="G242" s="6">
        <v>1</v>
      </c>
      <c r="H242" s="13">
        <v>1</v>
      </c>
    </row>
    <row r="243" spans="1:8" ht="22.5" customHeight="1" x14ac:dyDescent="0.25">
      <c r="A243" s="2" t="s">
        <v>295</v>
      </c>
      <c r="B243" s="2"/>
      <c r="C243" s="4" t="s">
        <v>296</v>
      </c>
      <c r="D243" s="4"/>
      <c r="E243" s="6"/>
      <c r="F243" s="6"/>
      <c r="G243" s="6">
        <v>26</v>
      </c>
      <c r="H243" s="13">
        <v>26</v>
      </c>
    </row>
    <row r="244" spans="1:8" ht="22.5" customHeight="1" x14ac:dyDescent="0.25">
      <c r="A244" s="2" t="s">
        <v>297</v>
      </c>
      <c r="B244" s="2"/>
      <c r="C244" s="4" t="s">
        <v>298</v>
      </c>
      <c r="D244" s="4"/>
      <c r="E244" s="6"/>
      <c r="F244" s="6"/>
      <c r="G244" s="6">
        <v>6</v>
      </c>
      <c r="H244" s="13">
        <v>6</v>
      </c>
    </row>
    <row r="245" spans="1:8" ht="22.5" customHeight="1" x14ac:dyDescent="0.25">
      <c r="A245" s="2" t="s">
        <v>299</v>
      </c>
      <c r="B245" s="2"/>
      <c r="C245" s="4" t="s">
        <v>300</v>
      </c>
      <c r="D245" s="4"/>
      <c r="E245" s="6"/>
      <c r="F245" s="6"/>
      <c r="G245" s="6">
        <v>1</v>
      </c>
      <c r="H245" s="13">
        <v>1</v>
      </c>
    </row>
    <row r="246" spans="1:8" ht="22.5" customHeight="1" x14ac:dyDescent="0.25">
      <c r="A246" s="2" t="s">
        <v>301</v>
      </c>
      <c r="B246" s="2"/>
      <c r="C246" s="4" t="s">
        <v>302</v>
      </c>
      <c r="D246" s="4"/>
      <c r="E246" s="6"/>
      <c r="F246" s="6"/>
      <c r="G246" s="6">
        <v>1</v>
      </c>
      <c r="H246" s="13">
        <v>1</v>
      </c>
    </row>
    <row r="247" spans="1:8" ht="30" x14ac:dyDescent="0.25">
      <c r="A247" s="2" t="s">
        <v>303</v>
      </c>
      <c r="B247" s="2"/>
      <c r="C247" s="4" t="s">
        <v>304</v>
      </c>
      <c r="D247" s="4"/>
      <c r="E247" s="6"/>
      <c r="F247" s="6"/>
      <c r="G247" s="6">
        <v>1</v>
      </c>
      <c r="H247" s="13">
        <v>1</v>
      </c>
    </row>
    <row r="248" spans="1:8" ht="30" x14ac:dyDescent="0.25">
      <c r="A248" s="2" t="s">
        <v>305</v>
      </c>
      <c r="B248" s="2"/>
      <c r="C248" s="4" t="s">
        <v>306</v>
      </c>
      <c r="D248" s="4"/>
      <c r="E248" s="6"/>
      <c r="F248" s="6"/>
      <c r="G248" s="6">
        <v>3</v>
      </c>
      <c r="H248" s="13">
        <v>3</v>
      </c>
    </row>
    <row r="249" spans="1:8" ht="22.5" customHeight="1" x14ac:dyDescent="0.25">
      <c r="A249" s="2" t="s">
        <v>307</v>
      </c>
      <c r="B249" s="2"/>
      <c r="C249" s="4" t="s">
        <v>308</v>
      </c>
      <c r="D249" s="4"/>
      <c r="E249" s="6"/>
      <c r="F249" s="6"/>
      <c r="G249" s="6">
        <v>2</v>
      </c>
      <c r="H249" s="13">
        <v>2</v>
      </c>
    </row>
    <row r="250" spans="1:8" ht="22.5" customHeight="1" x14ac:dyDescent="0.25">
      <c r="A250" s="2" t="s">
        <v>309</v>
      </c>
      <c r="B250" s="2"/>
      <c r="C250" s="4" t="s">
        <v>310</v>
      </c>
      <c r="D250" s="4"/>
      <c r="E250" s="6"/>
      <c r="F250" s="6"/>
      <c r="G250" s="6">
        <v>1</v>
      </c>
      <c r="H250" s="13">
        <v>1</v>
      </c>
    </row>
    <row r="251" spans="1:8" ht="22.5" customHeight="1" x14ac:dyDescent="0.25">
      <c r="A251" s="2" t="s">
        <v>311</v>
      </c>
      <c r="B251" s="2"/>
      <c r="C251" s="4" t="s">
        <v>312</v>
      </c>
      <c r="D251" s="4"/>
      <c r="E251" s="6"/>
      <c r="F251" s="6"/>
      <c r="G251" s="6">
        <v>3</v>
      </c>
      <c r="H251" s="13">
        <v>3</v>
      </c>
    </row>
    <row r="252" spans="1:8" ht="22.5" customHeight="1" x14ac:dyDescent="0.25">
      <c r="A252" s="2" t="s">
        <v>313</v>
      </c>
      <c r="B252" s="2"/>
      <c r="C252" s="4" t="s">
        <v>314</v>
      </c>
      <c r="D252" s="4"/>
      <c r="E252" s="6"/>
      <c r="F252" s="6"/>
      <c r="G252" s="6">
        <v>1</v>
      </c>
      <c r="H252" s="13">
        <v>1</v>
      </c>
    </row>
    <row r="253" spans="1:8" ht="22.5" customHeight="1" x14ac:dyDescent="0.25">
      <c r="A253" s="2" t="s">
        <v>315</v>
      </c>
      <c r="B253" s="2"/>
      <c r="C253" s="4" t="s">
        <v>316</v>
      </c>
      <c r="D253" s="4"/>
      <c r="E253" s="6"/>
      <c r="F253" s="6"/>
      <c r="G253" s="6">
        <v>1</v>
      </c>
      <c r="H253" s="13">
        <v>0</v>
      </c>
    </row>
    <row r="254" spans="1:8" ht="45" x14ac:dyDescent="0.25">
      <c r="A254" s="2" t="s">
        <v>317</v>
      </c>
      <c r="B254" s="2"/>
      <c r="C254" s="4" t="s">
        <v>318</v>
      </c>
      <c r="D254" s="4"/>
      <c r="E254" s="6"/>
      <c r="F254" s="6"/>
      <c r="G254" s="6">
        <v>2</v>
      </c>
      <c r="H254" s="13">
        <v>2</v>
      </c>
    </row>
    <row r="255" spans="1:8" ht="22.5" customHeight="1" x14ac:dyDescent="0.25">
      <c r="A255" s="2" t="s">
        <v>319</v>
      </c>
      <c r="B255" s="2"/>
      <c r="C255" s="4" t="s">
        <v>320</v>
      </c>
      <c r="D255" s="4"/>
      <c r="E255" s="6"/>
      <c r="F255" s="6"/>
      <c r="G255" s="6">
        <v>2</v>
      </c>
      <c r="H255" s="13">
        <v>2</v>
      </c>
    </row>
    <row r="256" spans="1:8" ht="22.5" customHeight="1" x14ac:dyDescent="0.25">
      <c r="A256" s="2" t="s">
        <v>321</v>
      </c>
      <c r="B256" s="2"/>
      <c r="C256" s="4" t="s">
        <v>322</v>
      </c>
      <c r="D256" s="4"/>
      <c r="E256" s="6"/>
      <c r="F256" s="6"/>
      <c r="G256" s="6">
        <v>2</v>
      </c>
      <c r="H256" s="13">
        <v>2</v>
      </c>
    </row>
    <row r="257" spans="1:8" ht="30" x14ac:dyDescent="0.25">
      <c r="A257" s="2" t="s">
        <v>323</v>
      </c>
      <c r="B257" s="2"/>
      <c r="C257" s="4" t="s">
        <v>324</v>
      </c>
      <c r="D257" s="4"/>
      <c r="E257" s="6"/>
      <c r="F257" s="6"/>
      <c r="G257" s="6">
        <v>3</v>
      </c>
      <c r="H257" s="13">
        <v>3</v>
      </c>
    </row>
    <row r="260" spans="1:8" ht="22.5" customHeight="1" x14ac:dyDescent="0.25">
      <c r="A260" s="2" t="s">
        <v>329</v>
      </c>
      <c r="B260" s="2"/>
      <c r="C260" s="4" t="s">
        <v>330</v>
      </c>
      <c r="D260" s="4"/>
      <c r="E260" s="6"/>
      <c r="F260" s="6"/>
      <c r="G260" s="6">
        <v>1</v>
      </c>
      <c r="H260" s="13">
        <v>0</v>
      </c>
    </row>
    <row r="261" spans="1:8" ht="22.5" customHeight="1" x14ac:dyDescent="0.25">
      <c r="A261" s="2" t="s">
        <v>333</v>
      </c>
      <c r="B261" s="2"/>
      <c r="C261" s="4" t="s">
        <v>334</v>
      </c>
      <c r="D261" s="4"/>
      <c r="E261" s="6"/>
      <c r="F261" s="6"/>
      <c r="G261" s="6">
        <v>2</v>
      </c>
      <c r="H261" s="13">
        <v>2</v>
      </c>
    </row>
    <row r="262" spans="1:8" ht="22.5" customHeight="1" x14ac:dyDescent="0.25">
      <c r="A262" s="2" t="s">
        <v>335</v>
      </c>
      <c r="B262" s="2"/>
      <c r="C262" s="4" t="s">
        <v>336</v>
      </c>
      <c r="D262" s="4"/>
      <c r="E262" s="6"/>
      <c r="F262" s="6"/>
      <c r="G262" s="6">
        <v>2</v>
      </c>
      <c r="H262" s="13">
        <v>2</v>
      </c>
    </row>
    <row r="263" spans="1:8" ht="22.5" customHeight="1" x14ac:dyDescent="0.25">
      <c r="A263" s="2" t="s">
        <v>337</v>
      </c>
      <c r="B263" s="2"/>
      <c r="C263" s="4" t="s">
        <v>338</v>
      </c>
      <c r="D263" s="4"/>
      <c r="E263" s="6"/>
      <c r="F263" s="6"/>
      <c r="G263" s="6">
        <v>17</v>
      </c>
      <c r="H263" s="13">
        <v>16</v>
      </c>
    </row>
    <row r="264" spans="1:8" ht="22.5" customHeight="1" x14ac:dyDescent="0.25">
      <c r="A264" s="2" t="s">
        <v>339</v>
      </c>
      <c r="B264" s="2"/>
      <c r="C264" s="4" t="s">
        <v>340</v>
      </c>
      <c r="D264" s="4"/>
      <c r="E264" s="6"/>
      <c r="F264" s="6"/>
      <c r="G264" s="6">
        <v>1</v>
      </c>
      <c r="H264" s="13">
        <v>1</v>
      </c>
    </row>
    <row r="266" spans="1:8" ht="22.5" customHeight="1" x14ac:dyDescent="0.25">
      <c r="A266" s="2" t="s">
        <v>343</v>
      </c>
      <c r="B266" s="2"/>
      <c r="C266" s="4" t="s">
        <v>344</v>
      </c>
      <c r="D266" s="4"/>
      <c r="E266" s="6"/>
      <c r="F266" s="6"/>
      <c r="G266" s="6">
        <v>1</v>
      </c>
      <c r="H266" s="13">
        <v>1</v>
      </c>
    </row>
    <row r="267" spans="1:8" ht="30" x14ac:dyDescent="0.25">
      <c r="A267" s="2" t="s">
        <v>345</v>
      </c>
      <c r="B267" s="2"/>
      <c r="C267" s="4" t="s">
        <v>346</v>
      </c>
      <c r="D267" s="4"/>
      <c r="E267" s="6"/>
      <c r="F267" s="6"/>
      <c r="G267" s="6">
        <v>1</v>
      </c>
      <c r="H267" s="13">
        <v>1</v>
      </c>
    </row>
    <row r="268" spans="1:8" ht="30" x14ac:dyDescent="0.25">
      <c r="A268" s="2" t="s">
        <v>347</v>
      </c>
      <c r="B268" s="2"/>
      <c r="C268" s="4" t="s">
        <v>348</v>
      </c>
      <c r="D268" s="4"/>
      <c r="E268" s="6"/>
      <c r="F268" s="6"/>
      <c r="G268" s="6">
        <v>1</v>
      </c>
      <c r="H268" s="13">
        <v>1</v>
      </c>
    </row>
    <row r="270" spans="1:8" ht="35.25" customHeight="1" x14ac:dyDescent="0.25">
      <c r="A270" s="2" t="s">
        <v>351</v>
      </c>
      <c r="B270" s="2"/>
      <c r="C270" s="4" t="s">
        <v>352</v>
      </c>
      <c r="D270" s="4"/>
      <c r="E270" s="6"/>
      <c r="F270" s="6"/>
      <c r="G270" s="6">
        <v>1</v>
      </c>
      <c r="H270" s="13">
        <v>1</v>
      </c>
    </row>
    <row r="272" spans="1:8" ht="22.5" customHeight="1" x14ac:dyDescent="0.25">
      <c r="A272" s="2" t="s">
        <v>355</v>
      </c>
      <c r="B272" s="2"/>
      <c r="C272" s="4" t="s">
        <v>356</v>
      </c>
      <c r="D272" s="4"/>
      <c r="E272" s="6"/>
      <c r="F272" s="6"/>
      <c r="G272" s="6">
        <v>39</v>
      </c>
      <c r="H272" s="13">
        <v>38</v>
      </c>
    </row>
    <row r="273" spans="1:8" ht="22.5" customHeight="1" x14ac:dyDescent="0.25">
      <c r="A273" s="2" t="s">
        <v>357</v>
      </c>
      <c r="B273" s="2"/>
      <c r="C273" s="4" t="s">
        <v>358</v>
      </c>
      <c r="D273" s="4"/>
      <c r="E273" s="6"/>
      <c r="F273" s="6"/>
      <c r="G273" s="6">
        <v>2</v>
      </c>
      <c r="H273" s="13">
        <v>2</v>
      </c>
    </row>
    <row r="274" spans="1:8" ht="22.5" customHeight="1" x14ac:dyDescent="0.25">
      <c r="A274" s="2" t="s">
        <v>359</v>
      </c>
      <c r="B274" s="2"/>
      <c r="C274" s="4" t="s">
        <v>360</v>
      </c>
      <c r="D274" s="4"/>
      <c r="E274" s="6"/>
      <c r="F274" s="6"/>
      <c r="G274" s="6">
        <v>12</v>
      </c>
      <c r="H274" s="13">
        <v>12</v>
      </c>
    </row>
    <row r="275" spans="1:8" ht="22.5" customHeight="1" x14ac:dyDescent="0.25">
      <c r="A275" s="2" t="s">
        <v>361</v>
      </c>
      <c r="B275" s="2"/>
      <c r="C275" s="4" t="s">
        <v>362</v>
      </c>
      <c r="D275" s="4"/>
      <c r="E275" s="6"/>
      <c r="F275" s="6"/>
      <c r="G275" s="6">
        <v>1</v>
      </c>
      <c r="H275" s="13">
        <v>1</v>
      </c>
    </row>
    <row r="276" spans="1:8" ht="22.5" customHeight="1" x14ac:dyDescent="0.25">
      <c r="A276" s="2" t="s">
        <v>363</v>
      </c>
      <c r="B276" s="2"/>
      <c r="C276" s="4" t="s">
        <v>364</v>
      </c>
      <c r="D276" s="4"/>
      <c r="E276" s="6"/>
      <c r="F276" s="6"/>
      <c r="G276" s="6">
        <v>8</v>
      </c>
      <c r="H276" s="13">
        <v>8</v>
      </c>
    </row>
    <row r="277" spans="1:8" ht="30" x14ac:dyDescent="0.25">
      <c r="A277" s="2" t="s">
        <v>365</v>
      </c>
      <c r="B277" s="2"/>
      <c r="C277" s="4" t="s">
        <v>366</v>
      </c>
      <c r="D277" s="4"/>
      <c r="E277" s="6"/>
      <c r="F277" s="6"/>
      <c r="G277" s="6">
        <v>2</v>
      </c>
      <c r="H277" s="13">
        <v>2</v>
      </c>
    </row>
    <row r="278" spans="1:8" ht="22.5" customHeight="1" x14ac:dyDescent="0.25">
      <c r="A278" s="2" t="s">
        <v>367</v>
      </c>
      <c r="B278" s="2"/>
      <c r="C278" s="4" t="s">
        <v>368</v>
      </c>
      <c r="D278" s="4"/>
      <c r="E278" s="6"/>
      <c r="F278" s="6"/>
      <c r="G278" s="6">
        <v>2</v>
      </c>
      <c r="H278" s="13">
        <v>2</v>
      </c>
    </row>
    <row r="279" spans="1:8" ht="22.5" customHeight="1" x14ac:dyDescent="0.25">
      <c r="A279" s="2" t="s">
        <v>369</v>
      </c>
      <c r="B279" s="2"/>
      <c r="C279" s="4" t="s">
        <v>370</v>
      </c>
      <c r="D279" s="4"/>
      <c r="E279" s="6"/>
      <c r="F279" s="6"/>
      <c r="G279" s="6">
        <v>2</v>
      </c>
      <c r="H279" s="13">
        <v>2</v>
      </c>
    </row>
    <row r="280" spans="1:8" ht="22.5" customHeight="1" x14ac:dyDescent="0.25">
      <c r="A280" s="2" t="s">
        <v>371</v>
      </c>
      <c r="B280" s="2"/>
      <c r="C280" s="4" t="s">
        <v>372</v>
      </c>
      <c r="D280" s="4"/>
      <c r="E280" s="6"/>
      <c r="F280" s="6"/>
      <c r="G280" s="6">
        <v>2</v>
      </c>
      <c r="H280" s="13">
        <v>2</v>
      </c>
    </row>
    <row r="281" spans="1:8" ht="22.5" customHeight="1" x14ac:dyDescent="0.25">
      <c r="A281" s="2" t="s">
        <v>373</v>
      </c>
      <c r="B281" s="2"/>
      <c r="C281" s="4" t="s">
        <v>374</v>
      </c>
      <c r="D281" s="4"/>
      <c r="E281" s="6"/>
      <c r="F281" s="6"/>
      <c r="G281" s="6">
        <v>2</v>
      </c>
      <c r="H281" s="13">
        <v>2</v>
      </c>
    </row>
    <row r="282" spans="1:8" ht="22.5" customHeight="1" x14ac:dyDescent="0.25">
      <c r="A282" s="2" t="s">
        <v>375</v>
      </c>
      <c r="B282" s="2"/>
      <c r="C282" s="4" t="s">
        <v>376</v>
      </c>
      <c r="D282" s="4"/>
      <c r="E282" s="6"/>
      <c r="F282" s="6"/>
      <c r="G282" s="6">
        <v>2</v>
      </c>
      <c r="H282" s="13">
        <v>2</v>
      </c>
    </row>
    <row r="283" spans="1:8" ht="22.5" customHeight="1" x14ac:dyDescent="0.25">
      <c r="A283" s="2" t="s">
        <v>377</v>
      </c>
      <c r="B283" s="2"/>
      <c r="C283" s="4" t="s">
        <v>378</v>
      </c>
      <c r="D283" s="4"/>
      <c r="E283" s="6"/>
      <c r="F283" s="6"/>
      <c r="G283" s="6">
        <v>2</v>
      </c>
      <c r="H283" s="13">
        <v>2</v>
      </c>
    </row>
    <row r="284" spans="1:8" ht="22.5" customHeight="1" x14ac:dyDescent="0.25">
      <c r="A284" s="2" t="s">
        <v>379</v>
      </c>
      <c r="B284" s="2"/>
      <c r="C284" s="4" t="s">
        <v>380</v>
      </c>
      <c r="D284" s="4"/>
      <c r="E284" s="6"/>
      <c r="F284" s="6"/>
      <c r="G284" s="6">
        <v>2</v>
      </c>
      <c r="H284" s="13">
        <v>2</v>
      </c>
    </row>
    <row r="285" spans="1:8" ht="22.5" customHeight="1" x14ac:dyDescent="0.25">
      <c r="A285" s="2" t="s">
        <v>381</v>
      </c>
      <c r="B285" s="2"/>
      <c r="C285" s="4" t="s">
        <v>382</v>
      </c>
      <c r="D285" s="4"/>
      <c r="E285" s="6"/>
      <c r="F285" s="6"/>
      <c r="G285" s="6">
        <v>2</v>
      </c>
      <c r="H285" s="13">
        <v>2</v>
      </c>
    </row>
    <row r="286" spans="1:8" ht="22.5" customHeight="1" x14ac:dyDescent="0.25">
      <c r="A286" s="2" t="s">
        <v>383</v>
      </c>
      <c r="B286" s="2"/>
      <c r="C286" s="4" t="s">
        <v>384</v>
      </c>
      <c r="D286" s="4"/>
      <c r="E286" s="6"/>
      <c r="F286" s="6"/>
      <c r="G286" s="6">
        <v>7</v>
      </c>
      <c r="H286" s="13">
        <v>6</v>
      </c>
    </row>
    <row r="287" spans="1:8" ht="22.5" customHeight="1" x14ac:dyDescent="0.25">
      <c r="A287" s="2" t="s">
        <v>385</v>
      </c>
      <c r="B287" s="2"/>
      <c r="C287" s="4" t="s">
        <v>386</v>
      </c>
      <c r="D287" s="4"/>
      <c r="E287" s="6"/>
      <c r="F287" s="6"/>
      <c r="G287" s="6">
        <v>2</v>
      </c>
      <c r="H287" s="13">
        <v>2</v>
      </c>
    </row>
    <row r="288" spans="1:8" ht="22.5" customHeight="1" x14ac:dyDescent="0.25">
      <c r="A288" s="2" t="s">
        <v>387</v>
      </c>
      <c r="B288" s="2"/>
      <c r="C288" s="4" t="s">
        <v>388</v>
      </c>
      <c r="D288" s="4"/>
      <c r="E288" s="6"/>
      <c r="F288" s="6"/>
      <c r="G288" s="6">
        <v>35</v>
      </c>
      <c r="H288" s="13">
        <v>3</v>
      </c>
    </row>
    <row r="289" spans="1:8" ht="22.5" customHeight="1" x14ac:dyDescent="0.25">
      <c r="A289" s="2" t="s">
        <v>389</v>
      </c>
      <c r="B289" s="2"/>
      <c r="C289" s="4" t="s">
        <v>390</v>
      </c>
      <c r="D289" s="4"/>
      <c r="E289" s="6"/>
      <c r="F289" s="6"/>
      <c r="G289" s="6">
        <v>4</v>
      </c>
      <c r="H289" s="13">
        <v>4</v>
      </c>
    </row>
    <row r="291" spans="1:8" ht="22.5" customHeight="1" x14ac:dyDescent="0.25">
      <c r="A291" s="2" t="s">
        <v>392</v>
      </c>
      <c r="B291" s="2"/>
      <c r="C291" s="4" t="s">
        <v>393</v>
      </c>
      <c r="D291" s="4"/>
      <c r="E291" s="6"/>
      <c r="F291" s="6"/>
      <c r="G291" s="6">
        <v>6</v>
      </c>
      <c r="H291" s="13">
        <v>6</v>
      </c>
    </row>
    <row r="292" spans="1:8" ht="22.5" customHeight="1" x14ac:dyDescent="0.25">
      <c r="A292" s="2" t="s">
        <v>394</v>
      </c>
      <c r="B292" s="2"/>
      <c r="C292" s="4" t="s">
        <v>395</v>
      </c>
      <c r="D292" s="4"/>
      <c r="E292" s="6"/>
      <c r="F292" s="6"/>
      <c r="G292" s="6">
        <v>1</v>
      </c>
      <c r="H292" s="13">
        <v>0</v>
      </c>
    </row>
    <row r="293" spans="1:8" ht="22.5" customHeight="1" x14ac:dyDescent="0.25">
      <c r="A293" s="2" t="s">
        <v>396</v>
      </c>
      <c r="B293" s="2"/>
      <c r="C293" s="4" t="s">
        <v>397</v>
      </c>
      <c r="D293" s="4"/>
      <c r="E293" s="6"/>
      <c r="F293" s="6"/>
      <c r="G293" s="6">
        <v>1</v>
      </c>
      <c r="H293" s="13">
        <v>1</v>
      </c>
    </row>
    <row r="294" spans="1:8" ht="22.5" customHeight="1" x14ac:dyDescent="0.25">
      <c r="A294" s="2" t="s">
        <v>398</v>
      </c>
      <c r="B294" s="2"/>
      <c r="C294" s="4" t="s">
        <v>399</v>
      </c>
      <c r="D294" s="4"/>
      <c r="E294" s="6"/>
      <c r="F294" s="6"/>
      <c r="G294" s="6">
        <v>3</v>
      </c>
      <c r="H294" s="13">
        <v>0</v>
      </c>
    </row>
    <row r="295" spans="1:8" ht="30" x14ac:dyDescent="0.25">
      <c r="A295" s="2" t="s">
        <v>400</v>
      </c>
      <c r="B295" s="2"/>
      <c r="C295" s="4" t="s">
        <v>401</v>
      </c>
      <c r="D295" s="4"/>
      <c r="E295" s="6"/>
      <c r="F295" s="6"/>
      <c r="G295" s="6">
        <v>1</v>
      </c>
      <c r="H295" s="13">
        <v>1</v>
      </c>
    </row>
    <row r="296" spans="1:8" ht="22.5" customHeight="1" x14ac:dyDescent="0.25">
      <c r="A296" s="2" t="s">
        <v>402</v>
      </c>
      <c r="B296" s="2"/>
      <c r="C296" s="4" t="s">
        <v>403</v>
      </c>
      <c r="D296" s="4"/>
      <c r="E296" s="6"/>
      <c r="F296" s="6"/>
      <c r="G296" s="6">
        <v>6</v>
      </c>
      <c r="H296" s="13">
        <v>0</v>
      </c>
    </row>
    <row r="297" spans="1:8" ht="22.5" customHeight="1" x14ac:dyDescent="0.25">
      <c r="A297" s="2" t="s">
        <v>406</v>
      </c>
      <c r="B297" s="2"/>
      <c r="C297" s="4" t="s">
        <v>407</v>
      </c>
      <c r="D297" s="4"/>
      <c r="E297" s="6"/>
      <c r="F297" s="6"/>
      <c r="G297" s="6">
        <v>6</v>
      </c>
      <c r="H297" s="13">
        <v>6</v>
      </c>
    </row>
    <row r="298" spans="1:8" ht="22.5" customHeight="1" x14ac:dyDescent="0.25">
      <c r="A298" s="2" t="s">
        <v>408</v>
      </c>
      <c r="B298" s="2"/>
      <c r="C298" s="4" t="s">
        <v>409</v>
      </c>
      <c r="D298" s="4"/>
      <c r="E298" s="6"/>
      <c r="F298" s="6"/>
      <c r="G298" s="6">
        <v>12</v>
      </c>
      <c r="H298" s="13">
        <v>12</v>
      </c>
    </row>
    <row r="299" spans="1:8" ht="30" x14ac:dyDescent="0.25">
      <c r="A299" s="2" t="s">
        <v>410</v>
      </c>
      <c r="B299" s="2"/>
      <c r="C299" s="4" t="s">
        <v>411</v>
      </c>
      <c r="D299" s="4"/>
      <c r="E299" s="6"/>
      <c r="F299" s="6"/>
      <c r="G299" s="6">
        <v>1</v>
      </c>
      <c r="H299" s="13">
        <v>0</v>
      </c>
    </row>
    <row r="300" spans="1:8" ht="22.5" customHeight="1" x14ac:dyDescent="0.25">
      <c r="A300" s="2" t="s">
        <v>412</v>
      </c>
      <c r="B300" s="2"/>
      <c r="C300" s="4" t="s">
        <v>413</v>
      </c>
      <c r="D300" s="4"/>
      <c r="E300" s="6"/>
      <c r="F300" s="6"/>
      <c r="G300" s="6">
        <v>47</v>
      </c>
      <c r="H300" s="13">
        <v>47</v>
      </c>
    </row>
    <row r="301" spans="1:8" ht="22.5" customHeight="1" x14ac:dyDescent="0.25">
      <c r="A301" s="2" t="s">
        <v>414</v>
      </c>
      <c r="B301" s="2"/>
      <c r="C301" s="4" t="s">
        <v>415</v>
      </c>
      <c r="D301" s="4"/>
      <c r="E301" s="6"/>
      <c r="F301" s="6"/>
      <c r="G301" s="6">
        <v>5</v>
      </c>
      <c r="H301" s="13">
        <v>5</v>
      </c>
    </row>
    <row r="302" spans="1:8" ht="22.5" customHeight="1" x14ac:dyDescent="0.25">
      <c r="A302" s="2" t="s">
        <v>416</v>
      </c>
      <c r="B302" s="2"/>
      <c r="C302" s="4" t="s">
        <v>417</v>
      </c>
      <c r="D302" s="4"/>
      <c r="E302" s="6"/>
      <c r="F302" s="6"/>
      <c r="G302" s="6">
        <v>4</v>
      </c>
      <c r="H302" s="13">
        <v>4</v>
      </c>
    </row>
    <row r="303" spans="1:8" ht="22.5" customHeight="1" x14ac:dyDescent="0.25">
      <c r="A303" s="2" t="s">
        <v>418</v>
      </c>
      <c r="B303" s="2"/>
      <c r="C303" s="4" t="s">
        <v>419</v>
      </c>
      <c r="D303" s="4"/>
      <c r="E303" s="6"/>
      <c r="F303" s="6"/>
      <c r="G303" s="6">
        <v>1</v>
      </c>
      <c r="H303" s="13">
        <v>4</v>
      </c>
    </row>
    <row r="306" spans="1:8" ht="22.5" customHeight="1" x14ac:dyDescent="0.25">
      <c r="A306" s="2" t="s">
        <v>424</v>
      </c>
      <c r="B306" s="2"/>
      <c r="C306" s="4" t="s">
        <v>425</v>
      </c>
      <c r="D306" s="4"/>
      <c r="E306" s="6"/>
      <c r="F306" s="6"/>
      <c r="G306" s="6">
        <v>39</v>
      </c>
      <c r="H306" s="13">
        <v>39</v>
      </c>
    </row>
    <row r="308" spans="1:8" ht="30" x14ac:dyDescent="0.25">
      <c r="A308" s="2" t="s">
        <v>428</v>
      </c>
      <c r="B308" s="2"/>
      <c r="C308" s="4" t="s">
        <v>429</v>
      </c>
      <c r="D308" s="4"/>
      <c r="E308" s="6"/>
      <c r="F308" s="6"/>
      <c r="G308" s="6">
        <v>1</v>
      </c>
      <c r="H308" s="13">
        <v>0</v>
      </c>
    </row>
    <row r="309" spans="1:8" ht="22.5" customHeight="1" x14ac:dyDescent="0.25">
      <c r="A309" s="2" t="s">
        <v>430</v>
      </c>
      <c r="B309" s="2"/>
      <c r="C309" s="4" t="s">
        <v>431</v>
      </c>
      <c r="D309" s="4"/>
      <c r="E309" s="6"/>
      <c r="F309" s="6"/>
      <c r="G309" s="6">
        <v>6</v>
      </c>
      <c r="H309" s="13">
        <v>0</v>
      </c>
    </row>
    <row r="310" spans="1:8" ht="22.5" customHeight="1" x14ac:dyDescent="0.25">
      <c r="A310" s="2" t="s">
        <v>432</v>
      </c>
      <c r="B310" s="2"/>
      <c r="C310" s="4" t="s">
        <v>433</v>
      </c>
      <c r="D310" s="4"/>
      <c r="E310" s="6"/>
      <c r="F310" s="6"/>
      <c r="G310" s="6">
        <v>1</v>
      </c>
      <c r="H310" s="13">
        <v>1</v>
      </c>
    </row>
    <row r="312" spans="1:8" ht="30" x14ac:dyDescent="0.25">
      <c r="A312" s="2" t="s">
        <v>436</v>
      </c>
      <c r="B312" s="2"/>
      <c r="C312" s="4" t="s">
        <v>437</v>
      </c>
      <c r="D312" s="4"/>
      <c r="E312" s="6"/>
      <c r="F312" s="6"/>
      <c r="G312" s="6">
        <v>4</v>
      </c>
      <c r="H312" s="13">
        <v>4</v>
      </c>
    </row>
    <row r="313" spans="1:8" ht="22.5" customHeight="1" x14ac:dyDescent="0.25">
      <c r="A313" s="2" t="s">
        <v>438</v>
      </c>
      <c r="B313" s="2"/>
      <c r="C313" s="4" t="s">
        <v>439</v>
      </c>
      <c r="D313" s="4"/>
      <c r="E313" s="6"/>
      <c r="F313" s="6"/>
      <c r="G313" s="6">
        <v>2</v>
      </c>
      <c r="H313" s="13">
        <v>2</v>
      </c>
    </row>
    <row r="316" spans="1:8" ht="22.5" customHeight="1" x14ac:dyDescent="0.25">
      <c r="A316" s="2" t="s">
        <v>444</v>
      </c>
      <c r="B316" s="2"/>
      <c r="C316" s="4" t="s">
        <v>445</v>
      </c>
      <c r="D316" s="4"/>
      <c r="E316" s="6"/>
      <c r="F316" s="6"/>
      <c r="G316" s="6">
        <v>1</v>
      </c>
      <c r="H316" s="13">
        <v>1</v>
      </c>
    </row>
    <row r="317" spans="1:8" ht="22.5" customHeight="1" x14ac:dyDescent="0.25">
      <c r="A317" s="2" t="s">
        <v>446</v>
      </c>
      <c r="B317" s="2"/>
      <c r="C317" s="4" t="s">
        <v>447</v>
      </c>
      <c r="D317" s="4"/>
      <c r="E317" s="6"/>
      <c r="F317" s="6"/>
      <c r="G317" s="6">
        <v>2</v>
      </c>
      <c r="H317" s="13">
        <v>2</v>
      </c>
    </row>
    <row r="318" spans="1:8" ht="22.5" customHeight="1" x14ac:dyDescent="0.25">
      <c r="A318" s="2" t="s">
        <v>448</v>
      </c>
      <c r="B318" s="2"/>
      <c r="C318" s="4" t="s">
        <v>449</v>
      </c>
      <c r="D318" s="4"/>
      <c r="E318" s="6"/>
      <c r="F318" s="6"/>
      <c r="G318" s="6">
        <v>7</v>
      </c>
      <c r="H318" s="13">
        <v>7</v>
      </c>
    </row>
    <row r="319" spans="1:8" ht="22.5" customHeight="1" x14ac:dyDescent="0.25">
      <c r="A319" s="2" t="s">
        <v>450</v>
      </c>
      <c r="B319" s="2"/>
      <c r="C319" s="4" t="s">
        <v>451</v>
      </c>
      <c r="D319" s="4"/>
      <c r="E319" s="6"/>
      <c r="F319" s="6"/>
      <c r="G319" s="6">
        <v>10</v>
      </c>
      <c r="H319" s="13">
        <v>10</v>
      </c>
    </row>
    <row r="320" spans="1:8" ht="22.5" customHeight="1" x14ac:dyDescent="0.25">
      <c r="A320" s="2" t="s">
        <v>452</v>
      </c>
      <c r="B320" s="2"/>
      <c r="C320" s="4" t="s">
        <v>453</v>
      </c>
      <c r="D320" s="4"/>
      <c r="E320" s="6"/>
      <c r="F320" s="6"/>
      <c r="G320" s="6">
        <v>1</v>
      </c>
      <c r="H320" s="13">
        <v>1</v>
      </c>
    </row>
    <row r="322" spans="1:8" ht="22.5" customHeight="1" x14ac:dyDescent="0.25">
      <c r="A322" s="2" t="s">
        <v>456</v>
      </c>
      <c r="B322" s="2"/>
      <c r="C322" s="4" t="s">
        <v>457</v>
      </c>
      <c r="D322" s="4"/>
      <c r="E322" s="6"/>
      <c r="F322" s="6"/>
      <c r="G322" s="6">
        <v>1</v>
      </c>
      <c r="H322" s="13">
        <v>1</v>
      </c>
    </row>
    <row r="324" spans="1:8" ht="22.5" customHeight="1" x14ac:dyDescent="0.25">
      <c r="A324" s="2" t="s">
        <v>460</v>
      </c>
      <c r="B324" s="2"/>
      <c r="C324" s="4" t="s">
        <v>461</v>
      </c>
      <c r="D324" s="4"/>
      <c r="E324" s="6"/>
      <c r="F324" s="6"/>
      <c r="G324" s="6">
        <v>5</v>
      </c>
      <c r="H324" s="13">
        <v>1</v>
      </c>
    </row>
    <row r="326" spans="1:8" ht="22.5" customHeight="1" x14ac:dyDescent="0.25">
      <c r="A326" s="2" t="s">
        <v>464</v>
      </c>
      <c r="B326" s="2"/>
      <c r="C326" s="4" t="s">
        <v>465</v>
      </c>
      <c r="D326" s="4"/>
      <c r="E326" s="6"/>
      <c r="F326" s="6"/>
      <c r="G326" s="6">
        <v>1</v>
      </c>
      <c r="H326" s="13">
        <v>1</v>
      </c>
    </row>
    <row r="329" spans="1:8" ht="22.5" customHeight="1" x14ac:dyDescent="0.25">
      <c r="A329" s="2" t="s">
        <v>470</v>
      </c>
      <c r="B329" s="2"/>
      <c r="C329" s="4" t="s">
        <v>471</v>
      </c>
      <c r="D329" s="4"/>
      <c r="E329" s="6"/>
      <c r="F329" s="6"/>
      <c r="G329" s="6">
        <v>1</v>
      </c>
      <c r="H329" s="13">
        <v>1</v>
      </c>
    </row>
    <row r="330" spans="1:8" ht="22.5" customHeight="1" x14ac:dyDescent="0.25">
      <c r="A330" s="2" t="s">
        <v>472</v>
      </c>
      <c r="B330" s="2"/>
      <c r="C330" s="4" t="s">
        <v>473</v>
      </c>
      <c r="D330" s="4"/>
      <c r="E330" s="6"/>
      <c r="F330" s="6"/>
      <c r="G330" s="6">
        <v>1</v>
      </c>
      <c r="H330" s="13">
        <v>1</v>
      </c>
    </row>
    <row r="331" spans="1:8" ht="22.5" customHeight="1" x14ac:dyDescent="0.25">
      <c r="A331" s="2" t="s">
        <v>474</v>
      </c>
      <c r="B331" s="2"/>
      <c r="C331" s="4" t="s">
        <v>475</v>
      </c>
      <c r="D331" s="4"/>
      <c r="E331" s="6"/>
      <c r="F331" s="6"/>
      <c r="G331" s="6">
        <v>2</v>
      </c>
      <c r="H331" s="13">
        <v>0</v>
      </c>
    </row>
    <row r="333" spans="1:8" ht="22.5" customHeight="1" x14ac:dyDescent="0.25">
      <c r="A333" s="2" t="s">
        <v>478</v>
      </c>
      <c r="B333" s="2"/>
      <c r="C333" s="4" t="s">
        <v>479</v>
      </c>
      <c r="D333" s="4"/>
      <c r="E333" s="6"/>
      <c r="F333" s="6"/>
      <c r="G333" s="6">
        <v>1</v>
      </c>
      <c r="H333" s="13">
        <v>1</v>
      </c>
    </row>
    <row r="338" spans="1:8" ht="22.5" customHeight="1" x14ac:dyDescent="0.25">
      <c r="A338" s="2" t="s">
        <v>488</v>
      </c>
      <c r="B338" s="2"/>
      <c r="C338" s="4" t="s">
        <v>489</v>
      </c>
      <c r="D338" s="4"/>
      <c r="E338" s="6"/>
      <c r="F338" s="6"/>
      <c r="G338" s="6">
        <v>1</v>
      </c>
      <c r="H338" s="13">
        <v>0</v>
      </c>
    </row>
    <row r="339" spans="1:8" ht="22.5" customHeight="1" x14ac:dyDescent="0.25">
      <c r="A339" s="2" t="s">
        <v>490</v>
      </c>
      <c r="B339" s="2"/>
      <c r="C339" s="4" t="s">
        <v>491</v>
      </c>
      <c r="D339" s="4"/>
      <c r="E339" s="6"/>
      <c r="F339" s="6"/>
      <c r="G339" s="6">
        <v>1</v>
      </c>
      <c r="H339" s="13">
        <v>0</v>
      </c>
    </row>
    <row r="340" spans="1:8" ht="22.5" customHeight="1" x14ac:dyDescent="0.25">
      <c r="A340" s="2" t="s">
        <v>492</v>
      </c>
      <c r="B340" s="2"/>
      <c r="C340" s="4" t="s">
        <v>493</v>
      </c>
      <c r="D340" s="4"/>
      <c r="E340" s="6"/>
      <c r="F340" s="6"/>
      <c r="G340" s="6">
        <v>1</v>
      </c>
      <c r="H340" s="13">
        <v>0</v>
      </c>
    </row>
    <row r="342" spans="1:8" ht="22.5" customHeight="1" x14ac:dyDescent="0.25">
      <c r="A342" s="2" t="s">
        <v>496</v>
      </c>
      <c r="B342" s="2"/>
      <c r="C342" s="4" t="s">
        <v>497</v>
      </c>
      <c r="D342" s="4"/>
      <c r="E342" s="6"/>
      <c r="F342" s="6"/>
      <c r="G342" s="6">
        <v>1</v>
      </c>
      <c r="H342" s="13">
        <v>0</v>
      </c>
    </row>
    <row r="343" spans="1:8" ht="22.5" customHeight="1" x14ac:dyDescent="0.25">
      <c r="A343" s="2" t="s">
        <v>498</v>
      </c>
      <c r="B343" s="2"/>
      <c r="C343" s="4" t="s">
        <v>499</v>
      </c>
      <c r="D343" s="4"/>
      <c r="E343" s="6"/>
      <c r="F343" s="6"/>
      <c r="G343" s="6">
        <v>2</v>
      </c>
      <c r="H343" s="13">
        <v>0</v>
      </c>
    </row>
    <row r="349" spans="1:8" ht="22.5" customHeight="1" x14ac:dyDescent="0.25">
      <c r="A349" s="2" t="s">
        <v>510</v>
      </c>
      <c r="B349" s="2"/>
      <c r="C349" s="4" t="s">
        <v>511</v>
      </c>
      <c r="D349" s="4"/>
      <c r="E349" s="6"/>
      <c r="F349" s="6"/>
      <c r="G349" s="6">
        <v>3</v>
      </c>
      <c r="H349" s="13">
        <v>0</v>
      </c>
    </row>
    <row r="350" spans="1:8" ht="30" x14ac:dyDescent="0.25">
      <c r="A350" s="2" t="s">
        <v>512</v>
      </c>
      <c r="B350" s="2"/>
      <c r="C350" s="4" t="s">
        <v>513</v>
      </c>
      <c r="D350" s="4"/>
      <c r="E350" s="6"/>
      <c r="F350" s="6"/>
      <c r="G350" s="6">
        <v>2</v>
      </c>
      <c r="H350" s="13">
        <v>2</v>
      </c>
    </row>
    <row r="351" spans="1:8" ht="22.5" customHeight="1" x14ac:dyDescent="0.25">
      <c r="A351" s="2" t="s">
        <v>514</v>
      </c>
      <c r="B351" s="2"/>
      <c r="C351" s="4" t="s">
        <v>515</v>
      </c>
      <c r="D351" s="4"/>
      <c r="E351" s="6"/>
      <c r="F351" s="6"/>
      <c r="G351" s="6">
        <v>5</v>
      </c>
      <c r="H351" s="13">
        <v>5</v>
      </c>
    </row>
    <row r="352" spans="1:8" ht="22.5" customHeight="1" x14ac:dyDescent="0.25">
      <c r="A352" s="2" t="s">
        <v>516</v>
      </c>
      <c r="B352" s="2"/>
      <c r="C352" s="4" t="s">
        <v>517</v>
      </c>
      <c r="D352" s="4"/>
      <c r="E352" s="6"/>
      <c r="F352" s="6"/>
      <c r="G352" s="6">
        <v>1</v>
      </c>
      <c r="H352" s="13">
        <v>1</v>
      </c>
    </row>
    <row r="353" spans="1:10" ht="60.75" customHeight="1" x14ac:dyDescent="0.25">
      <c r="A353" s="2" t="s">
        <v>518</v>
      </c>
      <c r="B353" s="2"/>
      <c r="C353" s="4" t="s">
        <v>519</v>
      </c>
      <c r="D353" s="4"/>
      <c r="E353" s="6"/>
      <c r="F353" s="6"/>
      <c r="G353" s="6">
        <v>2</v>
      </c>
      <c r="H353" s="13">
        <v>2</v>
      </c>
    </row>
    <row r="354" spans="1:10" ht="43.5" customHeight="1" x14ac:dyDescent="0.25">
      <c r="A354" s="2" t="s">
        <v>520</v>
      </c>
      <c r="B354" s="2"/>
      <c r="C354" s="4" t="s">
        <v>521</v>
      </c>
      <c r="D354" s="4"/>
      <c r="E354" s="6"/>
      <c r="F354" s="6"/>
      <c r="G354" s="6">
        <v>2</v>
      </c>
      <c r="H354" s="13">
        <v>2</v>
      </c>
    </row>
    <row r="355" spans="1:10" ht="48" customHeight="1" x14ac:dyDescent="0.25">
      <c r="A355" s="2" t="s">
        <v>522</v>
      </c>
      <c r="B355" s="2"/>
      <c r="C355" s="4" t="s">
        <v>523</v>
      </c>
      <c r="D355" s="4"/>
      <c r="E355" s="6"/>
      <c r="F355" s="6"/>
      <c r="G355" s="6">
        <v>2</v>
      </c>
      <c r="H355" s="13">
        <v>2</v>
      </c>
    </row>
    <row r="356" spans="1:10" ht="41.25" customHeight="1" x14ac:dyDescent="0.25">
      <c r="A356" s="2" t="s">
        <v>526</v>
      </c>
      <c r="B356" s="2"/>
      <c r="C356" s="4" t="s">
        <v>527</v>
      </c>
      <c r="D356" s="4"/>
      <c r="E356" s="6"/>
      <c r="F356" s="6"/>
      <c r="G356" s="6">
        <v>6</v>
      </c>
      <c r="H356" s="13">
        <v>0</v>
      </c>
    </row>
    <row r="358" spans="1:10" ht="22.5" customHeight="1" x14ac:dyDescent="0.25">
      <c r="A358" s="2" t="s">
        <v>530</v>
      </c>
      <c r="B358" s="2"/>
      <c r="C358" s="4" t="s">
        <v>531</v>
      </c>
      <c r="D358" s="4"/>
      <c r="E358" s="6"/>
      <c r="F358" s="6"/>
      <c r="G358" s="6">
        <v>1</v>
      </c>
      <c r="H358" s="13">
        <v>1</v>
      </c>
    </row>
    <row r="359" spans="1:10" ht="22.5" customHeight="1" x14ac:dyDescent="0.25">
      <c r="A359" s="2" t="s">
        <v>532</v>
      </c>
      <c r="B359" s="2"/>
      <c r="C359" s="4" t="s">
        <v>533</v>
      </c>
      <c r="D359" s="4"/>
      <c r="E359" s="6"/>
      <c r="F359" s="6"/>
      <c r="G359" s="6">
        <v>1</v>
      </c>
      <c r="H359" s="13">
        <v>1</v>
      </c>
    </row>
    <row r="361" spans="1:10" ht="30" x14ac:dyDescent="0.25">
      <c r="A361" s="2" t="s">
        <v>536</v>
      </c>
      <c r="B361" s="2"/>
      <c r="C361" s="4" t="s">
        <v>537</v>
      </c>
      <c r="D361" s="4"/>
      <c r="E361" s="6"/>
      <c r="F361" s="6"/>
      <c r="G361" s="6">
        <v>15</v>
      </c>
      <c r="H361" s="13">
        <v>11</v>
      </c>
    </row>
    <row r="362" spans="1:10" ht="22.5" customHeight="1" x14ac:dyDescent="0.25">
      <c r="A362" s="2" t="s">
        <v>538</v>
      </c>
      <c r="B362" s="2"/>
      <c r="C362" s="4" t="s">
        <v>539</v>
      </c>
      <c r="D362" s="4"/>
      <c r="E362" s="6"/>
      <c r="F362" s="6"/>
      <c r="G362" s="6">
        <v>18</v>
      </c>
      <c r="H362" s="13">
        <v>18</v>
      </c>
    </row>
    <row r="363" spans="1:10" ht="22.5" customHeight="1" x14ac:dyDescent="0.25">
      <c r="A363" s="2" t="s">
        <v>540</v>
      </c>
      <c r="B363" s="2"/>
      <c r="C363" s="4" t="s">
        <v>541</v>
      </c>
      <c r="D363" s="4"/>
      <c r="E363" s="6"/>
      <c r="F363" s="6"/>
      <c r="G363" s="6">
        <v>2</v>
      </c>
      <c r="H363" s="13">
        <v>0</v>
      </c>
    </row>
    <row r="366" spans="1:10" ht="22.5" customHeight="1" x14ac:dyDescent="0.25">
      <c r="A366" s="2" t="s">
        <v>546</v>
      </c>
      <c r="B366" s="2"/>
      <c r="C366" s="4" t="s">
        <v>547</v>
      </c>
      <c r="D366" s="4"/>
      <c r="E366" s="6"/>
      <c r="F366" s="6"/>
      <c r="G366" s="6">
        <v>12</v>
      </c>
      <c r="H366" s="13">
        <v>12</v>
      </c>
    </row>
    <row r="367" spans="1:10" ht="22.5" customHeight="1" x14ac:dyDescent="0.25">
      <c r="A367" s="2" t="s">
        <v>548</v>
      </c>
      <c r="B367" s="2"/>
      <c r="C367" s="4" t="s">
        <v>549</v>
      </c>
      <c r="D367" s="4"/>
      <c r="E367" s="6"/>
      <c r="F367" s="6"/>
      <c r="G367" s="6">
        <v>1</v>
      </c>
      <c r="H367" s="13">
        <v>1</v>
      </c>
    </row>
    <row r="368" spans="1:10" ht="41.25" customHeight="1" x14ac:dyDescent="0.25">
      <c r="A368" s="2"/>
      <c r="B368" s="2"/>
      <c r="C368" s="3" t="s">
        <v>550</v>
      </c>
      <c r="D368" s="3"/>
      <c r="E368" s="1"/>
      <c r="F368" s="1"/>
      <c r="G368" s="1"/>
      <c r="J368" s="12" t="s">
        <v>551</v>
      </c>
    </row>
    <row r="370" spans="3:9" ht="75" x14ac:dyDescent="0.3">
      <c r="C370" s="18" t="s">
        <v>552</v>
      </c>
      <c r="D370" s="18"/>
      <c r="E370" s="7"/>
      <c r="F370" s="7"/>
      <c r="G370" s="7"/>
      <c r="H370" s="15"/>
      <c r="I370" s="15"/>
    </row>
    <row r="374" spans="3:9" x14ac:dyDescent="0.25">
      <c r="H374" s="16"/>
      <c r="I374" s="16"/>
    </row>
  </sheetData>
  <mergeCells count="3">
    <mergeCell ref="H89:K89"/>
    <mergeCell ref="H92:K92"/>
    <mergeCell ref="H96:J9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Opara</dc:creator>
  <cp:lastModifiedBy>USER</cp:lastModifiedBy>
  <dcterms:created xsi:type="dcterms:W3CDTF">2022-06-20T10:44:12Z</dcterms:created>
  <dcterms:modified xsi:type="dcterms:W3CDTF">2023-11-03T15:45:15Z</dcterms:modified>
</cp:coreProperties>
</file>