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jen\Documents\Consulting\San Jose Rent Control\ARO Forms\"/>
    </mc:Choice>
  </mc:AlternateContent>
  <xr:revisionPtr revIDLastSave="0" documentId="8_{9B518E2B-EA08-4047-949A-A8EBFC020C94}" xr6:coauthVersionLast="47" xr6:coauthVersionMax="47" xr10:uidLastSave="{00000000-0000-0000-0000-000000000000}"/>
  <bookViews>
    <workbookView xWindow="0" yWindow="0" windowWidth="23730" windowHeight="8130" activeTab="1" xr2:uid="{00000000-000D-0000-FFFF-FFFF00000000}"/>
  </bookViews>
  <sheets>
    <sheet name="Capital Improvements" sheetId="1" r:id="rId1"/>
    <sheet name="Units Benefitted" sheetId="2" r:id="rId2"/>
    <sheet name="Validations" sheetId="3" state="hidden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E12" i="1"/>
  <c r="E13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7" i="1"/>
  <c r="F4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F13" i="2"/>
  <c r="G13" i="2"/>
  <c r="F12" i="2"/>
  <c r="G12" i="2"/>
  <c r="F11" i="2"/>
  <c r="G11" i="2"/>
  <c r="F10" i="2"/>
  <c r="E10" i="2"/>
  <c r="G10" i="2"/>
  <c r="F9" i="2"/>
  <c r="E9" i="2"/>
  <c r="G9" i="2"/>
  <c r="C50" i="1"/>
  <c r="C49" i="1"/>
  <c r="C48" i="1"/>
  <c r="C47" i="1"/>
  <c r="C46" i="1"/>
  <c r="C45" i="1"/>
  <c r="C44" i="1"/>
  <c r="C43" i="1"/>
  <c r="C42" i="1"/>
  <c r="C4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C40" i="1"/>
  <c r="C39" i="1"/>
  <c r="C38" i="1"/>
  <c r="C37" i="1"/>
  <c r="C36" i="1"/>
  <c r="C35" i="1"/>
  <c r="C34" i="1"/>
  <c r="C33" i="1"/>
  <c r="C32" i="1"/>
  <c r="C31" i="1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C11" i="1"/>
  <c r="C12" i="1"/>
  <c r="C13" i="1"/>
  <c r="C22" i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E14" i="2"/>
  <c r="E13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C14" i="1"/>
  <c r="C15" i="1"/>
  <c r="E12" i="2"/>
  <c r="H12" i="2"/>
  <c r="E11" i="2"/>
  <c r="H11" i="2"/>
  <c r="H10" i="2"/>
  <c r="H9" i="2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D5" i="1"/>
</calcChain>
</file>

<file path=xl/sharedStrings.xml><?xml version="1.0" encoding="utf-8"?>
<sst xmlns="http://schemas.openxmlformats.org/spreadsheetml/2006/main" count="47" uniqueCount="47">
  <si>
    <t xml:space="preserve">Item # </t>
  </si>
  <si>
    <t>Amortization Period (# of years)</t>
  </si>
  <si>
    <t>Type of Improvement</t>
  </si>
  <si>
    <t xml:space="preserve">Amortization Period </t>
  </si>
  <si>
    <t>Elevators</t>
  </si>
  <si>
    <t>Drought Tolerant Landscape</t>
  </si>
  <si>
    <t>Submetering</t>
  </si>
  <si>
    <t>Solar power panels</t>
  </si>
  <si>
    <t>Fire Alarm System</t>
  </si>
  <si>
    <t>Fire Escape</t>
  </si>
  <si>
    <t>Fire Sprinklers/Retardant System</t>
  </si>
  <si>
    <t>Foundation Repair</t>
  </si>
  <si>
    <t>Foundation Replacement</t>
  </si>
  <si>
    <t>Foundation Bolting</t>
  </si>
  <si>
    <t>Masonry-Chimney Repair</t>
  </si>
  <si>
    <t>Shear Wall Installation</t>
  </si>
  <si>
    <t>Soft Story Retrofit</t>
  </si>
  <si>
    <t xml:space="preserve">Air Conditioning </t>
  </si>
  <si>
    <t>Insulation</t>
  </si>
  <si>
    <t>Security System (including security gates and fencing)</t>
  </si>
  <si>
    <t>ADA Ramps</t>
  </si>
  <si>
    <t>ADA Driveway Egress</t>
  </si>
  <si>
    <r>
      <rPr>
        <b/>
        <sz val="14"/>
        <color theme="0"/>
        <rFont val="Calibri"/>
        <family val="2"/>
        <scheme val="minor"/>
      </rPr>
      <t>Schedule A1 Capital Improvement Detail</t>
    </r>
    <r>
      <rPr>
        <sz val="11"/>
        <color theme="1"/>
        <rFont val="Calibri"/>
        <family val="2"/>
        <scheme val="minor"/>
      </rPr>
      <t xml:space="preserve"> </t>
    </r>
  </si>
  <si>
    <t>Total Project Cost</t>
  </si>
  <si>
    <t>Annual Cost</t>
  </si>
  <si>
    <t>Move-In Date (Month/ Year)</t>
  </si>
  <si>
    <t>Date of Last Rent Increase</t>
  </si>
  <si>
    <t>Current Rent</t>
  </si>
  <si>
    <t>Rent Impact on Benefitted Units</t>
  </si>
  <si>
    <t>3% Increase</t>
  </si>
  <si>
    <t>Amortized Cost</t>
  </si>
  <si>
    <t>Units Benefitted</t>
  </si>
  <si>
    <t>All units benefitted must be listed including owner or owner's family occupied and exempt units.</t>
  </si>
  <si>
    <t xml:space="preserve">Pro-rated Annual Cost </t>
  </si>
  <si>
    <t>Description of Capital Expense</t>
  </si>
  <si>
    <t>Note: The list must be in alphabetical order for the Lookup to work correctly. Resort after any edits</t>
  </si>
  <si>
    <t>Monthly Unit Cost</t>
  </si>
  <si>
    <t>Windows</t>
  </si>
  <si>
    <t>Structural Iron or Steel Work</t>
  </si>
  <si>
    <t>Seismic - Architectural</t>
  </si>
  <si>
    <t>Seismic - Engineering</t>
  </si>
  <si>
    <t>Unit #</t>
  </si>
  <si>
    <t>Approved Pass-Through</t>
  </si>
  <si>
    <t>Allowed Rent Plus Pass-Through</t>
  </si>
  <si>
    <t>Cost</t>
  </si>
  <si>
    <t>Building Permits</t>
  </si>
  <si>
    <t>Complete White Cells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</si>
</sst>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&quot;$&quot;#,##0.00"/>
    <numFmt numFmtId="166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3" borderId="0" xfId="0" applyFill="1" applyAlignment="1"/>
    <xf numFmtId="0" fontId="0" fillId="3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 applyAlignment="1"/>
    <xf numFmtId="0" fontId="0" fillId="3" borderId="8" xfId="0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0" fillId="3" borderId="10" xfId="0" applyFill="1" applyBorder="1"/>
    <xf numFmtId="0" fontId="2" fillId="3" borderId="0" xfId="0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Fill="1" applyBorder="1"/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5" fontId="2" fillId="4" borderId="1" xfId="0" applyNumberFormat="1" applyFont="1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4" xfId="0" applyBorder="1" applyAlignment="1"/>
    <xf numFmtId="0" fontId="0" fillId="0" borderId="6" xfId="0" applyBorder="1" applyAlignment="1"/>
    <xf numFmtId="0" fontId="0" fillId="5" borderId="9" xfId="0" applyFill="1" applyBorder="1"/>
    <xf numFmtId="0" fontId="0" fillId="5" borderId="11" xfId="0" applyFill="1" applyBorder="1"/>
    <xf numFmtId="0" fontId="0" fillId="0" borderId="1" xfId="0" applyBorder="1" applyProtection="1">
      <protection locked="0"/>
    </xf>
    <xf numFmtId="0" fontId="0" fillId="0" borderId="12" xfId="0" applyBorder="1" applyProtection="1">
      <protection locked="0"/>
    </xf>
    <xf numFmtId="0" fontId="0" fillId="5" borderId="1" xfId="0" applyFill="1" applyBorder="1" applyProtection="1"/>
    <xf numFmtId="0" fontId="0" fillId="5" borderId="12" xfId="0" applyFill="1" applyBorder="1" applyProtection="1"/>
    <xf numFmtId="165" fontId="0" fillId="5" borderId="10" xfId="0" applyNumberFormat="1" applyFill="1" applyBorder="1"/>
    <xf numFmtId="165" fontId="0" fillId="5" borderId="13" xfId="0" applyNumberFormat="1" applyFill="1" applyBorder="1"/>
    <xf numFmtId="165" fontId="0" fillId="0" borderId="1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5" fontId="0" fillId="5" borderId="1" xfId="0" applyNumberFormat="1" applyFill="1" applyBorder="1"/>
    <xf numFmtId="166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0</xdr:col>
      <xdr:colOff>1266825</xdr:colOff>
      <xdr:row>5</xdr:row>
      <xdr:rowOff>1683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25691-FEBF-454F-8291-C66F904F5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209675" cy="954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15" workbookViewId="0">
      <selection activeCell="B1" sqref="B1:E50"/>
    </sheetView>
  </sheetViews>
  <sheetFormatPr defaultRowHeight="15" x14ac:dyDescent="0.2"/>
  <cols>
    <col min="1" max="1" width="19.1015625" customWidth="1"/>
    <col min="2" max="2" width="43.8515625" customWidth="1"/>
    <col min="3" max="5" width="23.9453125" customWidth="1"/>
  </cols>
  <sheetData>
    <row r="1" spans="1:5" ht="15" customHeight="1" x14ac:dyDescent="0.2">
      <c r="A1" s="34"/>
      <c r="B1" s="50" t="s">
        <v>22</v>
      </c>
      <c r="C1" s="51"/>
      <c r="D1" s="51"/>
      <c r="E1" s="52"/>
    </row>
    <row r="2" spans="1:5" ht="15" customHeight="1" x14ac:dyDescent="0.2">
      <c r="A2" s="35"/>
      <c r="B2" s="53"/>
      <c r="C2" s="54"/>
      <c r="D2" s="54"/>
      <c r="E2" s="55"/>
    </row>
    <row r="3" spans="1:5" ht="15" customHeight="1" x14ac:dyDescent="0.2">
      <c r="A3" s="35"/>
      <c r="B3" s="56"/>
      <c r="C3" s="57"/>
      <c r="D3" s="57"/>
      <c r="E3" s="58"/>
    </row>
    <row r="4" spans="1:5" x14ac:dyDescent="0.2">
      <c r="A4" s="35"/>
      <c r="B4" s="10"/>
      <c r="C4" s="11"/>
      <c r="D4" s="11"/>
      <c r="E4" s="12"/>
    </row>
    <row r="5" spans="1:5" x14ac:dyDescent="0.2">
      <c r="A5" s="35"/>
      <c r="B5" s="10"/>
      <c r="C5" s="19" t="s">
        <v>23</v>
      </c>
      <c r="D5" s="22">
        <f>SUM(D11:D50)</f>
        <v>0</v>
      </c>
      <c r="E5" s="12"/>
    </row>
    <row r="6" spans="1:5" x14ac:dyDescent="0.2">
      <c r="A6" s="13"/>
      <c r="B6" s="10"/>
      <c r="C6" s="11"/>
      <c r="D6" s="11"/>
      <c r="E6" s="12"/>
    </row>
    <row r="7" spans="1:5" x14ac:dyDescent="0.2">
      <c r="A7" s="13"/>
      <c r="B7" s="10"/>
      <c r="C7" s="19" t="s">
        <v>24</v>
      </c>
      <c r="D7" s="22">
        <f>SUM(E11:E50)</f>
        <v>0</v>
      </c>
      <c r="E7" s="12"/>
    </row>
    <row r="8" spans="1:5" x14ac:dyDescent="0.2">
      <c r="A8" s="14" t="s">
        <v>46</v>
      </c>
      <c r="B8" s="5"/>
      <c r="C8" s="11"/>
      <c r="D8" s="11"/>
      <c r="E8" s="12"/>
    </row>
    <row r="9" spans="1:5" ht="31.5" customHeight="1" x14ac:dyDescent="0.2">
      <c r="A9" s="15" t="s">
        <v>0</v>
      </c>
      <c r="B9" s="6" t="s">
        <v>34</v>
      </c>
      <c r="C9" s="7" t="s">
        <v>1</v>
      </c>
      <c r="D9" s="7" t="s">
        <v>44</v>
      </c>
      <c r="E9" s="16" t="s">
        <v>33</v>
      </c>
    </row>
    <row r="10" spans="1:5" x14ac:dyDescent="0.2">
      <c r="A10" s="17"/>
      <c r="B10" s="8"/>
      <c r="C10" s="9"/>
      <c r="D10" s="9"/>
      <c r="E10" s="18"/>
    </row>
    <row r="11" spans="1:5" x14ac:dyDescent="0.2">
      <c r="A11" s="36">
        <v>1</v>
      </c>
      <c r="B11" s="38"/>
      <c r="C11" s="40">
        <f>IF(ISBLANK(B11),0,LOOKUP(CLEAN(B11),Validations!A$2:A$23,Validations!B$2:B$23))</f>
        <v>0</v>
      </c>
      <c r="D11" s="44"/>
      <c r="E11" s="42">
        <f t="shared" ref="E11:E30" si="0">IF(ISBLANK(B11),0,(D11/C11))</f>
        <v>0</v>
      </c>
    </row>
    <row r="12" spans="1:5" x14ac:dyDescent="0.2">
      <c r="A12" s="36">
        <f>A11+1</f>
        <v>2</v>
      </c>
      <c r="B12" s="38"/>
      <c r="C12" s="40">
        <f>IF(ISBLANK(B12),0,LOOKUP(TRIM(B12),Validations!A$2:A$23,Validations!B$2:B$23))</f>
        <v>0</v>
      </c>
      <c r="D12" s="44"/>
      <c r="E12" s="42">
        <f t="shared" si="0"/>
        <v>0</v>
      </c>
    </row>
    <row r="13" spans="1:5" x14ac:dyDescent="0.2">
      <c r="A13" s="36">
        <f t="shared" ref="A13:A50" si="1">A12+1</f>
        <v>3</v>
      </c>
      <c r="B13" s="38"/>
      <c r="C13" s="40">
        <f>IF(ISBLANK(B13),0,LOOKUP(TRIM(B13),Validations!A$2:A$23,Validations!B$2:B$23))</f>
        <v>0</v>
      </c>
      <c r="D13" s="44"/>
      <c r="E13" s="42">
        <f t="shared" si="0"/>
        <v>0</v>
      </c>
    </row>
    <row r="14" spans="1:5" x14ac:dyDescent="0.2">
      <c r="A14" s="36">
        <f t="shared" si="1"/>
        <v>4</v>
      </c>
      <c r="B14" s="38"/>
      <c r="C14" s="40">
        <f>IF(ISBLANK(B14),0,LOOKUP(B14,Validations!A$2:A$23,Validations!B$2:B$23))</f>
        <v>0</v>
      </c>
      <c r="D14" s="44"/>
      <c r="E14" s="42">
        <f t="shared" si="0"/>
        <v>0</v>
      </c>
    </row>
    <row r="15" spans="1:5" x14ac:dyDescent="0.2">
      <c r="A15" s="36">
        <f t="shared" si="1"/>
        <v>5</v>
      </c>
      <c r="B15" s="38"/>
      <c r="C15" s="40">
        <f>IF(ISBLANK(B15),0,LOOKUP(B15,Validations!A$2:A$23,Validations!B$2:B$23))</f>
        <v>0</v>
      </c>
      <c r="D15" s="44"/>
      <c r="E15" s="42">
        <f t="shared" si="0"/>
        <v>0</v>
      </c>
    </row>
    <row r="16" spans="1:5" x14ac:dyDescent="0.2">
      <c r="A16" s="36">
        <f t="shared" si="1"/>
        <v>6</v>
      </c>
      <c r="B16" s="38"/>
      <c r="C16" s="40">
        <f>IF(ISBLANK(B16),0,LOOKUP(B16,Validations!A$2:A$23,Validations!B$2:B$23))</f>
        <v>0</v>
      </c>
      <c r="D16" s="44"/>
      <c r="E16" s="42">
        <f t="shared" si="0"/>
        <v>0</v>
      </c>
    </row>
    <row r="17" spans="1:5" x14ac:dyDescent="0.2">
      <c r="A17" s="36">
        <f t="shared" si="1"/>
        <v>7</v>
      </c>
      <c r="B17" s="38"/>
      <c r="C17" s="40">
        <f>IF(ISBLANK(B17),0,LOOKUP(B17,Validations!A$2:A$23,Validations!B$2:B$23))</f>
        <v>0</v>
      </c>
      <c r="D17" s="44"/>
      <c r="E17" s="42">
        <f t="shared" si="0"/>
        <v>0</v>
      </c>
    </row>
    <row r="18" spans="1:5" x14ac:dyDescent="0.2">
      <c r="A18" s="36">
        <f t="shared" si="1"/>
        <v>8</v>
      </c>
      <c r="B18" s="38"/>
      <c r="C18" s="40">
        <f>IF(ISBLANK(B18),0,LOOKUP(B18,Validations!A$2:A$23,Validations!B$2:B$23))</f>
        <v>0</v>
      </c>
      <c r="D18" s="44"/>
      <c r="E18" s="42">
        <f t="shared" si="0"/>
        <v>0</v>
      </c>
    </row>
    <row r="19" spans="1:5" x14ac:dyDescent="0.2">
      <c r="A19" s="36">
        <f t="shared" si="1"/>
        <v>9</v>
      </c>
      <c r="B19" s="38"/>
      <c r="C19" s="40">
        <f>IF(ISBLANK(B19),0,LOOKUP(B19,Validations!A$2:A$23,Validations!B$2:B$23))</f>
        <v>0</v>
      </c>
      <c r="D19" s="44"/>
      <c r="E19" s="42">
        <f t="shared" si="0"/>
        <v>0</v>
      </c>
    </row>
    <row r="20" spans="1:5" x14ac:dyDescent="0.2">
      <c r="A20" s="36">
        <f t="shared" si="1"/>
        <v>10</v>
      </c>
      <c r="B20" s="38"/>
      <c r="C20" s="40">
        <f>IF(ISBLANK(B20),0,LOOKUP(B20,Validations!A$2:A$23,Validations!B$2:B$23))</f>
        <v>0</v>
      </c>
      <c r="D20" s="44"/>
      <c r="E20" s="42">
        <f t="shared" si="0"/>
        <v>0</v>
      </c>
    </row>
    <row r="21" spans="1:5" x14ac:dyDescent="0.2">
      <c r="A21" s="36">
        <f t="shared" si="1"/>
        <v>11</v>
      </c>
      <c r="B21" s="38"/>
      <c r="C21" s="40">
        <f>IF(ISBLANK(B21),0,LOOKUP(B21,Validations!A$2:A$23,Validations!B$2:B$23))</f>
        <v>0</v>
      </c>
      <c r="D21" s="44"/>
      <c r="E21" s="42">
        <f t="shared" si="0"/>
        <v>0</v>
      </c>
    </row>
    <row r="22" spans="1:5" x14ac:dyDescent="0.2">
      <c r="A22" s="36">
        <f t="shared" si="1"/>
        <v>12</v>
      </c>
      <c r="B22" s="38"/>
      <c r="C22" s="40">
        <f>IF(ISBLANK(B22),0,LOOKUP(B22,Validations!A$2:A$23,Validations!B$2:B$23))</f>
        <v>0</v>
      </c>
      <c r="D22" s="44"/>
      <c r="E22" s="42">
        <f t="shared" si="0"/>
        <v>0</v>
      </c>
    </row>
    <row r="23" spans="1:5" x14ac:dyDescent="0.2">
      <c r="A23" s="36">
        <f t="shared" si="1"/>
        <v>13</v>
      </c>
      <c r="B23" s="38"/>
      <c r="C23" s="40">
        <f>IF(ISBLANK(B23),0,LOOKUP(B23,Validations!A$2:A$23,Validations!B$2:B$23))</f>
        <v>0</v>
      </c>
      <c r="D23" s="44"/>
      <c r="E23" s="42">
        <f t="shared" si="0"/>
        <v>0</v>
      </c>
    </row>
    <row r="24" spans="1:5" x14ac:dyDescent="0.2">
      <c r="A24" s="36">
        <f t="shared" si="1"/>
        <v>14</v>
      </c>
      <c r="B24" s="38"/>
      <c r="C24" s="40">
        <f>IF(ISBLANK(B24),0,LOOKUP(B24,Validations!A$2:A$23,Validations!B$2:B$23))</f>
        <v>0</v>
      </c>
      <c r="D24" s="44"/>
      <c r="E24" s="42">
        <f t="shared" si="0"/>
        <v>0</v>
      </c>
    </row>
    <row r="25" spans="1:5" x14ac:dyDescent="0.2">
      <c r="A25" s="36">
        <f t="shared" si="1"/>
        <v>15</v>
      </c>
      <c r="B25" s="38"/>
      <c r="C25" s="40">
        <f>IF(ISBLANK(B25),0,LOOKUP(B25,Validations!A$2:A$23,Validations!B$2:B$23))</f>
        <v>0</v>
      </c>
      <c r="D25" s="44"/>
      <c r="E25" s="42">
        <f t="shared" si="0"/>
        <v>0</v>
      </c>
    </row>
    <row r="26" spans="1:5" x14ac:dyDescent="0.2">
      <c r="A26" s="36">
        <f t="shared" si="1"/>
        <v>16</v>
      </c>
      <c r="B26" s="38"/>
      <c r="C26" s="40">
        <f>IF(ISBLANK(B26),0,LOOKUP(B26,Validations!A$2:A$23,Validations!B$2:B$23))</f>
        <v>0</v>
      </c>
      <c r="D26" s="44"/>
      <c r="E26" s="42">
        <f t="shared" si="0"/>
        <v>0</v>
      </c>
    </row>
    <row r="27" spans="1:5" x14ac:dyDescent="0.2">
      <c r="A27" s="36">
        <f t="shared" si="1"/>
        <v>17</v>
      </c>
      <c r="B27" s="38"/>
      <c r="C27" s="40">
        <f>IF(ISBLANK(B27),0,LOOKUP(B27,Validations!A$2:A$23,Validations!B$2:B$23))</f>
        <v>0</v>
      </c>
      <c r="D27" s="44"/>
      <c r="E27" s="42">
        <f t="shared" si="0"/>
        <v>0</v>
      </c>
    </row>
    <row r="28" spans="1:5" x14ac:dyDescent="0.2">
      <c r="A28" s="36">
        <f t="shared" si="1"/>
        <v>18</v>
      </c>
      <c r="B28" s="38"/>
      <c r="C28" s="40">
        <f>IF(ISBLANK(B28),0,LOOKUP(B28,Validations!A$2:A$23,Validations!B$2:B$23))</f>
        <v>0</v>
      </c>
      <c r="D28" s="44"/>
      <c r="E28" s="42">
        <f t="shared" si="0"/>
        <v>0</v>
      </c>
    </row>
    <row r="29" spans="1:5" x14ac:dyDescent="0.2">
      <c r="A29" s="36">
        <f t="shared" si="1"/>
        <v>19</v>
      </c>
      <c r="B29" s="38"/>
      <c r="C29" s="40">
        <f>IF(ISBLANK(B29),0,LOOKUP(B29,Validations!A$2:A$23,Validations!B$2:B$23))</f>
        <v>0</v>
      </c>
      <c r="D29" s="44"/>
      <c r="E29" s="42">
        <f t="shared" si="0"/>
        <v>0</v>
      </c>
    </row>
    <row r="30" spans="1:5" x14ac:dyDescent="0.2">
      <c r="A30" s="36">
        <f t="shared" si="1"/>
        <v>20</v>
      </c>
      <c r="B30" s="38"/>
      <c r="C30" s="40">
        <f>IF(ISBLANK(B30),0,LOOKUP(B30,Validations!A$2:A$23,Validations!B$2:B$23))</f>
        <v>0</v>
      </c>
      <c r="D30" s="44"/>
      <c r="E30" s="42">
        <f t="shared" si="0"/>
        <v>0</v>
      </c>
    </row>
    <row r="31" spans="1:5" x14ac:dyDescent="0.2">
      <c r="A31" s="36">
        <f t="shared" si="1"/>
        <v>21</v>
      </c>
      <c r="B31" s="38"/>
      <c r="C31" s="40">
        <f>IF(ISBLANK(B31),0,LOOKUP(B31,Validations!A$2:A$23,Validations!B$2:B$23))</f>
        <v>0</v>
      </c>
      <c r="D31" s="44"/>
      <c r="E31" s="42">
        <f t="shared" ref="E31:E40" si="2">IF(ISBLANK(B31),0,(D31/C31))</f>
        <v>0</v>
      </c>
    </row>
    <row r="32" spans="1:5" x14ac:dyDescent="0.2">
      <c r="A32" s="36">
        <f t="shared" si="1"/>
        <v>22</v>
      </c>
      <c r="B32" s="38"/>
      <c r="C32" s="40">
        <f>IF(ISBLANK(B32),0,LOOKUP(B32,Validations!A$2:A$23,Validations!B$2:B$23))</f>
        <v>0</v>
      </c>
      <c r="D32" s="44"/>
      <c r="E32" s="42">
        <f t="shared" si="2"/>
        <v>0</v>
      </c>
    </row>
    <row r="33" spans="1:5" x14ac:dyDescent="0.2">
      <c r="A33" s="36">
        <f t="shared" si="1"/>
        <v>23</v>
      </c>
      <c r="B33" s="38"/>
      <c r="C33" s="40">
        <f>IF(ISBLANK(B33),0,LOOKUP(B33,Validations!A$2:A$23,Validations!B$2:B$23))</f>
        <v>0</v>
      </c>
      <c r="D33" s="44"/>
      <c r="E33" s="42">
        <f t="shared" si="2"/>
        <v>0</v>
      </c>
    </row>
    <row r="34" spans="1:5" x14ac:dyDescent="0.2">
      <c r="A34" s="36">
        <f t="shared" si="1"/>
        <v>24</v>
      </c>
      <c r="B34" s="38"/>
      <c r="C34" s="40">
        <f>IF(ISBLANK(B34),0,LOOKUP(B34,Validations!A$2:A$23,Validations!B$2:B$23))</f>
        <v>0</v>
      </c>
      <c r="D34" s="44"/>
      <c r="E34" s="42">
        <f t="shared" si="2"/>
        <v>0</v>
      </c>
    </row>
    <row r="35" spans="1:5" x14ac:dyDescent="0.2">
      <c r="A35" s="36">
        <f t="shared" si="1"/>
        <v>25</v>
      </c>
      <c r="B35" s="38"/>
      <c r="C35" s="40">
        <f>IF(ISBLANK(B35),0,LOOKUP(B35,Validations!A$2:A$23,Validations!B$2:B$23))</f>
        <v>0</v>
      </c>
      <c r="D35" s="44"/>
      <c r="E35" s="42">
        <f t="shared" si="2"/>
        <v>0</v>
      </c>
    </row>
    <row r="36" spans="1:5" x14ac:dyDescent="0.2">
      <c r="A36" s="36">
        <f t="shared" si="1"/>
        <v>26</v>
      </c>
      <c r="B36" s="38"/>
      <c r="C36" s="40">
        <f>IF(ISBLANK(B36),0,LOOKUP(B36,Validations!A$2:A$23,Validations!B$2:B$23))</f>
        <v>0</v>
      </c>
      <c r="D36" s="44"/>
      <c r="E36" s="42">
        <f t="shared" si="2"/>
        <v>0</v>
      </c>
    </row>
    <row r="37" spans="1:5" x14ac:dyDescent="0.2">
      <c r="A37" s="36">
        <f t="shared" si="1"/>
        <v>27</v>
      </c>
      <c r="B37" s="38"/>
      <c r="C37" s="40">
        <f>IF(ISBLANK(B37),0,LOOKUP(B37,Validations!A$2:A$23,Validations!B$2:B$23))</f>
        <v>0</v>
      </c>
      <c r="D37" s="44"/>
      <c r="E37" s="42">
        <f t="shared" si="2"/>
        <v>0</v>
      </c>
    </row>
    <row r="38" spans="1:5" x14ac:dyDescent="0.2">
      <c r="A38" s="36">
        <f t="shared" si="1"/>
        <v>28</v>
      </c>
      <c r="B38" s="38"/>
      <c r="C38" s="40">
        <f>IF(ISBLANK(B38),0,LOOKUP(B38,Validations!A$2:A$23,Validations!B$2:B$23))</f>
        <v>0</v>
      </c>
      <c r="D38" s="44"/>
      <c r="E38" s="42">
        <f t="shared" si="2"/>
        <v>0</v>
      </c>
    </row>
    <row r="39" spans="1:5" x14ac:dyDescent="0.2">
      <c r="A39" s="36">
        <f t="shared" si="1"/>
        <v>29</v>
      </c>
      <c r="B39" s="38"/>
      <c r="C39" s="40">
        <f>IF(ISBLANK(B39),0,LOOKUP(B39,Validations!A$2:A$23,Validations!B$2:B$23))</f>
        <v>0</v>
      </c>
      <c r="D39" s="44"/>
      <c r="E39" s="42">
        <f t="shared" si="2"/>
        <v>0</v>
      </c>
    </row>
    <row r="40" spans="1:5" x14ac:dyDescent="0.2">
      <c r="A40" s="36">
        <f t="shared" si="1"/>
        <v>30</v>
      </c>
      <c r="B40" s="38"/>
      <c r="C40" s="40">
        <f>IF(ISBLANK(B40),0,LOOKUP(B40,Validations!A$2:A$23,Validations!B$2:B$23))</f>
        <v>0</v>
      </c>
      <c r="D40" s="44"/>
      <c r="E40" s="42">
        <f t="shared" si="2"/>
        <v>0</v>
      </c>
    </row>
    <row r="41" spans="1:5" x14ac:dyDescent="0.2">
      <c r="A41" s="36">
        <f t="shared" si="1"/>
        <v>31</v>
      </c>
      <c r="B41" s="38"/>
      <c r="C41" s="40">
        <f>IF(ISBLANK(B41),0,LOOKUP(B41,Validations!A$2:A$23,Validations!B$2:B$23))</f>
        <v>0</v>
      </c>
      <c r="D41" s="44"/>
      <c r="E41" s="42">
        <f t="shared" ref="E41:E50" si="3">IF(ISBLANK(B41),0,(D41/C41))</f>
        <v>0</v>
      </c>
    </row>
    <row r="42" spans="1:5" x14ac:dyDescent="0.2">
      <c r="A42" s="36">
        <f t="shared" si="1"/>
        <v>32</v>
      </c>
      <c r="B42" s="38"/>
      <c r="C42" s="40">
        <f>IF(ISBLANK(B42),0,LOOKUP(B42,Validations!A$2:A$23,Validations!B$2:B$23))</f>
        <v>0</v>
      </c>
      <c r="D42" s="44"/>
      <c r="E42" s="42">
        <f t="shared" si="3"/>
        <v>0</v>
      </c>
    </row>
    <row r="43" spans="1:5" x14ac:dyDescent="0.2">
      <c r="A43" s="36">
        <f t="shared" si="1"/>
        <v>33</v>
      </c>
      <c r="B43" s="38"/>
      <c r="C43" s="40">
        <f>IF(ISBLANK(B43),0,LOOKUP(B43,Validations!A$2:A$23,Validations!B$2:B$23))</f>
        <v>0</v>
      </c>
      <c r="D43" s="44"/>
      <c r="E43" s="42">
        <f t="shared" si="3"/>
        <v>0</v>
      </c>
    </row>
    <row r="44" spans="1:5" x14ac:dyDescent="0.2">
      <c r="A44" s="36">
        <f t="shared" si="1"/>
        <v>34</v>
      </c>
      <c r="B44" s="38"/>
      <c r="C44" s="40">
        <f>IF(ISBLANK(B44),0,LOOKUP(B44,Validations!A$2:A$23,Validations!B$2:B$23))</f>
        <v>0</v>
      </c>
      <c r="D44" s="44"/>
      <c r="E44" s="42">
        <f t="shared" si="3"/>
        <v>0</v>
      </c>
    </row>
    <row r="45" spans="1:5" x14ac:dyDescent="0.2">
      <c r="A45" s="36">
        <f t="shared" si="1"/>
        <v>35</v>
      </c>
      <c r="B45" s="38"/>
      <c r="C45" s="40">
        <f>IF(ISBLANK(B45),0,LOOKUP(B45,Validations!A$2:A$23,Validations!B$2:B$23))</f>
        <v>0</v>
      </c>
      <c r="D45" s="44"/>
      <c r="E45" s="42">
        <f t="shared" si="3"/>
        <v>0</v>
      </c>
    </row>
    <row r="46" spans="1:5" x14ac:dyDescent="0.2">
      <c r="A46" s="36">
        <f t="shared" si="1"/>
        <v>36</v>
      </c>
      <c r="B46" s="38"/>
      <c r="C46" s="40">
        <f>IF(ISBLANK(B46),0,LOOKUP(B46,Validations!A$2:A$23,Validations!B$2:B$23))</f>
        <v>0</v>
      </c>
      <c r="D46" s="44"/>
      <c r="E46" s="42">
        <f t="shared" si="3"/>
        <v>0</v>
      </c>
    </row>
    <row r="47" spans="1:5" x14ac:dyDescent="0.2">
      <c r="A47" s="36">
        <f t="shared" si="1"/>
        <v>37</v>
      </c>
      <c r="B47" s="38"/>
      <c r="C47" s="40">
        <f>IF(ISBLANK(B47),0,LOOKUP(B47,Validations!A$2:A$23,Validations!B$2:B$23))</f>
        <v>0</v>
      </c>
      <c r="D47" s="44"/>
      <c r="E47" s="42">
        <f t="shared" si="3"/>
        <v>0</v>
      </c>
    </row>
    <row r="48" spans="1:5" x14ac:dyDescent="0.2">
      <c r="A48" s="36">
        <f t="shared" si="1"/>
        <v>38</v>
      </c>
      <c r="B48" s="38"/>
      <c r="C48" s="40">
        <f>IF(ISBLANK(B48),0,LOOKUP(B48,Validations!A$2:A$23,Validations!B$2:B$23))</f>
        <v>0</v>
      </c>
      <c r="D48" s="44"/>
      <c r="E48" s="42">
        <f t="shared" si="3"/>
        <v>0</v>
      </c>
    </row>
    <row r="49" spans="1:5" x14ac:dyDescent="0.2">
      <c r="A49" s="36">
        <f t="shared" si="1"/>
        <v>39</v>
      </c>
      <c r="B49" s="38"/>
      <c r="C49" s="40">
        <f>IF(ISBLANK(B49),0,LOOKUP(B49,Validations!A$2:A$23,Validations!B$2:B$23))</f>
        <v>0</v>
      </c>
      <c r="D49" s="44"/>
      <c r="E49" s="42">
        <f t="shared" si="3"/>
        <v>0</v>
      </c>
    </row>
    <row r="50" spans="1:5" ht="15.75" thickBot="1" x14ac:dyDescent="0.25">
      <c r="A50" s="37">
        <f t="shared" si="1"/>
        <v>40</v>
      </c>
      <c r="B50" s="39"/>
      <c r="C50" s="41">
        <f>IF(ISBLANK(B50),0,LOOKUP(B50,Validations!A$2:A$23,Validations!B$2:B$23))</f>
        <v>0</v>
      </c>
      <c r="D50" s="45"/>
      <c r="E50" s="43">
        <f t="shared" si="3"/>
        <v>0</v>
      </c>
    </row>
  </sheetData>
  <sheetProtection algorithmName="SHA-512" hashValue="03D/b31DLCmeulCvTFbL0Rj3xSmkJIlh0rfhbVQAY1iG0r8Znz48r5unHPEcGJ8wakLuwp/x67pL5B5R/AAM0A==" saltValue="sVabI55qXz0FDjzieJszHA==" spinCount="100000" sheet="1" objects="1" scenarios="1"/>
  <mergeCells count="1">
    <mergeCell ref="B1:E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Validations!$A$2:$A$24</xm:f>
          </x14:formula1>
          <xm:sqref>B11:B50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abSelected="1" workbookViewId="0">
      <selection activeCell="K16" sqref="K16"/>
    </sheetView>
  </sheetViews>
  <sheetFormatPr defaultRowHeight="15" x14ac:dyDescent="0.2"/>
  <cols>
    <col min="1" max="1" width="11.97265625" customWidth="1"/>
    <col min="2" max="3" width="16.41015625" customWidth="1"/>
    <col min="4" max="7" width="17.484375" customWidth="1"/>
    <col min="8" max="8" width="18.96484375" customWidth="1"/>
  </cols>
  <sheetData>
    <row r="1" spans="1:10" x14ac:dyDescent="0.2">
      <c r="A1" s="59" t="s">
        <v>28</v>
      </c>
      <c r="B1" s="60"/>
      <c r="C1" s="60"/>
      <c r="D1" s="60"/>
      <c r="E1" s="60"/>
      <c r="F1" s="60"/>
      <c r="G1" s="60"/>
      <c r="H1" s="60"/>
    </row>
    <row r="2" spans="1:10" x14ac:dyDescent="0.2">
      <c r="A2" s="60"/>
      <c r="B2" s="60"/>
      <c r="C2" s="60"/>
      <c r="D2" s="60"/>
      <c r="E2" s="60"/>
      <c r="F2" s="60"/>
      <c r="G2" s="60"/>
      <c r="H2" s="60"/>
    </row>
    <row r="3" spans="1:10" x14ac:dyDescent="0.2">
      <c r="A3" s="23"/>
      <c r="B3" s="23"/>
      <c r="C3" s="23"/>
      <c r="D3" s="23"/>
      <c r="E3" s="23"/>
      <c r="F3" s="23"/>
      <c r="G3" s="23"/>
      <c r="H3" s="4"/>
    </row>
    <row r="4" spans="1:10" x14ac:dyDescent="0.2">
      <c r="A4" s="23"/>
      <c r="B4" s="25" t="s">
        <v>31</v>
      </c>
      <c r="C4" s="26">
        <f>COUNTIF(A9:A47,"*")</f>
        <v>0</v>
      </c>
      <c r="D4" s="23"/>
      <c r="E4" s="25" t="s">
        <v>36</v>
      </c>
      <c r="F4" s="32">
        <f>IF($C$4=0,0,('Capital Improvements'!D7/12)/C4)</f>
        <v>0</v>
      </c>
      <c r="G4" s="23"/>
      <c r="H4" s="4"/>
    </row>
    <row r="5" spans="1:10" x14ac:dyDescent="0.2">
      <c r="A5" s="23"/>
      <c r="B5" s="23"/>
      <c r="C5" s="23"/>
      <c r="D5" s="23"/>
      <c r="E5" s="23"/>
      <c r="F5" s="23"/>
      <c r="G5" s="23"/>
      <c r="H5" s="4"/>
    </row>
    <row r="6" spans="1:10" x14ac:dyDescent="0.2">
      <c r="A6" s="23"/>
      <c r="B6" s="28" t="s">
        <v>32</v>
      </c>
      <c r="C6" s="23"/>
      <c r="D6" s="23"/>
      <c r="E6" s="23"/>
      <c r="F6" s="23"/>
      <c r="G6" s="23"/>
      <c r="H6" s="4"/>
    </row>
    <row r="7" spans="1:10" ht="15" customHeight="1" x14ac:dyDescent="0.2">
      <c r="A7" s="24"/>
      <c r="B7" s="27"/>
      <c r="C7" s="24"/>
      <c r="D7" s="24"/>
      <c r="E7" s="24"/>
      <c r="F7" s="24"/>
      <c r="G7" s="24"/>
      <c r="H7" s="5"/>
    </row>
    <row r="8" spans="1:10" ht="33.75" customHeight="1" x14ac:dyDescent="0.2">
      <c r="A8" s="29" t="s">
        <v>41</v>
      </c>
      <c r="B8" s="30" t="s">
        <v>25</v>
      </c>
      <c r="C8" s="30" t="s">
        <v>26</v>
      </c>
      <c r="D8" s="31" t="s">
        <v>27</v>
      </c>
      <c r="E8" s="31" t="s">
        <v>29</v>
      </c>
      <c r="F8" s="31" t="s">
        <v>30</v>
      </c>
      <c r="G8" s="31" t="s">
        <v>42</v>
      </c>
      <c r="H8" s="31" t="s">
        <v>43</v>
      </c>
    </row>
    <row r="9" spans="1:10" x14ac:dyDescent="0.2">
      <c r="A9" s="49"/>
      <c r="B9" s="47"/>
      <c r="C9" s="47"/>
      <c r="D9" s="44"/>
      <c r="E9" s="46">
        <f>D9*0.03</f>
        <v>0</v>
      </c>
      <c r="F9" s="46">
        <f>$F$4</f>
        <v>0</v>
      </c>
      <c r="G9" s="46">
        <f>IF(ISBLANK(D9),0,IF(E9&lt;F9,E9,F9 ))</f>
        <v>0</v>
      </c>
      <c r="H9" s="46">
        <f>IF(ISBLANK(D9),0,IF(E9&lt;F9,E9+D9,F9+D9 ))</f>
        <v>0</v>
      </c>
      <c r="J9" s="21"/>
    </row>
    <row r="10" spans="1:10" x14ac:dyDescent="0.2">
      <c r="A10" s="49"/>
      <c r="B10" s="47"/>
      <c r="C10" s="47"/>
      <c r="D10" s="44"/>
      <c r="E10" s="46">
        <f t="shared" ref="E10:E47" si="0">D10*0.03</f>
        <v>0</v>
      </c>
      <c r="F10" s="46">
        <f t="shared" ref="F10:F47" si="1">$F$4</f>
        <v>0</v>
      </c>
      <c r="G10" s="46">
        <f t="shared" ref="G10:G47" si="2">IF(ISBLANK(D10),0,IF(E10&lt;F10,E10,F10 ))</f>
        <v>0</v>
      </c>
      <c r="H10" s="46">
        <f t="shared" ref="H10:H47" si="3">IF(ISBLANK(D10),0,IF(E10&lt;F10,E10+D10,F10+D10 ))</f>
        <v>0</v>
      </c>
    </row>
    <row r="11" spans="1:10" x14ac:dyDescent="0.2">
      <c r="A11" s="49"/>
      <c r="B11" s="47"/>
      <c r="C11" s="47"/>
      <c r="D11" s="44"/>
      <c r="E11" s="46">
        <f t="shared" si="0"/>
        <v>0</v>
      </c>
      <c r="F11" s="46">
        <f t="shared" si="1"/>
        <v>0</v>
      </c>
      <c r="G11" s="46">
        <f t="shared" si="2"/>
        <v>0</v>
      </c>
      <c r="H11" s="46">
        <f t="shared" si="3"/>
        <v>0</v>
      </c>
    </row>
    <row r="12" spans="1:10" x14ac:dyDescent="0.2">
      <c r="A12" s="49"/>
      <c r="B12" s="47"/>
      <c r="C12" s="47"/>
      <c r="D12" s="44"/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si="3"/>
        <v>0</v>
      </c>
    </row>
    <row r="13" spans="1:10" x14ac:dyDescent="0.2">
      <c r="A13" s="49"/>
      <c r="B13" s="47"/>
      <c r="C13" s="47"/>
      <c r="D13" s="44"/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</row>
    <row r="14" spans="1:10" x14ac:dyDescent="0.2">
      <c r="A14" s="48"/>
      <c r="B14" s="47"/>
      <c r="C14" s="47"/>
      <c r="D14" s="44"/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</row>
    <row r="15" spans="1:10" x14ac:dyDescent="0.2">
      <c r="A15" s="48"/>
      <c r="B15" s="47"/>
      <c r="C15" s="47"/>
      <c r="D15" s="44"/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</row>
    <row r="16" spans="1:10" x14ac:dyDescent="0.2">
      <c r="A16" s="48"/>
      <c r="B16" s="47"/>
      <c r="C16" s="47"/>
      <c r="D16" s="44"/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0</v>
      </c>
    </row>
    <row r="17" spans="1:8" x14ac:dyDescent="0.2">
      <c r="A17" s="48"/>
      <c r="B17" s="47"/>
      <c r="C17" s="47"/>
      <c r="D17" s="44"/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</row>
    <row r="18" spans="1:8" x14ac:dyDescent="0.2">
      <c r="A18" s="48"/>
      <c r="B18" s="47"/>
      <c r="C18" s="47"/>
      <c r="D18" s="44"/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</row>
    <row r="19" spans="1:8" x14ac:dyDescent="0.2">
      <c r="A19" s="48"/>
      <c r="B19" s="47"/>
      <c r="C19" s="47"/>
      <c r="D19" s="44"/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</row>
    <row r="20" spans="1:8" x14ac:dyDescent="0.2">
      <c r="A20" s="48"/>
      <c r="B20" s="47"/>
      <c r="C20" s="47"/>
      <c r="D20" s="44"/>
      <c r="E20" s="46">
        <f t="shared" si="0"/>
        <v>0</v>
      </c>
      <c r="F20" s="46">
        <f t="shared" si="1"/>
        <v>0</v>
      </c>
      <c r="G20" s="46">
        <f t="shared" si="2"/>
        <v>0</v>
      </c>
      <c r="H20" s="46">
        <f t="shared" si="3"/>
        <v>0</v>
      </c>
    </row>
    <row r="21" spans="1:8" x14ac:dyDescent="0.2">
      <c r="A21" s="48"/>
      <c r="B21" s="47"/>
      <c r="C21" s="47"/>
      <c r="D21" s="44"/>
      <c r="E21" s="46">
        <f t="shared" si="0"/>
        <v>0</v>
      </c>
      <c r="F21" s="46">
        <f t="shared" si="1"/>
        <v>0</v>
      </c>
      <c r="G21" s="46">
        <f t="shared" si="2"/>
        <v>0</v>
      </c>
      <c r="H21" s="46">
        <f t="shared" si="3"/>
        <v>0</v>
      </c>
    </row>
    <row r="22" spans="1:8" x14ac:dyDescent="0.2">
      <c r="A22" s="48"/>
      <c r="B22" s="47"/>
      <c r="C22" s="47"/>
      <c r="D22" s="44"/>
      <c r="E22" s="46">
        <f t="shared" si="0"/>
        <v>0</v>
      </c>
      <c r="F22" s="46">
        <f t="shared" si="1"/>
        <v>0</v>
      </c>
      <c r="G22" s="46">
        <f t="shared" si="2"/>
        <v>0</v>
      </c>
      <c r="H22" s="46">
        <f t="shared" si="3"/>
        <v>0</v>
      </c>
    </row>
    <row r="23" spans="1:8" x14ac:dyDescent="0.2">
      <c r="A23" s="48"/>
      <c r="B23" s="47"/>
      <c r="C23" s="47"/>
      <c r="D23" s="44"/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0</v>
      </c>
    </row>
    <row r="24" spans="1:8" x14ac:dyDescent="0.2">
      <c r="A24" s="48"/>
      <c r="B24" s="47"/>
      <c r="C24" s="47"/>
      <c r="D24" s="44"/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0</v>
      </c>
    </row>
    <row r="25" spans="1:8" x14ac:dyDescent="0.2">
      <c r="A25" s="48"/>
      <c r="B25" s="47"/>
      <c r="C25" s="47"/>
      <c r="D25" s="44"/>
      <c r="E25" s="46">
        <f t="shared" si="0"/>
        <v>0</v>
      </c>
      <c r="F25" s="46">
        <f t="shared" si="1"/>
        <v>0</v>
      </c>
      <c r="G25" s="46">
        <f t="shared" si="2"/>
        <v>0</v>
      </c>
      <c r="H25" s="46">
        <f t="shared" si="3"/>
        <v>0</v>
      </c>
    </row>
    <row r="26" spans="1:8" x14ac:dyDescent="0.2">
      <c r="A26" s="48"/>
      <c r="B26" s="47"/>
      <c r="C26" s="47"/>
      <c r="D26" s="44"/>
      <c r="E26" s="46">
        <f t="shared" si="0"/>
        <v>0</v>
      </c>
      <c r="F26" s="46">
        <f t="shared" si="1"/>
        <v>0</v>
      </c>
      <c r="G26" s="46">
        <f t="shared" si="2"/>
        <v>0</v>
      </c>
      <c r="H26" s="46">
        <f t="shared" si="3"/>
        <v>0</v>
      </c>
    </row>
    <row r="27" spans="1:8" x14ac:dyDescent="0.2">
      <c r="A27" s="48"/>
      <c r="B27" s="47"/>
      <c r="C27" s="47"/>
      <c r="D27" s="44"/>
      <c r="E27" s="46">
        <f t="shared" si="0"/>
        <v>0</v>
      </c>
      <c r="F27" s="46">
        <f t="shared" si="1"/>
        <v>0</v>
      </c>
      <c r="G27" s="46">
        <f t="shared" si="2"/>
        <v>0</v>
      </c>
      <c r="H27" s="46">
        <f t="shared" si="3"/>
        <v>0</v>
      </c>
    </row>
    <row r="28" spans="1:8" x14ac:dyDescent="0.2">
      <c r="A28" s="48"/>
      <c r="B28" s="47"/>
      <c r="C28" s="47"/>
      <c r="D28" s="44"/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</row>
    <row r="29" spans="1:8" x14ac:dyDescent="0.2">
      <c r="A29" s="48"/>
      <c r="B29" s="47"/>
      <c r="C29" s="47"/>
      <c r="D29" s="44"/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0</v>
      </c>
    </row>
    <row r="30" spans="1:8" x14ac:dyDescent="0.2">
      <c r="A30" s="48"/>
      <c r="B30" s="47"/>
      <c r="C30" s="47"/>
      <c r="D30" s="44"/>
      <c r="E30" s="46">
        <f t="shared" si="0"/>
        <v>0</v>
      </c>
      <c r="F30" s="46">
        <f t="shared" si="1"/>
        <v>0</v>
      </c>
      <c r="G30" s="46">
        <f t="shared" si="2"/>
        <v>0</v>
      </c>
      <c r="H30" s="46">
        <f t="shared" si="3"/>
        <v>0</v>
      </c>
    </row>
    <row r="31" spans="1:8" x14ac:dyDescent="0.2">
      <c r="A31" s="48"/>
      <c r="B31" s="47"/>
      <c r="C31" s="47"/>
      <c r="D31" s="44"/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</row>
    <row r="32" spans="1:8" x14ac:dyDescent="0.2">
      <c r="A32" s="48"/>
      <c r="B32" s="47"/>
      <c r="C32" s="47"/>
      <c r="D32" s="44"/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</row>
    <row r="33" spans="1:8" x14ac:dyDescent="0.2">
      <c r="A33" s="48"/>
      <c r="B33" s="47"/>
      <c r="C33" s="47"/>
      <c r="D33" s="44"/>
      <c r="E33" s="46">
        <f t="shared" si="0"/>
        <v>0</v>
      </c>
      <c r="F33" s="46">
        <f t="shared" si="1"/>
        <v>0</v>
      </c>
      <c r="G33" s="46">
        <f t="shared" si="2"/>
        <v>0</v>
      </c>
      <c r="H33" s="46">
        <f t="shared" si="3"/>
        <v>0</v>
      </c>
    </row>
    <row r="34" spans="1:8" x14ac:dyDescent="0.2">
      <c r="A34" s="48"/>
      <c r="B34" s="47"/>
      <c r="C34" s="47"/>
      <c r="D34" s="44"/>
      <c r="E34" s="46">
        <f t="shared" si="0"/>
        <v>0</v>
      </c>
      <c r="F34" s="46">
        <f t="shared" si="1"/>
        <v>0</v>
      </c>
      <c r="G34" s="46">
        <f t="shared" si="2"/>
        <v>0</v>
      </c>
      <c r="H34" s="46">
        <f t="shared" si="3"/>
        <v>0</v>
      </c>
    </row>
    <row r="35" spans="1:8" x14ac:dyDescent="0.2">
      <c r="A35" s="48"/>
      <c r="B35" s="47"/>
      <c r="C35" s="47"/>
      <c r="D35" s="44"/>
      <c r="E35" s="46">
        <f t="shared" si="0"/>
        <v>0</v>
      </c>
      <c r="F35" s="46">
        <f t="shared" si="1"/>
        <v>0</v>
      </c>
      <c r="G35" s="46">
        <f t="shared" si="2"/>
        <v>0</v>
      </c>
      <c r="H35" s="46">
        <f t="shared" si="3"/>
        <v>0</v>
      </c>
    </row>
    <row r="36" spans="1:8" x14ac:dyDescent="0.2">
      <c r="A36" s="48"/>
      <c r="B36" s="47"/>
      <c r="C36" s="47"/>
      <c r="D36" s="44"/>
      <c r="E36" s="46">
        <f t="shared" si="0"/>
        <v>0</v>
      </c>
      <c r="F36" s="46">
        <f t="shared" si="1"/>
        <v>0</v>
      </c>
      <c r="G36" s="46">
        <f t="shared" si="2"/>
        <v>0</v>
      </c>
      <c r="H36" s="46">
        <f t="shared" si="3"/>
        <v>0</v>
      </c>
    </row>
    <row r="37" spans="1:8" x14ac:dyDescent="0.2">
      <c r="A37" s="48"/>
      <c r="B37" s="47"/>
      <c r="C37" s="47"/>
      <c r="D37" s="44"/>
      <c r="E37" s="46">
        <f t="shared" si="0"/>
        <v>0</v>
      </c>
      <c r="F37" s="46">
        <f t="shared" si="1"/>
        <v>0</v>
      </c>
      <c r="G37" s="46">
        <f t="shared" si="2"/>
        <v>0</v>
      </c>
      <c r="H37" s="46">
        <f t="shared" si="3"/>
        <v>0</v>
      </c>
    </row>
    <row r="38" spans="1:8" x14ac:dyDescent="0.2">
      <c r="A38" s="48"/>
      <c r="B38" s="47"/>
      <c r="C38" s="47"/>
      <c r="D38" s="44"/>
      <c r="E38" s="46">
        <f t="shared" si="0"/>
        <v>0</v>
      </c>
      <c r="F38" s="46">
        <f t="shared" si="1"/>
        <v>0</v>
      </c>
      <c r="G38" s="46">
        <f t="shared" si="2"/>
        <v>0</v>
      </c>
      <c r="H38" s="46">
        <f t="shared" si="3"/>
        <v>0</v>
      </c>
    </row>
    <row r="39" spans="1:8" x14ac:dyDescent="0.2">
      <c r="A39" s="48"/>
      <c r="B39" s="47"/>
      <c r="C39" s="47"/>
      <c r="D39" s="44"/>
      <c r="E39" s="46">
        <f t="shared" si="0"/>
        <v>0</v>
      </c>
      <c r="F39" s="46">
        <f t="shared" si="1"/>
        <v>0</v>
      </c>
      <c r="G39" s="46">
        <f t="shared" si="2"/>
        <v>0</v>
      </c>
      <c r="H39" s="46">
        <f t="shared" si="3"/>
        <v>0</v>
      </c>
    </row>
    <row r="40" spans="1:8" x14ac:dyDescent="0.2">
      <c r="A40" s="48"/>
      <c r="B40" s="47"/>
      <c r="C40" s="47"/>
      <c r="D40" s="44"/>
      <c r="E40" s="46">
        <f t="shared" si="0"/>
        <v>0</v>
      </c>
      <c r="F40" s="46">
        <f t="shared" si="1"/>
        <v>0</v>
      </c>
      <c r="G40" s="46">
        <f t="shared" si="2"/>
        <v>0</v>
      </c>
      <c r="H40" s="46">
        <f t="shared" si="3"/>
        <v>0</v>
      </c>
    </row>
    <row r="41" spans="1:8" x14ac:dyDescent="0.2">
      <c r="A41" s="48"/>
      <c r="B41" s="47"/>
      <c r="C41" s="47"/>
      <c r="D41" s="44"/>
      <c r="E41" s="46">
        <f t="shared" si="0"/>
        <v>0</v>
      </c>
      <c r="F41" s="46">
        <f t="shared" si="1"/>
        <v>0</v>
      </c>
      <c r="G41" s="46">
        <f t="shared" si="2"/>
        <v>0</v>
      </c>
      <c r="H41" s="46">
        <f t="shared" si="3"/>
        <v>0</v>
      </c>
    </row>
    <row r="42" spans="1:8" x14ac:dyDescent="0.2">
      <c r="A42" s="48"/>
      <c r="B42" s="47"/>
      <c r="C42" s="47"/>
      <c r="D42" s="44"/>
      <c r="E42" s="46">
        <f t="shared" si="0"/>
        <v>0</v>
      </c>
      <c r="F42" s="46">
        <f t="shared" si="1"/>
        <v>0</v>
      </c>
      <c r="G42" s="46">
        <f t="shared" si="2"/>
        <v>0</v>
      </c>
      <c r="H42" s="46">
        <f t="shared" si="3"/>
        <v>0</v>
      </c>
    </row>
    <row r="43" spans="1:8" x14ac:dyDescent="0.2">
      <c r="A43" s="48"/>
      <c r="B43" s="47"/>
      <c r="C43" s="47"/>
      <c r="D43" s="44"/>
      <c r="E43" s="46">
        <f t="shared" si="0"/>
        <v>0</v>
      </c>
      <c r="F43" s="46">
        <f t="shared" si="1"/>
        <v>0</v>
      </c>
      <c r="G43" s="46">
        <f t="shared" si="2"/>
        <v>0</v>
      </c>
      <c r="H43" s="46">
        <f t="shared" si="3"/>
        <v>0</v>
      </c>
    </row>
    <row r="44" spans="1:8" x14ac:dyDescent="0.2">
      <c r="A44" s="48"/>
      <c r="B44" s="47"/>
      <c r="C44" s="47"/>
      <c r="D44" s="44"/>
      <c r="E44" s="46">
        <f t="shared" si="0"/>
        <v>0</v>
      </c>
      <c r="F44" s="46">
        <f t="shared" si="1"/>
        <v>0</v>
      </c>
      <c r="G44" s="46">
        <f t="shared" si="2"/>
        <v>0</v>
      </c>
      <c r="H44" s="46">
        <f t="shared" si="3"/>
        <v>0</v>
      </c>
    </row>
    <row r="45" spans="1:8" x14ac:dyDescent="0.2">
      <c r="A45" s="48"/>
      <c r="B45" s="47"/>
      <c r="C45" s="47"/>
      <c r="D45" s="44"/>
      <c r="E45" s="46">
        <f t="shared" si="0"/>
        <v>0</v>
      </c>
      <c r="F45" s="46">
        <f t="shared" si="1"/>
        <v>0</v>
      </c>
      <c r="G45" s="46">
        <f t="shared" si="2"/>
        <v>0</v>
      </c>
      <c r="H45" s="46">
        <f t="shared" si="3"/>
        <v>0</v>
      </c>
    </row>
    <row r="46" spans="1:8" x14ac:dyDescent="0.2">
      <c r="A46" s="48"/>
      <c r="B46" s="47"/>
      <c r="C46" s="47"/>
      <c r="D46" s="44"/>
      <c r="E46" s="46">
        <f t="shared" si="0"/>
        <v>0</v>
      </c>
      <c r="F46" s="46">
        <f t="shared" si="1"/>
        <v>0</v>
      </c>
      <c r="G46" s="46">
        <f t="shared" si="2"/>
        <v>0</v>
      </c>
      <c r="H46" s="46">
        <f t="shared" si="3"/>
        <v>0</v>
      </c>
    </row>
    <row r="47" spans="1:8" x14ac:dyDescent="0.2">
      <c r="A47" s="48"/>
      <c r="B47" s="47"/>
      <c r="C47" s="47"/>
      <c r="D47" s="44"/>
      <c r="E47" s="46">
        <f t="shared" si="0"/>
        <v>0</v>
      </c>
      <c r="F47" s="46">
        <f t="shared" si="1"/>
        <v>0</v>
      </c>
      <c r="G47" s="46">
        <f t="shared" si="2"/>
        <v>0</v>
      </c>
      <c r="H47" s="46">
        <f t="shared" si="3"/>
        <v>0</v>
      </c>
    </row>
    <row r="48" spans="1:8" x14ac:dyDescent="0.2">
      <c r="B48" s="20"/>
      <c r="C48" s="20"/>
      <c r="D48" s="21"/>
      <c r="E48" s="21"/>
      <c r="F48" s="21"/>
      <c r="G48" s="21"/>
      <c r="H48" s="21"/>
    </row>
    <row r="49" spans="2:8" x14ac:dyDescent="0.2">
      <c r="B49" s="20"/>
      <c r="C49" s="20"/>
      <c r="D49" s="21"/>
      <c r="E49" s="21"/>
      <c r="F49" s="21"/>
      <c r="G49" s="21"/>
      <c r="H49" s="21"/>
    </row>
  </sheetData>
  <sheetProtection algorithmName="SHA-512" hashValue="oFkg6K+eV35MyyqhJPS+qBzCrr+mD54Xd62S+ha8U4/nuUaHW+U2xlhO57Hche6OHmlAadlthc91hyqSm4AuMQ==" saltValue="VnzHt9RHfT7gk2qs2Cb20g==" spinCount="100000" sheet="1" objects="1" scenarios="1"/>
  <mergeCells count="1">
    <mergeCell ref="A1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2" sqref="A2"/>
    </sheetView>
  </sheetViews>
  <sheetFormatPr defaultRowHeight="15" x14ac:dyDescent="0.2"/>
  <cols>
    <col min="1" max="1" width="42.5078125" customWidth="1"/>
    <col min="2" max="2" width="13.44921875" customWidth="1"/>
  </cols>
  <sheetData>
    <row r="1" spans="1:5" ht="33.75" customHeight="1" x14ac:dyDescent="0.2">
      <c r="A1" s="1" t="s">
        <v>2</v>
      </c>
      <c r="B1" s="3" t="s">
        <v>3</v>
      </c>
    </row>
    <row r="2" spans="1:5" x14ac:dyDescent="0.2">
      <c r="A2" t="s">
        <v>21</v>
      </c>
      <c r="B2" s="33">
        <v>10</v>
      </c>
      <c r="E2" t="s">
        <v>35</v>
      </c>
    </row>
    <row r="3" spans="1:5" x14ac:dyDescent="0.2">
      <c r="A3" t="s">
        <v>20</v>
      </c>
      <c r="B3" s="33">
        <v>10</v>
      </c>
    </row>
    <row r="4" spans="1:5" x14ac:dyDescent="0.2">
      <c r="A4" t="s">
        <v>17</v>
      </c>
      <c r="B4" s="33">
        <v>10</v>
      </c>
    </row>
    <row r="5" spans="1:5" x14ac:dyDescent="0.2">
      <c r="A5" t="s">
        <v>45</v>
      </c>
      <c r="B5" s="33">
        <v>10</v>
      </c>
    </row>
    <row r="6" spans="1:5" x14ac:dyDescent="0.2">
      <c r="A6" t="s">
        <v>5</v>
      </c>
      <c r="B6" s="33">
        <v>5</v>
      </c>
    </row>
    <row r="7" spans="1:5" x14ac:dyDescent="0.2">
      <c r="A7" t="s">
        <v>4</v>
      </c>
      <c r="B7" s="33">
        <v>20</v>
      </c>
    </row>
    <row r="8" spans="1:5" x14ac:dyDescent="0.2">
      <c r="A8" t="s">
        <v>8</v>
      </c>
      <c r="B8" s="33">
        <v>10</v>
      </c>
    </row>
    <row r="9" spans="1:5" x14ac:dyDescent="0.2">
      <c r="A9" t="s">
        <v>9</v>
      </c>
      <c r="B9" s="33">
        <v>10</v>
      </c>
    </row>
    <row r="10" spans="1:5" x14ac:dyDescent="0.2">
      <c r="A10" t="s">
        <v>10</v>
      </c>
      <c r="B10" s="33">
        <v>10</v>
      </c>
    </row>
    <row r="11" spans="1:5" x14ac:dyDescent="0.2">
      <c r="A11" t="s">
        <v>13</v>
      </c>
      <c r="B11" s="33">
        <v>20</v>
      </c>
    </row>
    <row r="12" spans="1:5" x14ac:dyDescent="0.2">
      <c r="A12" t="s">
        <v>11</v>
      </c>
      <c r="B12" s="33">
        <v>20</v>
      </c>
    </row>
    <row r="13" spans="1:5" x14ac:dyDescent="0.2">
      <c r="A13" t="s">
        <v>12</v>
      </c>
      <c r="B13" s="33">
        <v>20</v>
      </c>
    </row>
    <row r="14" spans="1:5" x14ac:dyDescent="0.2">
      <c r="A14" t="s">
        <v>18</v>
      </c>
      <c r="B14" s="33">
        <v>10</v>
      </c>
    </row>
    <row r="15" spans="1:5" x14ac:dyDescent="0.2">
      <c r="A15" t="s">
        <v>38</v>
      </c>
      <c r="B15" s="33">
        <v>20</v>
      </c>
    </row>
    <row r="16" spans="1:5" x14ac:dyDescent="0.2">
      <c r="A16" t="s">
        <v>14</v>
      </c>
      <c r="B16" s="33">
        <v>20</v>
      </c>
    </row>
    <row r="17" spans="1:2" ht="27.75" x14ac:dyDescent="0.2">
      <c r="A17" s="2" t="s">
        <v>19</v>
      </c>
      <c r="B17" s="33">
        <v>10</v>
      </c>
    </row>
    <row r="18" spans="1:2" x14ac:dyDescent="0.2">
      <c r="A18" t="s">
        <v>39</v>
      </c>
      <c r="B18" s="33">
        <v>10</v>
      </c>
    </row>
    <row r="19" spans="1:2" x14ac:dyDescent="0.2">
      <c r="A19" t="s">
        <v>40</v>
      </c>
      <c r="B19" s="33">
        <v>10</v>
      </c>
    </row>
    <row r="20" spans="1:2" x14ac:dyDescent="0.2">
      <c r="A20" t="s">
        <v>15</v>
      </c>
      <c r="B20" s="33">
        <v>20</v>
      </c>
    </row>
    <row r="21" spans="1:2" x14ac:dyDescent="0.2">
      <c r="A21" t="s">
        <v>16</v>
      </c>
      <c r="B21" s="33">
        <v>20</v>
      </c>
    </row>
    <row r="22" spans="1:2" x14ac:dyDescent="0.2">
      <c r="A22" t="s">
        <v>7</v>
      </c>
      <c r="B22" s="33">
        <v>10</v>
      </c>
    </row>
    <row r="23" spans="1:2" x14ac:dyDescent="0.2">
      <c r="A23" t="s">
        <v>6</v>
      </c>
      <c r="B23" s="33">
        <v>10</v>
      </c>
    </row>
    <row r="24" spans="1:2" x14ac:dyDescent="0.2">
      <c r="A24" t="s">
        <v>37</v>
      </c>
      <c r="B24" s="33">
        <v>10</v>
      </c>
    </row>
  </sheetData>
  <sortState xmlns:xlrd2="http://schemas.microsoft.com/office/spreadsheetml/2017/richdata2" ref="A2:B23">
    <sortCondition ref="A2:A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Capital Improvements</vt:lpstr>
      <vt:lpstr>Units Benefitted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2017-12-07T17:13:37Z</dcterms:created>
  <dcterms:modified xsi:type="dcterms:W3CDTF">2017-12-22T18:06:04Z</dcterms:modified>
</cp:coreProperties>
</file>