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tk2offfsm03\fileshares\TemplateGallery\Handoffs_beginning 3_2015\Golden Set\Excel\"/>
    </mc:Choice>
  </mc:AlternateContent>
  <xr:revisionPtr revIDLastSave="1" documentId="11_8FA199FCEFB7079B92BA284AAB9601904AEBCA24" xr6:coauthVersionLast="47" xr6:coauthVersionMax="47" xr10:uidLastSave="{EA6FC6DC-55CB-AC4F-B8B7-E2A870922484}"/>
  <bookViews>
    <workbookView xWindow="0" yWindow="0" windowWidth="23040" windowHeight="8835" xr2:uid="{00000000-000D-0000-FFFF-FFFF00000000}"/>
  </bookViews>
  <sheets>
    <sheet name="Manage My Money" sheetId="1" r:id="rId1"/>
    <sheet name="Chart Data" sheetId="2" state="hidden" r:id="rId2"/>
  </sheets>
  <definedNames>
    <definedName name="Total_Monthly_Expenses">'Manage My Money'!$C$6</definedName>
    <definedName name="Total_Monthly_Income">'Manage My Money'!$C$4</definedName>
    <definedName name="Total_Monthly_Savings">'Manage My Money'!$C$8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C6" i="1"/>
  <c r="C4" i="1"/>
  <c r="B11" i="1"/>
  <c r="C10" i="1"/>
  <c r="B6" i="2"/>
  <c r="B5" i="2"/>
  <c r="B4" i="2"/>
</calcChain>
</file>

<file path=xl/sharedStrings.xml><?xml version="1.0" encoding="utf-8"?>
<sst xmlns="http://schemas.openxmlformats.org/spreadsheetml/2006/main" count="33" uniqueCount="28">
  <si>
    <t>Monthly Income</t>
  </si>
  <si>
    <t>Item</t>
  </si>
  <si>
    <t>Income Source 1</t>
  </si>
  <si>
    <t>Income Source 2</t>
  </si>
  <si>
    <t>Other</t>
  </si>
  <si>
    <t>Amount</t>
  </si>
  <si>
    <t>Monthly Expenses</t>
  </si>
  <si>
    <t>Rent/mortgage</t>
  </si>
  <si>
    <t>Electric</t>
  </si>
  <si>
    <t>Gas</t>
  </si>
  <si>
    <t>Cell phone</t>
  </si>
  <si>
    <t>Groceries</t>
  </si>
  <si>
    <t>Car payment</t>
  </si>
  <si>
    <t>Credit cards</t>
  </si>
  <si>
    <t>Auto insurance</t>
  </si>
  <si>
    <t>Miscellaneous</t>
  </si>
  <si>
    <t>Monthly Savings</t>
  </si>
  <si>
    <t>Date</t>
  </si>
  <si>
    <t>% of Income Spent</t>
  </si>
  <si>
    <t>Summary</t>
  </si>
  <si>
    <t>Total Monthly Income</t>
  </si>
  <si>
    <t>Total Monthly Expenses</t>
  </si>
  <si>
    <t>Total Monthly Savings</t>
  </si>
  <si>
    <t>Cash Balance</t>
  </si>
  <si>
    <t>[Date]</t>
  </si>
  <si>
    <t>Budget</t>
  </si>
  <si>
    <t>CHART DATA</t>
  </si>
  <si>
    <t>&lt;div class="styles__StyledDataModule-sc-14rfp2w-0 HQAGD"&gt;&lt;div class="StyledDivider-c11n-8-84-3__sc-oclvq-0 bdgbGz styles__StyledDivider-sc-14rfp2w-1 cpvWxD" role="separator"&gt;&lt;/div&gt;&lt;div class="hdp__sc-1j01zad-0 hGwlRq"&gt;&lt;h4 class="Text-c11n-8-84-3__sc-aiai24-0 hdp__sc-vwszk-0 bBpXYp ttfaz hdp__sc-1j01zad-5 gVTPqI ds-expandable-card-module-header"&gt;&lt;div class="MediaObject__StyledMediaObject-sc-12gs3hz-0 bPYYRb MediaObject-sc-12gs3hz-1 jXKmLA MediaObject-c11n-8-84-3__sc-1c6i1ap-0 hBEVTE"&gt;&lt;div class="MediaObject__Media-sc-12gs3hz-3 jyCnNC"&gt;&lt;svg width="200" height="100" viewBox="0 0 200 100" fill="none" xmlns="http://www.w3.org/2000/svg" style="display: block; margin: 0px auto;"&gt;&lt;g clip-path="url(#clip0_8570_140218)"&gt;&lt;path d="M111.218 40.0767C111.766 39.6056 112.298 39.0938 112.782 38.5297C122.633 27.1774 109.841 16.1217 100.596 13.3069C95.2564 11.6843 89.257 12.1612 84.629 15.5809C80.0011 19.0005 77.1064 25.6362 78.3845 31.7253C78.8806 34.0807 79.9485 36.2092 81.3725 38.0121C80.964 38.2447 80.5613 38.489 80.1703 38.7507C73.9024 42.8798 69.9865 50.8939 71.7139 58.2508C72.9628 63.5663 76.9255 67.9456 81.7227 70.5219C82.1195 70.7313 82.5164 70.9349 82.9191 71.121C88.2415 73.581 94.2818 74.0695 100.118 73.6217C106.747 73.1157 113.64 71.2489 118.297 66.4568C128.417 56.0583 120.9 45.8691 111.212 40.0709L111.218 40.0767Z" fill="#0D4599"&gt;&lt;/path&gt;&lt;path d="M111.218 40.0767C111.766 39.6056 112.298 39.0938 112.782 38.5297C122.633 27.1774 109.841 16.1217 100.596 13.3069C95.2564 11.6843 89.257 12.1612 84.629 15.5809C80.0011 19.0005 77.1064 25.6362 78.3845 31.7253C78.8806 34.0807 79.9485 36.2092 81.3725 38.0121C80.964 38.2447 80.5613 38.489 80.1703 38.7507C73.9024 42.8798 69.9865 50.8939 71.7139 58.2508C72.9628 63.5663 76.9255 67.9456 81.7227 70.5219C82.1195 70.7313 82.5164 70.9349 82.9191 71.121C88.2415 73.581 94.2818 74.0695 100.118 73.6217C106.747 73.1157 113.64 71.2489 118.297 66.4568C128.417 56.0583 120.9 45.8691 111.212 40.0709L111.218 40.0767Z" fill="#0D4599"&gt;&lt;/path&gt;&lt;path d="M159.425 0L127.945 50.8933H190.904L159.425 0Z" fill="#0D4599"&gt;&lt;/path&gt;&lt;path d="M159.429 0H118.391V50.8933H159.429V0Z" fill="#0D4599"&gt;&lt;/path&gt;&lt;path d="M118.386 0L86.9062 50.8933H149.859L118.386 0Z" fill="#006AFF"&gt;&lt;/path&gt;&lt;path d="M118.382 5.57812L90.3516 50.8942H146.406L118.382 5.57812Z" fill="white"&gt;&lt;/path&gt;&lt;path d="M146.406 50.8945H90.3516V67.638H146.406V50.8945Z" fill="white"&gt;&lt;/path&gt;&lt;path d="M187.453 50.8945H131.398V67.638H187.453V50.8945Z" fill="#006AFF"&gt;&lt;/path&gt;&lt;path d="M187.445 67.6367H90.3516V85.9504H187.445V67.6367Z" fill="#006AFF"&gt;&lt;/path&gt;&lt;path d="M187.456 67.6367H154.617V85.9504H187.456V67.6367Z" fill="#0D4599"&gt;&lt;/path&gt;&lt;path d="M160.4 67.6367H115.836V85.9504H160.4V67.6367Z" fill="#0D4599"&gt;&lt;/path&gt;&lt;path d="M144.224 50.8945H90.3516V55.3028H144.224V50.8945Z" fill="#006AFF"&gt;&lt;/path&gt;&lt;path d="M123.12 27.9844H113.648V41.8607H123.12V27.9844Z" fill="#A6E5FF"&gt;&lt;/path&gt;&lt;path d="M141.786 37.7617L123.555 67.6371H160.018L141.786 37.7617Z" fill="#006AFF"&gt;&lt;/path&gt;&lt;path d="M141.784 37.7617H134.062V45.3163H141.784V37.7617Z" fill="#006AFF"&gt;&lt;/path&gt;&lt;path d="M134.068 37.7617L115.836 67.6371H152.299L134.068 37.7617Z" fill="#0D4599"&gt;&lt;/path&gt;&lt;path d="M134.065 45.3125L126.438 57.9093H141.687L134.065 45.3125Z" fill="#006AFF"&gt;&lt;/path&gt;&lt;path d="M110.452 71.3711H97.4609V79.8504H110.452V71.3711Z" fill="#A6E5FF"&gt;&lt;/path&gt;&lt;path d="M110.452 55.4258H97.4609V63.9051H110.452V55.4258Z" fill="#A6E5FF"&gt;&lt;/path&gt;&lt;path d="M179.444 71.3711H166.453V79.8504H179.444V71.3711Z" fill="#006AFF"&gt;&lt;/path&gt;&lt;path d="M179.444 55.4258H166.453V63.9051H179.444V55.4258Z" fill="white"&gt;&lt;/path&gt;&lt;path d="M152.299 67.6367H115.836V85.9504H152.299V67.6367Z" fill="#0D4599"&gt;&lt;/path&gt;&lt;path d="M134.065 64.6836C137.97 64.6836 141.133 67.8415 141.133 71.7264V85.9517H126.992V71.7264C126.992 67.8357 130.161 64.6836 134.06 64.6836H134.065Z" fill="#A6E5FF"&gt;&lt;/path&gt;&lt;path d="M199.517 77.4284C198.595 76.1547 196.628 76.4513 195.654 77.6436C195.029 78.4054 194.533 79.4464 194.405 80.5282C194.527 77.4517 194.457 70.2576 190.798 70.3565C188.119 70.4263 187.897 77.1551 187.956 80.3944C186.946 77.0097 185.621 75.4569 183.719 75.4336C179.038 75.3696 184.343 85.803 184.343 85.803L190.109 85.9368L196.535 86.088C196.914 86.0996 198.04 83.9071 198.256 83.5407C198.782 82.6683 199.354 81.7495 199.71 80.7492C199.972 80.0164 200.095 79.1847 199.937 78.4171C199.855 78.0216 199.71 77.6901 199.523 77.4342L199.517 77.4284Z" fill="#006AFF"&gt;&lt;/path&gt;&lt;path d="M16.9468 67.2695C17.046 69.9797 16.9818 72.6898 16.8651 75.3999C16.8184 76.755 16.7133 78.11 16.6375 79.4651L16.3165 83.5303L15.908 87.5955C15.7387 88.9505 15.6045 90.3056 15.4002 91.6606C15.0326 94.3708 14.6065 97.0809 14.0171 99.791H13.381C12.7915 97.0809 12.3655 94.3708 11.9978 91.6606C11.7994 90.3056 11.6593 88.9505 11.4901 87.5955L11.0816 83.5303L10.7606 79.4651C10.6847 78.11 10.5797 76.755 10.533 75.3999C10.4104 72.6898 10.3462 69.9797 10.4513 67.2695H16.9409H16.9468Z" fill="#006AFF"&gt;&lt;/path&gt;&lt;path d="M21.3945 66.6211C22.0481 69.3138 22.5383 72.0355 22.976 74.7689C23.2095 76.1356 23.3846 77.5081 23.583 78.8806L24.1024 83.0098L24.5342 87.1564C24.6451 88.5463 24.791 89.9247 24.8727 91.3204C25.0712 94.1062 25.2054 96.8977 25.182 99.7242L24.5634 99.8521C23.4312 97.2583 22.4625 94.6354 21.5462 91.9951C21.0735 90.6807 20.6591 89.3547 20.2214 88.0287L18.9842 84.045L17.8403 80.0438C17.4902 78.7062 17.105 77.3685 16.784 76.0251C16.1129 73.3382 15.4943 70.6398 15.0391 67.9122L21.4003 66.6211H21.3945Z" fill="#006AFF"&gt;&lt;/path&gt;&lt;path d="M0.566646 48.365C2.04316 47.4636 2.70262 48.807 3.26872 51.1042L1.52375 51.4241C0.893462 51.0053 -0.909864 49.2606 0.566646 48.3592V48.365Z" fill="#C38F46"&gt;&lt;/path&gt;&lt;path d="M1.12894 52.1277L3.46094 51.5938L3.23354 50.6075L0.901545 51.1415L1.12894 52.1277Z" fill="white"&gt;&lt;/path&gt;&lt;path d="M23.1072 56.0833C22.3777 53.7628 20.7786 51.7273 16.0456 51.5412C15.1352 51.5412 13.4077 51.768 13.4077 51.768C12.2522 51.8669 11.155 52.3496 10.303 53.1347L5.58165 57.4791L3.53322 51.3086L0.609375 51.832C0.609375 51.832 2.01585 58.4794 2.56444 60.5323C3.11302 62.5911 4.49616 62.5155 5.49411 62.1665C5.49411 62.1665 9.13578 60.6021 11.3885 57.6594C11.7562 58.8923 9.5268 65.5048 9.5268 68.7906L23.1072 69.6165" fill="#006AFF"&gt;&lt;/path&gt;&lt;path d="M10.4492 68.9544C12.5501 68.9893 15.7191 67.8203 15.7191 67.8203C15.7191 67.8203 12.3984 71.176 10.4375 71.0655L10.4492 68.9544Z" fill="#0D4599"&gt;&lt;/path&gt;&lt;path d="M22.1672 69.5638C20.0663 69.5987 17.1016 68.1797 17.1016 68.1797C17.1016 68.1797 20.5215 71.4539 22.4765 71.3493L22.1614 69.5697L22.1672 69.5638Z" fill="#0D4599"&gt;&lt;/path&gt;&lt;path d="M11.7894 46.406C11.9587 46.1792 12.3088 45.9175 12.408 45.2952C12.5014 44.6729 12.6006 44.0565 12.6006 44.0565C12.9508 41.8058 14.8416 40.41 16.8667 40.7182C18.886 41.0265 20.2808 42.8759 19.9306 45.1266C19.7147 46.5223 18.7634 46.8306 18.2615 47.9472C17.9231 48.6974 17.9639 49.8954 18.0923 50.919C18.2207 51.9426 16.6275 52.8673 15.5887 52.8673L15.4019 52.8382C14.7249 52.8382 14.4681 51.8553 14.6782 50.7853L14.7424 50.4596C14.8942 49.657 14.3748 49.6047 14.0246 49.5523C13.7678 49.5116 13.4994 49.4709 13.2192 49.4302C12.7057 49.3488 12.3263 49.0522 12.3497 48.2496V47.3016C12.3555 47.1097 12.2154 46.9469 12.0287 46.9178H12.0053C11.7311 46.8713 11.6202 46.6386 11.7952 46.4118L11.7894 46.406Z" fill="#C38F46"&gt;&lt;/path&gt;&lt;path d="M14.1359 50.248C14.2352 50.2247 14.3285 50.2073 14.4219 50.1782C14.5153 50.1433 14.6145 50.1258 14.702 50.0851C14.8888 50.0153 15.0639 49.9165 15.2273 49.806C15.3907 49.6955 15.5366 49.5617 15.665 49.4105C15.7292 49.3349 15.7875 49.2593 15.8401 49.1779C15.8926 49.0906 15.9393 49.015 15.9801 48.9104C16.0093 48.8348 15.9743 48.7475 15.8984 48.7184C15.8284 48.6894 15.7525 48.7184 15.7175 48.7766V48.7882C15.6767 48.8464 15.6241 48.9162 15.5716 48.9743C15.5191 49.0325 15.4607 49.0906 15.3965 49.143C15.274 49.2477 15.1397 49.3407 14.9938 49.4105C14.8479 49.4803 14.6962 49.5385 14.5386 49.5675C14.4628 49.5908 14.3811 49.5966 14.2994 49.6082C14.2176 49.6199 14.1359 49.6199 14.0601 49.6315H14.0309C13.8617 49.649 13.7391 49.8002 13.7508 49.9688C13.7624 50.1375 13.9142 50.2596 14.0834 50.248C14.0951 50.248 14.1126 50.248 14.1243 50.2422L14.1359 50.248Z" fill="#8C551D"&gt;&lt;/path&gt;&lt;path d="M11.9685 47.1993L12.6455 47.1353C12.6922 47.1353 12.733 47.0888 12.7272 47.0364C12.7272 46.9957 12.6863 46.9608 12.6455 46.955L11.9685 46.891C11.8868 46.8852 11.8109 46.9434 11.8051 47.0306C11.7993 47.112 11.8576 47.1876 11.9452 47.1934C11.9568 47.1934 11.9627 47.1934 11.9743 47.1934L11.9685 47.1993Z" fill="#8C551D"&gt;&lt;/path&gt;&lt;path d="M17.3737 45.8359C17.3445 45.8359 17.327 45.8359 17.3037 45.8359C17.2862 45.8359 17.2628 45.8359 17.2453 45.8359C17.2045 45.8359 17.1694 45.8476 17.1344 45.8592C17.0586 45.8825 16.9944 45.9174 16.9302 45.9581C16.8076 46.0453 16.7201 46.1674 16.6617 46.2954C16.6267 46.3594 16.615 46.4233 16.5917 46.4873C16.58 46.5513 16.5683 46.6152 16.5625 46.6792C16.5625 46.7432 16.5625 46.8072 16.5625 46.8653C16.5683 46.9293 16.58 46.9874 16.5917 47.0456C16.615 47.127 16.6967 47.1794 16.7784 47.1619C16.831 47.1503 16.8718 47.1096 16.8893 47.0631V47.0456C16.9127 46.9933 16.9243 46.9409 16.936 46.8886C16.9477 46.8362 16.9652 46.7897 16.971 46.7432L17.0119 46.6036C17.0294 46.5629 17.0411 46.5164 17.0586 46.4757C17.0936 46.3942 17.1344 46.3245 17.187 46.2721C17.2161 46.2489 17.2395 46.2198 17.2745 46.1965C17.292 46.1849 17.3095 46.1732 17.3212 46.1674L17.3445 46.1558L17.362 46.1442C17.4437 46.1442 17.5138 46.0744 17.5138 45.993C17.5138 45.9115 17.4437 45.8418 17.362 45.8418L17.3737 45.8359Z" fill="#8C551D"&gt;&lt;/path&gt;&lt;path d="M18.0903 46.4768C18.1778 44.9763 16.9989 44.8018 16.4153 46.3023C16.3687 46.4128 16.2169 46.4302 16.1527 46.3256C15.2832 44.7902 11.268 44.2552 12.8495 42.0568C13.9934 40.4691 16.0769 40.5098 16.9289 40.6378C18.9832 40.946 20.3955 42.7954 20.0395 45.0461C19.8177 46.4419 18.8548 46.7501 18.3471 47.8667C18.1545 48.2913 18.1486 48.7158 18.1195 49.1462C18.1078 49.2974 18.0669 49.4486 18.0027 49.5882" fill="#0D4599"&gt;&lt;/path&gt;&lt;path d="M20.3925 50.2092C21.7526 50.2092 22.8553 49.1104 22.8553 47.755C22.8553 46.3996 21.7526 45.3008 20.3925 45.3008C19.0323 45.3008 17.9297 46.3996 17.9297 47.755C17.9297 49.1104 19.0323 50.2092 20.3925 50.2092Z" fill="#0D4599"&gt;&lt;/path&gt;&lt;path d="M16.8914 40.7376C18.9982 41.0574 20.4514 42.9533 20.0895 45.268C19.8619 46.6987 18.8698 47.0185 18.3504 48.1642C18.152 48.6004 18.0586 49.7926 17.9944 49.9322L16.763 47.9839C16.763 47.9839 17.9769 48.6353 18.0878 46.7394C18.1753 45.1982 16.9673 45.0179 16.3662 46.5591C16.3195 46.6754 16.1619 46.6928 16.0977 46.5824C15.199 45.0063 11.0729 44.4538 12.707 42.1915C13.8859 40.5573 16.0277 40.6038 16.8972 40.7317L16.8914 40.7376Z" fill="#0D4599"&gt;&lt;/path&gt;&lt;path d="M16.1389 56.9051L14.2422 51.543H18.0356L16.1389 56.9051Z" fill="white"&gt;&lt;/path&gt;&lt;path d="M16.2373 52.1023L14.5391 51.4219H17.9298L16.2373 52.1023Z" fill="#C38F46"&gt;&lt;/path&gt;&lt;path d="M24.5244 66.1979L18.4783 55.6133C17.8013 54.4269 18.5133 52.9265 19.8672 52.6938C20.7193 52.5484 21.9215 53.5546 22.3183 54.3222L26.7596 64.1682" fill="#006AFF"&gt;&lt;/path&gt;&lt;path d="M16.3491 69.8138L24.1486 67.1815C24.2219 67.1568 24.2611 67.0775 24.2363 67.0045L20.9976 57.475C20.9728 57.402 20.8933 57.3629 20.8201 57.3876L13.0206 60.0199C12.9473 60.0446 12.9081 60.1239 12.9329 60.1969L16.1716 69.7264C16.1964 69.7994 16.2759 69.8385 16.3491 69.8138Z" fill="#F2A619"&gt;&lt;/path&gt;&lt;path d="M13.1511 67.2669C12.2466 65.7955 13.5947 65.1383 15.8999 64.5742L16.2209 66.3131C15.8007 66.9412 14.0499 68.7383 13.1453 67.2669H13.1511Z" fill="#C38F46"&gt;&lt;/path&gt;&lt;path d="M15.9363 66.9262L15.1484 64.5999L16.3915 64.3789L16.9284 66.6994L15.9363 66.9262Z" fill="white"&gt;&lt;/path&gt;&lt;path d="M16.3105 64.3996L25.8524 62.2188L26.7453 64.167C27.253 65.5104 26.2668 66.9411 24.8253 66.9586C24.8253 66.9586 20.67 67.5401 16.3047 67.0516V64.4055L16.3105 64.3996Z" fill="#006AFF"&gt;&lt;/path&gt;&lt;path d="M14.0469 53.2401L14.3212 51.0534C14.3329 50.9662 14.4321 50.9197 14.5079 50.9662L16.1187 52.0421C16.1829 52.0886 16.2704 52.0886 16.3404 52.0421L17.9512 50.9662C18.027 50.9139 18.1263 50.9662 18.1379 51.0534L18.4122 53.2401C18.4356 53.4088 18.2488 53.5193 18.1088 53.4321L16.3346 52.298C16.2704 52.2573 16.1887 52.2573 16.1187 52.298L14.3445 53.4321C14.2045 53.5251 14.0177 53.4088 14.0411 53.2401H14.0469Z" fill="white"&gt;&lt;/path&gt;&lt;path d="M9.8744 99.999H15.1502L14.7241 97.3354L12.5239 97.0039C12.1504 97.9635 11.4209 98.7428 10.4813 99.179L9.76352 99.5105C9.5184 99.6268 9.60011 99.9932 9.86856 99.9932L9.8744 99.999Z" fill="#0D4599"&gt;&lt;/path&gt;&lt;path d="M20.5932 99.999H25.8689L25.4429 97.3354L23.2427 97.0039C22.8692 97.9635 22.1397 98.7428 21.2001 99.179L20.4823 99.5105C20.2372 99.6268 20.3189 99.9932 20.5873 99.9932L20.5932 99.999Z" fill="#0D4599"&gt;&lt;/path&gt;&lt;path d="M58.0034 58.0625H33.0078V74.3058H58.0034V58.0625Z" fill="#FFD237"&gt;&lt;/path&gt;&lt;path d="M33.0078 51.9375V55.805H59.9818V97.6141H63.8686V51.9375H33.0078Z" fill="#006AFF"&gt;&lt;/path&gt;&lt;/g&gt;&lt;defs&gt;&lt;clipPath id="clip0_8570_140218"&gt;&lt;rect width="200" height="100" fill="white"&gt;&lt;/rect&gt;&lt;/clipPath&gt;&lt;/defs&gt;&lt;/svg&gt;&lt;/div&gt;&lt;div class="MediaObject__Body-sc-12gs3hz-2 hdp__sc-1qk7d3d-4 eHjFZH kjpUEU"&gt;Tour with a buyer’s agent&lt;/div&gt;&lt;/div&gt;&lt;/h4&gt;&lt;div class="hdp__sc-1j01zad-1 mYvRG ds-expandable-card-content"&gt;&lt;p class="Text-c11n-8-84-3__sc-aiai24-0 StyledParagraph-c11n-8-84-3__sc-18ze78a-0 kuoMMv hdp__sc-1qk7d3d-3 kydPlI"&gt;We’ll find a local expert to take you on a private tour of 344 N 8th St.&lt;/p&gt;&lt;div class="MediaObject__StyledMediaObject-sc-12gs3hz-0 bPYYRb MediaObject-sc-12gs3hz-1 jXKmLA MediaObject-c11n-8-84-3__sc-1c6i1ap-0 hdp__sc-1qk7d3d-0 hJVDet gwqiBE"&gt;&lt;div class="MediaObject__Media-sc-12gs3hz-3 jyCnNC"&gt;&lt;svg viewBox="0 0 44 44" aria-hidden="true" focusable="false" role="img" status="info" class="DetailedIcon-c11n-8-84-3__sc-1u552bz-0 bxxMuJ"&gt;&lt;title&gt;Faster Time&lt;/title&gt;&lt;g&gt;&lt;path class="DetailedIcon__secondary-color-fill" d="M26.857,7.207V4.571h2.572a1.286,1.286,0,0,0,0-2.571H21.714a1.286,1.286,0,0,0,0,2.571h2.572V7.207a15.429,15.429,0,1,0,2.571,0Zm4.77,11.134-2.571,2.572h-.013a3.791,3.791,0,0,1,.386,1.658,3.858,3.858,0,1,1-7.715,0,3.791,3.791,0,0,1,.386-1.658h-.013L16.944,15.77a1.291,1.291,0,1,1,1.826-1.826l5.143,5.143V19.1a3.756,3.756,0,0,1,3.317,0v-.013L29.8,16.516a1.291,1.291,0,0,1,1.826,1.825Z"&gt;&lt;/path&gt;&lt;circle class="DetailedIcon__secondary-color-fill" cx="25.571" cy="22.571" r="1.286"&gt;&lt;/circle&gt;&lt;rect class="DetailedIcon__accent-color-fill" x="7.857" y="25" width="4.857" height="4.857" rx="0.607"&gt;&lt;/rect&gt;&lt;rect class="DetailedIcon__foreground-color-fill" x="22.429" y="25" width="4.857" height="4.857" rx="0.607"&gt;&lt;/rect&gt;&lt;rect class="DetailedIcon__accent-color-fill" x="15.143" y="25" width="4.857" height="4.857" rx="0.607"&gt;&lt;/rect&gt;&lt;rect class="DetailedIcon__foreground-color-fill" x="7.857" y="32.286" width="4.857" height="4.857" rx="0.607"&gt;&lt;/rect&gt;&lt;rect class="DetailedIcon__foreground-color-fill" x="22.429" y="32.286" width="4.857" height="4.857" rx="0.607"&gt;&lt;/rect&gt;&lt;rect class="DetailedIcon__foreground-color-fill" x="15.143" y="32.286" width="4.857" height="4.857" rx="0.607"&gt;&lt;/rect&gt;&lt;path class="DetailedIcon__foreground-color-fill" d="M28.5,11.643H27.286V9.214a1.215,1.215,0,0,0-2.429,0v2.429H10.286V9.214a1.215,1.215,0,0,0-2.429,0v2.429H6.643A3.647,3.647,0,0,0,3,15.286V38.357A3.647,3.647,0,0,0,6.643,42H28.5a3.647,3.647,0,0,0,3.643-3.643V15.286A3.647,3.647,0,0,0,28.5,11.643ZM6.643,14.071H7.857V16.5a1.215,1.215,0,0,0,2.429,0V14.071H24.857V16.5a1.215,1.215,0,0,0,2.429,0V14.071H28.5a1.215,1.215,0,0,1,1.214,1.215v4.857H5.429V15.286A1.215,1.215,0,0,1,6.643,14.071ZM28.5,39.571H6.643a1.215,1.215,0,0,1-1.214-1.214V22.571H29.714V38.357A1.215,1.215,0,0,1,28.5,39.571Z"&gt;&lt;/path&gt;&lt;/g&gt;&lt;/svg&gt;&lt;/div&gt;&lt;div class="MediaObject__Body-sc-12gs3hz-2 hdp__sc-1qk7d3d-1 eHjFZH jNvXTK"&gt;&lt;h6 class="Text-c11n-8-84-3__sc-aiai24-0 StyledHeading-c11n-8-84-3__sc-ktujwe-0 hqOVzy hdp__sc-1qk7d3d-2 kPieQH"&gt;&lt;span class="Text-c11n-8-84-3__sc-aiai24-0 iEFmqD"&gt;Next available tour time:&lt;/span&gt;&lt;span class="Text-c11n-8-84-3__sc-aiai24-0 hqOVzy"&gt;Today at 11am&lt;/span&gt;&lt;/h6&gt;&lt;/div&gt;&lt;/div&gt;&lt;button class="StyledButton-c11n-8-84-3__sc-wpcbcc-0 jTxcsa"&gt;See all available times&lt;/button&gt;&lt;/div&gt;&lt;div class="hdp__sc-1j01zad-2 gBEVmJ"&gt;&lt;/div&gt;&lt;/div&gt;&lt;/div&gt;&lt;div class="styles__StyledDataModule-sc-14rfp2w-0 HQAGD"&gt;&lt;div class="StyledDivider-c11n-8-84-3__sc-oclvq-0 bdgbGz styles__StyledDivider-sc-14rfp2w-1 cpvWxD" role="separator"&gt;&lt;/div&gt;&lt;div class="hdp__sc-1j01zad-0 hGwlRq"&gt;&lt;h4 class="Text-c11n-8-84-3__sc-aiai24-0 hdp__sc-vwszk-0 bBpXYp ttfaz hdp__sc-1j01zad-5 gVTPqI ds-expandable-card-module-header"&gt;&lt;div class="MediaObject__StyledMediaObject-sc-12gs3hz-0 bPYYRb MediaObject-sc-12gs3hz-1 jXKmLA MediaObject-c11n-8-84-3__sc-1c6i1ap-0 hBEVTE"&gt;&lt;div class="MediaObject__Media-sc-12gs3hz-3 jyCnNC"&gt;&lt;svg width="200" height="100" viewBox="0 0 200 100" fill="none" xmlns="http://www.w3.org/2000/svg" style="display: block; margin: 0px auto;"&gt;&lt;g clip-path="url(#clip0_8570_140218)"&gt;&lt;path d="M111.218 40.0767C111.766 39.6056 112.298 39.0938 112.782 38.5297C122.633 27.1774 109.841 16.1217 100.596 13.3069C95.2564 11.6843 89.257 12.1612 84.629 15.5809C80.0011 19.0005 77.1064 25.6362 78.3845 31.7253C78.8806 34.0807 79.9485 36.2092 81.3725 38.0121C80.964 38.2447 80.5613 38.489 80.1703 38.7507C73.9024 42.8798 69.9865 50.8939 71.7139 58.2508C72.9628 63.5663 76.9255 67.9456 81.7227 70.5219C82.1195 70.7313 82.5164 70.9349 82.9191 71.121C88.2415 73.581 94.2818 74.0695 100.118 73.6217C106.747 73.1157 113.64 71.2489 118.297 66.4568C128.417 56.0583 120.9 45.8691 111.212 40.0709L111.218 40.0767Z" fill="#0D4599"&gt;&lt;/path&gt;&lt;path d="M111.218 40.0767C111.766 39.6056 112.298 39.0938 112.782 38.5297C122.633 27.1774 109.841 16.1217 100.596 13.3069C95.2564 11.6843 89.257 12.1612 84.629 15.5809C80.0011 19.0005 77.1064 25.6362 78.3845 31.7253C78.8806 34.0807 79.9485 36.2092 81.3725 38.0121C80.964 38.2447 80.5613 38.489 80.1703 38.7507C73.9024 42.8798 69.9865 50.8939 71.7139 58.2508C72.9628 63.5663 76.9255 67.9456 81.7227 70.5219C82.1195 70.7313 82.5164 70.9349 82.9191 71.121C88.2415 73.581 94.2818 74.0695 100.118 73.6217C106.747 73.1157 113.64 71.2489 118.297 66.4568C128.417 56.0583 120.9 45.8691 111.212 40.0709L111.218 40.0767Z" fill="#0D4599"&gt;&lt;/path&gt;&lt;path d="M159.425 0L127.945 50.8933H190.904L159.425 0Z" fill="#0D4599"&gt;&lt;/path&gt;&lt;path d="M159.429 0H118.391V50.8933H159.429V0Z" fill="#0D4599"&gt;&lt;/path&gt;&lt;path d="M118.386 0L86.9062 50.8933H149.859L118.386 0Z" fill="#006AFF"&gt;&lt;/path&gt;&lt;path d="M118.382 5.57812L90.3516 50.8942H146.406L118.382 5.57812Z" fill="white"&gt;&lt;/path&gt;&lt;path d="M146.406 50.8945H90.3516V67.638H146.406V50.8945Z" fill="white"&gt;&lt;/path&gt;&lt;path d="M187.453 50.8945H131.398V67.638H187.453V50.8945Z" fill="#006AFF"&gt;&lt;/path&gt;&lt;path d="M187.445 67.6367H90.3516V85.9504H187.445V67.6367Z" fill="#006AFF"&gt;&lt;/path&gt;&lt;path d="M187.456 67.6367H154.617V85.9504H187.456V67.6367Z" fill="#0D4599"&gt;&lt;/path&gt;&lt;path d="M160.4 67.6367H115.836V85.9504H160.4V67.6367Z" fill="#0D4599"&gt;&lt;/path&gt;&lt;path d="M144.224 50.8945H90.3516V55.3028H144.224V50.8945Z" fill="#006AFF"&gt;&lt;/path&gt;&lt;path d="M123.12 27.9844H113.648V41.8607H123.12V27.9844Z" fill="#A6E5FF"&gt;&lt;/path&gt;&lt;path d="M141.786 37.7617L123.555 67.6371H160.018L141.786 37.7617Z" fill="#006AFF"&gt;&lt;/path&gt;&lt;path d="M141.784 37.7617H134.062V45.3163H141.784V37.7617Z" fill="#006AFF"&gt;&lt;/path&gt;&lt;path d="M134.068 37.7617L115.836 67.6371H152.299L134.068 37.7617Z" fill="#0D4599"&gt;&lt;/path&gt;&lt;path d="M134.065 45.3125L126.438 57.9093H141.687L134.065 45.3125Z" fill="#006AFF"&gt;&lt;/path&gt;&lt;path d="M110.452 71.3711H97.4609V79.8504H110.452V71.3711Z" fill="#A6E5FF"&gt;&lt;/path&gt;&lt;path d="M110.452 55.4258H97.4609V63.9051H110.452V55.4258Z" fill="#A6E5FF"&gt;&lt;/path&gt;&lt;path d="M179.444 71.3711H166.453V79.8504H179.444V71.3711Z" fill="#006AFF"&gt;&lt;/path&gt;&lt;path d="M179.444 55.4258H166.453V63.9051H179.444V55.4258Z" fill="white"&gt;&lt;/path&gt;&lt;path d="M152.299 67.6367H115.836V85.9504H152.299V67.6367Z" fill="#0D4599"&gt;&lt;/path&gt;&lt;path d="M134.065 64.6836C137.97 64.6836 141.133 67.8415 141.133 71.7264V85.9517H126.992V71.7264C126.992 67.8357 130.161 64.6836 134.06 64.6836H134.065Z" fill="#A6E5FF"&gt;&lt;/path&gt;&lt;path d="M199.517 77.4284C198.595 76.1547 196.628 76.4513 195.654 77.6436C195.029 78.4054 194.533 79.4464 194.405 80.5282C194.527 77.4517 194.457 70.2576 190.798 70.3565C188.119 70.4263 187.897 77.1551 187.956 80.3944C186.946 77.0097 185.621 75.4569 183.719 75.4336C179.038 75.3696 184.343 85.803 184.343 85.803L190.109 85.9368L196.535 86.088C196.914 86.0996 198.04 83.9071 198.256 83.5407C198.782 82.6683 199.354 81.7495 199.71 80.7492C199.972 80.0164 200.095 79.1847 199.937 78.4171C199.855 78.0216 199.71 77.6901 199.523 77.4342L199.517 77.4284Z" fill="#006AFF"&gt;&lt;/path&gt;&lt;path d="M16.9468 67.2695C17.046 69.9797 16.9818 72.6898 16.8651 75.3999C16.8184 76.755 16.7133 78.11 16.6375 79.4651L16.3165 83.5303L15.908 87.5955C15.7387 88.9505 15.6045 90.3056 15.4002 91.6606C15.0326 94.3708 14.6065 97.0809 14.0171 99.791H13.381C12.7915 97.0809 12.3655 94.3708 11.9978 91.6606C11.7994 90.3056 11.6593 88.9505 11.4901 87.5955L11.0816 83.5303L10.7606 79.4651C10.6847 78.11 10.5797 76.755 10.533 75.3999C10.4104 72.6898 10.3462 69.9797 10.4513 67.2695H16.9409H16.9468Z" fill="#006AFF"&gt;&lt;/path&gt;&lt;path d="M21.3945 66.6211C22.0481 69.3138 22.5383 72.0355 22.976 74.7689C23.2095 76.1356 23.3846 77.5081 23.583 78.8806L24.1024 83.0098L24.5342 87.1564C24.6451 88.5463 24.791 89.9247 24.8727 91.3204C25.0712 94.1062 25.2054 96.8977 25.182 99.7242L24.5634 99.8521C23.4312 97.2583 22.4625 94.6354 21.5462 91.9951C21.0735 90.6807 20.6591 89.3547 20.2214 88.0287L18.9842 84.045L17.8403 80.0438C17.4902 78.7062 17.105 77.3685 16.784 76.0251C16.1129 73.3382 15.4943 70.6398 15.0391 67.9122L21.4003 66.6211H21.3945Z" fill="#006AFF"&gt;&lt;/path&gt;&lt;path d="M0.566646 48.365C2.04316 47.4636 2.70262 48.807 3.26872 51.1042L1.52375 51.4241C0.893462 51.0053 -0.909864 49.2606 0.566646 48.3592V48.365Z" fill="#C38F46"&gt;&lt;/path&gt;&lt;path d="M1.12894 52.1277L3.46094 51.5938L3.23354 50.6075L0.901545 51.1415L1.12894 52.1277Z" fill="white"&gt;&lt;/path&gt;&lt;path d="M23.1072 56.0833C22.3777 53.7628 20.7786 51.7273 16.0456 51.5412C15.1352 51.5412 13.4077 51.768 13.4077 51.768C12.2522 51.8669 11.155 52.3496 10.303 53.1347L5.58165 57.4791L3.53322 51.3086L0.609375 51.832C0.609375 51.832 2.01585 58.4794 2.56444 60.5323C3.11302 62.5911 4.49616 62.5155 5.49411 62.1665C5.49411 62.1665 9.13578 60.6021 11.3885 57.6594C11.7562 58.8923 9.5268 65.5048 9.5268 68.7906L23.1072 69.6165" fill="#006AFF"&gt;&lt;/path&gt;&lt;path d="M10.4492 68.9544C12.5501 68.9893 15.7191 67.8203 15.7191 67.8203C15.7191 67.8203 12.3984 71.176 10.4375 71.0655L10.4492 68.9544Z" fill="#0D4599"&gt;&lt;/path&gt;&lt;path d="M22.1672 69.5638C20.0663 69.5987 17.1016 68.1797 17.1016 68.1797C17.1016 68.1797 20.5215 71.4539 22.4765 71.3493L22.1614 69.5697L22.1672 69.5638Z" fill="#0D4599"&gt;&lt;/path&gt;&lt;path d="M11.7894 46.406C11.9587 46.1792 12.3088 45.9175 12.408 45.2952C12.5014 44.6729 12.6006 44.0565 12.6006 44.0565C12.9508 41.8058 14.8416 40.41 16.8667 40.7182C18.886 41.0265 20.2808 42.8759 19.9306 45.1266C19.7147 46.5223 18.7634 46.8306 18.2615 47.9472C17.9231 48.6974 17.9639 49.8954 18.0923 50.919C18.2207 51.9426 16.6275 52.8673 15.5887 52.8673L15.4019 52.8382C14.7249 52.8382 14.4681 51.8553 14.6782 50.7853L14.7424 50.4596C14.8942 49.657 14.3748 49.6047 14.0246 49.5523C13.7678 49.5116 13.4994 49.4709 13.2192 49.4302C12.7057 49.3488 12.3263 49.0522 12.3497 48.2496V47.3016C12.3555 47.1097 12.2154 46.9469 12.0287 46.9178H12.0053C11.7311 46.8713 11.6202 46.6386 11.7952 46.4118L11.7894 46.406Z" fill="#C38F46"&gt;&lt;/path&gt;&lt;path d="M14.1359 50.248C14.2352 50.2247 14.3285 50.2073 14.4219 50.1782C14.5153 50.1433 14.6145 50.1258 14.702 50.0851C14.8888 50.0153 15.0639 49.9165 15.2273 49.806C15.3907 49.6955 15.5366 49.5617 15.665 49.4105C15.7292 49.3349 15.7875 49.2593 15.8401 49.1779C15.8926 49.0906 15.9393 49.015 15.9801 48.9104C16.0093 48.8348 15.9743 48.7475 15.8984 48.7184C15.8284 48.6894 15.7525 48.7184 15.7175 48.7766V48.7882C15.6767 48.8464 15.6241 48.9162 15.5716 48.9743C15.5191 49.0325 15.4607 49.0906 15.3965 49.143C15.274 49.2477 15.1397 49.3407 14.9938 49.4105C14.8479 49.4803 14.6962 49.5385 14.5386 49.5675C14.4628 49.5908 14.3811 49.5966 14.2994 49.6082C14.2176 49.6199 14.1359 49.6199 14.0601 49.6315H14.0309C13.8617 49.649 13.7391 49.8002 13.7508 49.9688C13.7624 50.1375 13.9142 50.2596 14.0834 50.248C14.0951 50.248 14.1126 50.248 14.1243 50.2422L14.1359 50.248Z" fill="#8C551D"&gt;&lt;/path&gt;&lt;path d="M11.9685 47.1993L12.6455 47.1353C12.6922 47.1353 12.733 47.0888 12.7272 47.0364C12.7272 46.9957 12.6863 46.9608 12.6455 46.955L11.9685 46.891C11.8868 46.8852 11.8109 46.9434 11.8051 47.0306C11.7993 47.112 11.8576 47.1876 11.9452 47.1934C11.9568 47.1934 11.9627 47.1934 11.9743 47.1934L11.9685 47.1993Z" fill="#8C551D"&gt;&lt;/path&gt;&lt;path d="M17.3737 45.8359C17.3445 45.8359 17.327 45.8359 17.3037 45.8359C17.2862 45.8359 17.2628 45.8359 17.2453 45.8359C17.2045 45.8359 17.1694 45.8476 17.1344 45.8592C17.0586 45.8825 16.9944 45.9174 16.9302 45.9581C16.8076 46.0453 16.7201 46.1674 16.6617 46.2954C16.6267 46.3594 16.615 46.4233 16.5917 46.4873C16.58 46.5513 16.5683 46.6152 16.5625 46.6792C16.5625 46.7432 16.5625 46.8072 16.5625 46.8653C16.5683 46.9293 16.58 46.9874 16.5917 47.0456C16.615 47.127 16.6967 47.1794 16.7784 47.1619C16.831 47.1503 16.8718 47.1096 16.8893 47.0631V47.0456C16.9127 46.9933 16.9243 46.9409 16.936 46.8886C16.9477 46.8362 16.9652 46.7897 16.971 46.7432L17.0119 46.6036C17.0294 46.5629 17.0411 46.5164 17.0586 46.4757C17.0936 46.3942 17.1344 46.3245 17.187 46.2721C17.2161 46.2489 17.2395 46.2198 17.2745 46.1965C17.292 46.1849 17.3095 46.1732 17.3212 46.1674L17.3445 46.1558L17.362 46.1442C17.4437 46.1442 17.5138 46.0744 17.5138 45.993C17.5138 45.9115 17.4437 45.8418 17.362 45.8418L17.3737 45.8359Z" fill="#8C551D"&gt;&lt;/path&gt;&lt;path d="M18.0903 46.4768C18.1778 44.9763 16.9989 44.8018 16.4153 46.3023C16.3687 46.4128 16.2169 46.4302 16.1527 46.3256C15.2832 44.7902 11.268 44.2552 12.8495 42.0568C13.9934 40.4691 16.0769 40.5098 16.9289 40.6378C18.9832 40.946 20.3955 42.7954 20.0395 45.0461C19.8177 46.4419 18.8548 46.7501 18.3471 47.8667C18.1545 48.2913 18.1486 48.7158 18.1195 49.1462C18.1078 49.2974 18.0669 49.4486 18.0027 49.5882" fill="#0D4599"&gt;&lt;/path&gt;&lt;path d="M20.3925 50.2092C21.7526 50.2092 22.8553 49.1104 22.8553 47.755C22.8553 46.3996 21.7526 45.3008 20.3925 45.3008C19.0323 45.3008 17.9297 46.3996 17.9297 47.755C17.9297 49.1104 19.0323 50.2092 20.3925 50.2092Z" fill="#0D4599"&gt;&lt;/path&gt;&lt;path d="M16.8914 40.7376C18.9982 41.0574 20.4514 42.9533 20.0895 45.268C19.8619 46.6987 18.8698 47.0185 18.3504 48.1642C18.152 48.6004 18.0586 49.7926 17.9944 49.9322L16.763 47.9839C16.763 47.9839 17.9769 48.6353 18.0878 46.7394C18.1753 45.1982 16.9673 45.0179 16.3662 46.5591C16.3195 46.6754 16.1619 46.6928 16.0977 46.5824C15.199 45.0063 11.0729 44.4538 12.707 42.1915C13.8859 40.5573 16.0277 40.6038 16.8972 40.7317L16.8914 40.7376Z" fill="#0D4599"&gt;&lt;/path&gt;&lt;path d="M16.1389 56.9051L14.2422 51.543H18.0356L16.1389 56.9051Z" fill="white"&gt;&lt;/path&gt;&lt;path d="M16.2373 52.1023L14.5391 51.4219H17.9298L16.2373 52.1023Z" fill="#C38F46"&gt;&lt;/path&gt;&lt;path d="M24.5244 66.1979L18.4783 55.6133C17.8013 54.4269 18.5133 52.9265 19.8672 52.6938C20.7193 52.5484 21.9215 53.5546 22.3183 54.3222L26.7596 64.1682" fill="#006AFF"&gt;&lt;/path&gt;&lt;path d="M16.3491 69.8138L24.1486 67.1815C24.2219 67.1568 24.2611 67.0775 24.2363 67.0045L20.9976 57.475C20.9728 57.402 20.8933 57.3629 20.8201 57.3876L13.0206 60.0199C12.9473 60.0446 12.9081 60.1239 12.9329 60.1969L16.1716 69.7264C16.1964 69.7994 16.2759 69.8385 16.3491 69.8138Z" fill="#F2A619"&gt;&lt;/path&gt;&lt;path d="M13.1511 67.2669C12.2466 65.7955 13.5947 65.1383 15.8999 64.5742L16.2209 66.3131C15.8007 66.9412 14.0499 68.7383 13.1453 67.2669H13.1511Z" fill="#C38F46"&gt;&lt;/path&gt;&lt;path d="M15.9363 66.9262L15.1484 64.5999L16.3915 64.3789L16.9284 66.6994L15.9363 66.9262Z" fill="white"&gt;&lt;/path&gt;&lt;path d="M16.3105 64.3996L25.8524 62.2188L26.7453 64.167C27.253 65.5104 26.2668 66.9411 24.8253 66.9586C24.8253 66.9586 20.67 67.5401 16.3047 67.0516V64.4055L16.3105 64.3996Z" fill="#006AFF"&gt;&lt;/path&gt;&lt;path d="M14.0469 53.2401L14.3212 51.0534C14.3329 50.9662 14.4321 50.9197 14.5079 50.9662L16.1187 52.0421C16.1829 52.0886 16.2704 52.0886 16.3404 52.0421L17.9512 50.9662C18.027 50.9139 18.1263 50.9662 18.1379 51.0534L18.4122 53.2401C18.4356 53.4088 18.2488 53.5193 18.1088 53.4321L16.3346 52.298C16.2704 52.2573 16.1887 52.2573 16.1187 52.298L14.3445 53.4321C14.2045 53.5251 14.0177 53.4088 14.0411 53.2401H14.0469Z" fill="white"&gt;&lt;/path&gt;&lt;path d="M9.8744 99.999H15.1502L14.7241 97.3354L12.5239 97.0039C12.1504 97.9635 11.4209 98.7428 10.4813 99.179L9.76352 99.5105C9.5184 99.6268 9.60011 99.9932 9.86856 99.9932L9.8744 99.999Z" fill="#0D4599"&gt;&lt;/path&gt;&lt;path d="M20.5932 99.999H25.8689L25.4429 97.3354L23.2427 97.0039C22.8692 97.9635 22.1397 98.7428 21.2001 99.179L20.4823 99.5105C20.2372 99.6268 20.3189 99.9932 20.5873 99.9932L20.5932 99.999Z" fill="#0D4599"&gt;&lt;/path&gt;&lt;path d="M58.0034 58.0625H33.0078V74.3058H58.0034V58.0625Z" fill="#FFD237"&gt;&lt;/path&gt;&lt;path d="M33.0078 51.9375V55.805H59.9818V97.6141H63.8686V51.9375H33.0078Z" fill="#006AFF"&gt;&lt;/path&gt;&lt;/g&gt;&lt;defs&gt;&lt;clipPath id="clip0_8570_140218"&gt;&lt;rect width="200" height="100" fill="white"&gt;&lt;/rect&gt;&lt;/clipPath&gt;&lt;/defs&gt;&lt;/svg&gt;&lt;/div&gt;&lt;div class="MediaObject__Body-sc-12gs3hz-2 hdp__sc-1qk7d3d-4 eHjFZH kjpUEU"&gt;Tour with a buyer’s agent&lt;/div&gt;&lt;/div&gt;&lt;/h4&gt;&lt;div class="hdp__sc-1j01zad-1 mYvRG ds-expandable-card-content"&gt;&lt;p class="Text-c11n-8-84-3__sc-aiai24-0 StyledParagraph-c11n-8-84-3__sc-18ze78a-0 kuoMMv hdp__sc-1qk7d3d-3 kydPlI"&gt;We’ll find a local expert to take you on a private tour of 344 N 8th St.&lt;/p&gt;&lt;div class="MediaObject__StyledMediaObject-sc-12gs3hz-0 bPYYRb MediaObject-sc-12gs3hz-1 jXKmLA MediaObject-c11n-8-84-3__sc-1c6i1ap-0 hdp__sc-1qk7d3d-0 hJVDet gwqiBE"&gt;&lt;div class="MediaObject__Media-sc-12gs3hz-3 jyCnNC"&gt;&lt;svg viewBox="0 0 44 44" aria-hidden="true" focusable="false" role="img" status="info" class="DetailedIcon-c11n-8-84-3__sc-1u552bz-0 bxxMuJ"&gt;&lt;title&gt;Faster Time&lt;/title&gt;&lt;g&gt;&lt;path class="DetailedIcon__secondary-color-fill" d="M26.857,7.207V4.571h2.572a1.286,1.286,0,0,0,0-2.571H21.714a1.286,1.286,0,0,0,0,2.571h2.572V7.207a15.429,15.429,0,1,0,2.571,0Zm4.77,11.134-2.571,2.572h-.013a3.791,3.791,0,0,1,.386,1.658,3.858,3.858,0,1,1-7.715,0,3.791,3.791,0,0,1,.386-1.658h-.013L16.944,15.77a1.291,1.291,0,1,1,1.826-1.826l5.143,5.143V19.1a3.756,3.756,0,0,1,3.317,0v-.013L29.8,16.516a1.291,1.291,0,0,1,1.826,1.825Z"&gt;&lt;/path&gt;&lt;circle class="DetailedIcon__secondary-color-fill" cx="25.571" cy="22.571" r="1.286"&gt;&lt;/circle&gt;&lt;rect class="DetailedIcon__accent-color-fill" x="7.857" y="25" width="4.857" height="4.857" rx="0.607"&gt;&lt;/rect&gt;&lt;rect class="DetailedIcon__foreground-color-fill" x="22.429" y="25" width="4.857" height="4.857" rx="0.607"&gt;&lt;/rect&gt;&lt;rect class="DetailedIcon__accent-color-fill" x="15.143" y="25" width="4.857" height="4.857" rx="0.607"&gt;&lt;/rect&gt;&lt;rect class="DetailedIcon__foreground-color-fill" x="7.857" y="32.286" width="4.857" height="4.857" rx="0.607"&gt;&lt;/rect&gt;&lt;rect class="DetailedIcon__foreground-color-fill" x="22.429" y="32.286" width="4.857" height="4.857" rx="0.607"&gt;&lt;/rect&gt;&lt;rect class="DetailedIcon__foreground-color-fill" x="15.143" y="32.286" width="4.857" height="4.857" rx="0.607"&gt;&lt;/rect&gt;&lt;path class="DetailedIcon__foreground-color-fill" d="M28.5,11.643H27.286V9.214a1.215,1.215,0,0,0-2.429,0v2.429H10.286V9.214a1.215,1.215,0,0,0-2.429,0v2.429H6.643A3.647,3.647,0,0,0,3,15.286V38.357A3.647,3.647,0,0,0,6.643,42H28.5a3.647,3.647,0,0,0,3.643-3.643V15.286A3.647,3.647,0,0,0,28.5,11.643ZM6.643,14.071H7.857V16.5a1.215,1.215,0,0,0,2.429,0V14.071H24.857V16.5a1.215,1.215,0,0,0,2.429,0V14.071H28.5a1.215,1.215,0,0,1,1.214,1.215v4.857H5.429V15.286A1.215,1.215,0,0,1,6.643,14.071ZM28.5,39.571H6.643a1.215,1.215,0,0,1-1.214-1.214V22.571H29.714V38.357A1.215,1.215,0,0,1,28.5,39.571Z"&gt;&lt;/path&gt;&lt;/g&gt;&lt;/svg&gt;&lt;/div&gt;&lt;div class="MediaObject__Body-sc-12gs3hz-2 hdp__sc-1qk7d3d-1 eHjFZH jNvXTK"&gt;&lt;h6 class="Text-c11n-8-84-3__sc-aiai24-0 StyledHeading-c11n-8-84-3__sc-ktujwe-0 hqOVzy hdp__sc-1qk7d3d-2 kPieQH"&gt;&lt;span class="Text-c11n-8-84-3__sc-aiai24-0 iEFmqD"&gt;Next available tour time:&lt;/span&gt;&lt;span class="Text-c11n-8-84-3__sc-aiai24-0 hqOVzy"&gt;Today at 11am&lt;/span&gt;&lt;/h6&gt;&lt;/div&gt;&lt;/div&gt;&lt;button class="StyledButton-c11n-8-84-3__sc-wpcbcc-0 jTxcsa"&gt;See all available times&lt;/button&gt;&lt;/div&gt;&lt;div class="hdp__sc-1j01zad-2 gBEVmJ"&gt;&lt;/div&gt;&lt;/div&gt;&lt;/div&gt;&lt;div class="styles__StyledDataModule-sc-14rfp2w-0 HQAGD"&gt;&lt;div class="StyledDivider-c11n-8-84-3__sc-oclvq-0 bdgbGz styles__StyledDivider-sc-14rfp2w-1 cpvWxD" role="separator"&gt;&lt;/div&gt;&lt;div class="hdp__sc-1j01zad-0 hGwlRq"&gt;&lt;h4 class="Text-c11n-8-84-3__sc-aiai24-0 hdp__sc-vwszk-0 bBpXYp ttfaz hdp__sc-1j01zad-5 gVTPqI ds-expandable-card-module-header"&gt;&lt;div class="MediaObject__StyledMediaObject-sc-12gs3hz-0 bPYYRb MediaObject-sc-12gs3hz-1 jXKmLA MediaObject-c11n-8-84-3__sc-1c6i1ap-0 hBEVTE"&gt;&lt;div class="MediaObject__Media-sc-12gs3hz-3 jyCnNC"&gt;&lt;svg width="200" height="100" viewBox="0 0 200 100" fill="none" xmlns="http://www.w3.org/2000/svg" style="display: block; margin: 0px auto;"&gt;&lt;g clip-path="url(#clip0_8570_140218)"&gt;&lt;path d="M111.218 40.0767C111.766 39.6056 112.298 39.09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</si>
</sst>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0" x14ac:knownFonts="1">
    <font>
      <b/>
      <sz val="12"/>
      <color theme="3" tint="0.39991454817346722"/>
      <name val="Arial"/>
      <family val="2"/>
      <scheme val="minor"/>
    </font>
    <font>
      <b/>
      <sz val="18"/>
      <color theme="3"/>
      <name val="Arial"/>
      <family val="2"/>
      <scheme val="minor"/>
    </font>
    <font>
      <b/>
      <sz val="12"/>
      <color theme="4"/>
      <name val="Arial"/>
      <family val="2"/>
      <scheme val="minor"/>
    </font>
    <font>
      <sz val="12"/>
      <color theme="0"/>
      <name val="Arial"/>
      <family val="2"/>
      <scheme val="minor"/>
    </font>
    <font>
      <b/>
      <sz val="14"/>
      <color theme="4"/>
      <name val="Arial"/>
      <family val="2"/>
      <scheme val="minor"/>
    </font>
    <font>
      <b/>
      <sz val="18"/>
      <color theme="3"/>
      <name val="Arial"/>
      <family val="2"/>
      <scheme val="major"/>
    </font>
    <font>
      <b/>
      <sz val="12"/>
      <color theme="4"/>
      <name val="Arial"/>
      <family val="2"/>
      <scheme val="major"/>
    </font>
    <font>
      <b/>
      <sz val="12"/>
      <color theme="3" tint="0.39991454817346722"/>
      <name val="Arial"/>
      <family val="2"/>
      <scheme val="major"/>
    </font>
    <font>
      <b/>
      <sz val="29"/>
      <color theme="3"/>
      <name val="Arial"/>
      <family val="2"/>
      <scheme val="major"/>
    </font>
    <font>
      <sz val="12"/>
      <name val="Arial"/>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8" fillId="0" borderId="0" applyNumberFormat="0" applyFill="0" applyAlignment="0" applyProtection="0"/>
    <xf numFmtId="0" fontId="5" fillId="0" borderId="0" applyNumberFormat="0" applyFill="0" applyProtection="0">
      <alignment horizontal="left"/>
    </xf>
    <xf numFmtId="0" fontId="1" fillId="0" borderId="0" applyNumberFormat="0" applyFill="0" applyAlignment="0" applyProtection="0"/>
  </cellStyleXfs>
  <cellXfs count="12">
    <xf numFmtId="0" fontId="0" fillId="0" borderId="0" xfId="0"/>
    <xf numFmtId="0" fontId="5" fillId="0" borderId="0" xfId="2">
      <alignment horizontal="left"/>
    </xf>
    <xf numFmtId="9" fontId="3" fillId="0" borderId="0" xfId="0" applyNumberFormat="1" applyFont="1"/>
    <xf numFmtId="9" fontId="4" fillId="0" borderId="0" xfId="0" applyNumberFormat="1" applyFont="1" applyAlignment="1">
      <alignment horizontal="center" vertical="center"/>
    </xf>
    <xf numFmtId="164" fontId="0" fillId="0" borderId="0" xfId="0" applyNumberFormat="1" applyAlignment="1">
      <alignment horizontal="left"/>
    </xf>
    <xf numFmtId="14" fontId="0" fillId="0" borderId="0" xfId="0" applyNumberFormat="1" applyAlignment="1">
      <alignment horizontal="left"/>
    </xf>
    <xf numFmtId="165" fontId="2" fillId="0" borderId="0" xfId="0" applyNumberFormat="1" applyFont="1" applyAlignment="1">
      <alignment horizontal="left"/>
    </xf>
    <xf numFmtId="0" fontId="0" fillId="0" borderId="0" xfId="0" applyAlignment="1">
      <alignment horizontal="left"/>
    </xf>
    <xf numFmtId="0" fontId="6" fillId="0" borderId="0" xfId="0" applyFont="1"/>
    <xf numFmtId="0" fontId="7" fillId="0" borderId="0" xfId="0" applyFont="1"/>
    <xf numFmtId="0" fontId="8" fillId="0" borderId="0" xfId="1" applyFont="1" applyAlignment="1">
      <alignment horizontal="left"/>
    </xf>
    <xf numFmtId="9" fontId="9" fillId="0" borderId="0" xfId="0" applyNumberFormat="1" applyFont="1"/>
  </cellXfs>
  <cellStyles count="4">
    <cellStyle name="Heading 1" xfId="2" builtinId="16" customBuiltin="1"/>
    <cellStyle name="Heading 2" xfId="3" builtinId="17" customBuiltin="1"/>
    <cellStyle name="Normal" xfId="0" builtinId="0" customBuiltin="1"/>
    <cellStyle name="Title" xfId="1" builtinId="15" customBuiltin="1"/>
  </cellStyles>
  <dxfs count="10">
    <dxf>
      <font>
        <color theme="5" tint="-0.24994659260841701"/>
      </font>
    </dxf>
    <dxf>
      <numFmt numFmtId="164" formatCode="&quot;$&quot;#,##0.0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font>
        <strike val="0"/>
        <outline val="0"/>
        <shadow val="0"/>
        <u val="none"/>
        <vertAlign val="baseline"/>
        <sz val="12"/>
        <color theme="3" tint="0.39991454817346722"/>
        <name val="Arial"/>
        <scheme val="major"/>
      </font>
    </dxf>
    <dxf>
      <numFmt numFmtId="164" formatCode="&quot;$&quot;#,##0.00"/>
      <alignment horizontal="left" vertical="bottom" textRotation="0" wrapText="0" indent="0" justifyLastLine="0" shrinkToFit="0" readingOrder="0"/>
    </dxf>
    <dxf>
      <font>
        <strike val="0"/>
        <outline val="0"/>
        <shadow val="0"/>
        <u val="none"/>
        <vertAlign val="baseline"/>
        <sz val="12"/>
        <color theme="3" tint="0.39991454817346722"/>
        <name val="Arial"/>
        <scheme val="major"/>
      </font>
    </dxf>
    <dxf>
      <numFmt numFmtId="164" formatCode="&quot;$&quot;#,##0.00"/>
      <alignment horizontal="left" vertical="bottom" textRotation="0" wrapText="0" indent="0" justifyLastLine="0" shrinkToFit="0" readingOrder="0"/>
    </dxf>
    <dxf>
      <font>
        <b/>
        <i val="0"/>
        <strike val="0"/>
        <outline val="0"/>
        <shadow val="0"/>
        <u val="none"/>
        <vertAlign val="baseline"/>
        <sz val="12"/>
        <color theme="4"/>
        <name val="Arial"/>
        <scheme val="major"/>
      </font>
    </dxf>
    <dxf>
      <font>
        <color theme="4"/>
      </font>
    </dxf>
    <dxf>
      <font>
        <b/>
        <i val="0"/>
        <color theme="3" tint="0.39991454817346722"/>
      </font>
    </dxf>
  </dxfs>
  <tableStyles count="1" defaultTableStyle="TableStyleMedium2" defaultPivotStyle="PivotStyleLight16">
    <tableStyle name="BudgetTable" pivot="0" count="2" xr9:uid="{00000000-0011-0000-FFFF-FFFF00000000}">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367965367965361E-2"/>
          <c:y val="4.61361014994233E-2"/>
          <c:w val="0.83549783549783552"/>
          <c:h val="0.89042675893886969"/>
        </c:manualLayout>
      </c:layout>
      <c:pieChart>
        <c:varyColors val="1"/>
        <c:ser>
          <c:idx val="0"/>
          <c:order val="0"/>
          <c:explosion val="1"/>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375-4ABB-810F-3E08B918EAAF}"/>
              </c:ext>
            </c:extLst>
          </c:dPt>
          <c:dPt>
            <c:idx val="1"/>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75-4ABB-810F-3E08B918EAAF}"/>
              </c:ext>
            </c:extLst>
          </c:dPt>
          <c:val>
            <c:numRef>
              <c:f>'Chart Data'!$B$4:$B$5</c:f>
              <c:numCache>
                <c:formatCode>0%</c:formatCode>
                <c:ptCount val="2"/>
                <c:pt idx="0">
                  <c:v>0.45120000000000005</c:v>
                </c:pt>
                <c:pt idx="1">
                  <c:v>0.54879999999999995</c:v>
                </c:pt>
              </c:numCache>
            </c:numRef>
          </c:val>
          <c:extLst>
            <c:ext xmlns:c16="http://schemas.microsoft.com/office/drawing/2014/chart" uri="{C3380CC4-5D6E-409C-BE32-E72D297353CC}">
              <c16:uniqueId val="{00000004-F375-4ABB-810F-3E08B918EA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2346960</xdr:colOff>
      <xdr:row>10</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come" displayName="Income" ref="B13:C16" headerRowDxfId="7">
  <autoFilter ref="B13:C16" xr:uid="{00000000-0009-0000-0100-000001000000}"/>
  <tableColumns count="2">
    <tableColumn id="1" xr3:uid="{00000000-0010-0000-0000-000001000000}" name="Item" totalsRowLabel="Total"/>
    <tableColumn id="2" xr3:uid="{00000000-0010-0000-0000-000002000000}" name="Amount" totalsRowFunction="sum" dataDxfId="6"/>
  </tableColumns>
  <tableStyleInfo name="Budget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 displayName="Expenses" ref="B19:C28" totalsRowShown="0" headerRowDxfId="5" headerRowCellStyle="Normal">
  <autoFilter ref="B19:C28" xr:uid="{00000000-0009-0000-0100-000002000000}"/>
  <tableColumns count="2">
    <tableColumn id="1" xr3:uid="{00000000-0010-0000-0100-000001000000}" name="Item"/>
    <tableColumn id="2" xr3:uid="{00000000-0010-0000-0100-000002000000}" name="Amount" dataDxfId="4"/>
  </tableColumns>
  <tableStyleInfo name="Budget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vings" displayName="Savings" ref="B31:C34" totalsRowShown="0" headerRowDxfId="3">
  <autoFilter ref="B31:C34" xr:uid="{00000000-0009-0000-0100-000003000000}"/>
  <tableColumns count="2">
    <tableColumn id="1" xr3:uid="{00000000-0010-0000-0200-000001000000}" name="Date" dataDxfId="2"/>
    <tableColumn id="2" xr3:uid="{00000000-0010-0000-0200-000002000000}" name="Amount" dataDxfId="1"/>
  </tableColumns>
  <tableStyleInfo name="BudgetTable" showFirstColumn="0" showLastColumn="0" showRowStripes="1" showColumnStripes="0"/>
</table>
</file>

<file path=xl/theme/theme1.xml><?xml version="1.0" encoding="utf-8"?>
<a:theme xmlns:a="http://schemas.openxmlformats.org/drawingml/2006/main" name="Office Theme">
  <a:themeElements>
    <a:clrScheme name="Personal Budget">
      <a:dk1>
        <a:sysClr val="windowText" lastClr="000000"/>
      </a:dk1>
      <a:lt1>
        <a:sysClr val="window" lastClr="FFFFFF"/>
      </a:lt1>
      <a:dk2>
        <a:srgbClr val="282C27"/>
      </a:dk2>
      <a:lt2>
        <a:srgbClr val="EBEDE6"/>
      </a:lt2>
      <a:accent1>
        <a:srgbClr val="91BD30"/>
      </a:accent1>
      <a:accent2>
        <a:srgbClr val="EB6982"/>
      </a:accent2>
      <a:accent3>
        <a:srgbClr val="40B0C2"/>
      </a:accent3>
      <a:accent4>
        <a:srgbClr val="E6C73D"/>
      </a:accent4>
      <a:accent5>
        <a:srgbClr val="A68C75"/>
      </a:accent5>
      <a:accent6>
        <a:srgbClr val="A64F8F"/>
      </a:accent6>
      <a:hlink>
        <a:srgbClr val="40B0C2"/>
      </a:hlink>
      <a:folHlink>
        <a:srgbClr val="A64F8F"/>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 /><Relationship Id="rId2" Type="http://schemas.openxmlformats.org/officeDocument/2006/relationships/drawing" Target="../drawings/drawing1.xml" /><Relationship Id="rId1" Type="http://schemas.openxmlformats.org/officeDocument/2006/relationships/printerSettings" Target="../printerSettings/printerSettings1.bin" /><Relationship Id="rId5" Type="http://schemas.openxmlformats.org/officeDocument/2006/relationships/table" Target="../tables/table3.xml" /><Relationship Id="rId4" Type="http://schemas.openxmlformats.org/officeDocument/2006/relationships/table" Target="../tables/table2.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C34"/>
  <sheetViews>
    <sheetView showGridLines="0" tabSelected="1" zoomScaleNormal="100" workbookViewId="0"/>
  </sheetViews>
  <sheetFormatPr defaultRowHeight="28.5" customHeight="1" x14ac:dyDescent="0.15"/>
  <cols>
    <col min="1" max="1" width="3.2578125" customWidth="1"/>
    <col min="2" max="2" width="28.54296875" customWidth="1"/>
    <col min="3" max="3" width="20.33984375" customWidth="1"/>
    <col min="4" max="4" width="8.98828125" customWidth="1"/>
  </cols>
  <sheetData>
    <row r="1" spans="1:3" ht="35.25" customHeight="1" x14ac:dyDescent="0.4">
      <c r="A1" t="s">
        <v>27</v>
      </c>
      <c r="B1" s="10" t="s">
        <v>25</v>
      </c>
      <c r="C1" s="1"/>
    </row>
    <row r="2" spans="1:3" ht="37.5" customHeight="1" x14ac:dyDescent="0.25">
      <c r="B2" s="1" t="s">
        <v>18</v>
      </c>
      <c r="C2" s="1" t="s">
        <v>19</v>
      </c>
    </row>
    <row r="3" spans="1:3" ht="30" customHeight="1" x14ac:dyDescent="0.15">
      <c r="B3" s="2"/>
      <c r="C3" t="s">
        <v>20</v>
      </c>
    </row>
    <row r="4" spans="1:3" ht="20.45" customHeight="1" x14ac:dyDescent="0.15">
      <c r="C4" s="6">
        <f>SUM(Income[Amount])</f>
        <v>3750</v>
      </c>
    </row>
    <row r="5" spans="1:3" ht="20.45" customHeight="1" x14ac:dyDescent="0.15">
      <c r="C5" t="s">
        <v>21</v>
      </c>
    </row>
    <row r="6" spans="1:3" ht="20.45" customHeight="1" x14ac:dyDescent="0.15">
      <c r="C6" s="6">
        <f>SUM(Expenses[Amount])</f>
        <v>2058</v>
      </c>
    </row>
    <row r="7" spans="1:3" ht="20.45" customHeight="1" x14ac:dyDescent="0.15">
      <c r="C7" t="s">
        <v>22</v>
      </c>
    </row>
    <row r="8" spans="1:3" ht="20.45" customHeight="1" x14ac:dyDescent="0.15">
      <c r="C8" s="6">
        <f>SUM(Savings[Amount])</f>
        <v>550</v>
      </c>
    </row>
    <row r="9" spans="1:3" ht="20.45" customHeight="1" x14ac:dyDescent="0.15">
      <c r="C9" t="s">
        <v>23</v>
      </c>
    </row>
    <row r="10" spans="1:3" ht="20.45" customHeight="1" x14ac:dyDescent="0.15">
      <c r="C10" s="6">
        <f>Total_Monthly_Income-Total_Monthly_Expenses-Total_Monthly_Savings</f>
        <v>1142</v>
      </c>
    </row>
    <row r="11" spans="1:3" ht="22.5" customHeight="1" x14ac:dyDescent="0.15">
      <c r="B11" s="3">
        <f>MIN(Total_Monthly_Expenses/Total_Monthly_Income,1)</f>
        <v>0.54879999999999995</v>
      </c>
    </row>
    <row r="12" spans="1:3" ht="37.5" customHeight="1" x14ac:dyDescent="0.25">
      <c r="B12" s="1" t="s">
        <v>0</v>
      </c>
    </row>
    <row r="13" spans="1:3" ht="24.95" customHeight="1" x14ac:dyDescent="0.15">
      <c r="B13" s="8" t="s">
        <v>1</v>
      </c>
      <c r="C13" s="8" t="s">
        <v>5</v>
      </c>
    </row>
    <row r="14" spans="1:3" ht="24.95" customHeight="1" x14ac:dyDescent="0.15">
      <c r="B14" t="s">
        <v>2</v>
      </c>
      <c r="C14" s="4">
        <v>2500</v>
      </c>
    </row>
    <row r="15" spans="1:3" ht="24.95" customHeight="1" x14ac:dyDescent="0.15">
      <c r="B15" t="s">
        <v>3</v>
      </c>
      <c r="C15" s="4">
        <v>1000</v>
      </c>
    </row>
    <row r="16" spans="1:3" ht="24.95" customHeight="1" x14ac:dyDescent="0.15">
      <c r="B16" t="s">
        <v>4</v>
      </c>
      <c r="C16" s="4">
        <v>250</v>
      </c>
    </row>
    <row r="17" spans="2:3" ht="24.95" customHeight="1" x14ac:dyDescent="0.15">
      <c r="C17" s="4"/>
    </row>
    <row r="18" spans="2:3" ht="24.95" customHeight="1" x14ac:dyDescent="0.25">
      <c r="B18" s="1" t="s">
        <v>6</v>
      </c>
    </row>
    <row r="19" spans="2:3" ht="24.95" customHeight="1" x14ac:dyDescent="0.15">
      <c r="B19" s="9" t="s">
        <v>1</v>
      </c>
      <c r="C19" s="9" t="s">
        <v>5</v>
      </c>
    </row>
    <row r="20" spans="2:3" ht="24.95" customHeight="1" x14ac:dyDescent="0.15">
      <c r="B20" t="s">
        <v>7</v>
      </c>
      <c r="C20" s="4">
        <v>800</v>
      </c>
    </row>
    <row r="21" spans="2:3" ht="24.95" customHeight="1" x14ac:dyDescent="0.15">
      <c r="B21" t="s">
        <v>8</v>
      </c>
      <c r="C21" s="4">
        <v>120</v>
      </c>
    </row>
    <row r="22" spans="2:3" ht="24.95" customHeight="1" x14ac:dyDescent="0.15">
      <c r="B22" t="s">
        <v>9</v>
      </c>
      <c r="C22" s="4">
        <v>50</v>
      </c>
    </row>
    <row r="23" spans="2:3" ht="24.95" customHeight="1" x14ac:dyDescent="0.15">
      <c r="B23" t="s">
        <v>10</v>
      </c>
      <c r="C23" s="4">
        <v>45</v>
      </c>
    </row>
    <row r="24" spans="2:3" ht="24.95" customHeight="1" x14ac:dyDescent="0.15">
      <c r="B24" t="s">
        <v>11</v>
      </c>
      <c r="C24" s="4">
        <v>500</v>
      </c>
    </row>
    <row r="25" spans="2:3" ht="24.95" customHeight="1" x14ac:dyDescent="0.15">
      <c r="B25" t="s">
        <v>12</v>
      </c>
      <c r="C25" s="4">
        <v>273</v>
      </c>
    </row>
    <row r="26" spans="2:3" ht="24.95" customHeight="1" x14ac:dyDescent="0.15">
      <c r="B26" t="s">
        <v>13</v>
      </c>
      <c r="C26" s="4">
        <v>120</v>
      </c>
    </row>
    <row r="27" spans="2:3" ht="24.95" customHeight="1" x14ac:dyDescent="0.15">
      <c r="B27" t="s">
        <v>14</v>
      </c>
      <c r="C27" s="4">
        <v>50</v>
      </c>
    </row>
    <row r="28" spans="2:3" ht="24.95" customHeight="1" x14ac:dyDescent="0.15">
      <c r="B28" t="s">
        <v>15</v>
      </c>
      <c r="C28" s="4">
        <v>100</v>
      </c>
    </row>
    <row r="29" spans="2:3" ht="24.95" customHeight="1" x14ac:dyDescent="0.15">
      <c r="C29" s="7"/>
    </row>
    <row r="30" spans="2:3" ht="24.95" customHeight="1" x14ac:dyDescent="0.25">
      <c r="B30" s="1" t="s">
        <v>16</v>
      </c>
      <c r="C30" s="7"/>
    </row>
    <row r="31" spans="2:3" ht="24.95" customHeight="1" x14ac:dyDescent="0.15">
      <c r="B31" s="9" t="s">
        <v>17</v>
      </c>
      <c r="C31" s="9" t="s">
        <v>5</v>
      </c>
    </row>
    <row r="32" spans="2:3" ht="24.95" customHeight="1" x14ac:dyDescent="0.15">
      <c r="B32" s="5" t="s">
        <v>24</v>
      </c>
      <c r="C32" s="4">
        <v>200</v>
      </c>
    </row>
    <row r="33" spans="2:3" ht="24.95" customHeight="1" x14ac:dyDescent="0.15">
      <c r="B33" s="5" t="s">
        <v>24</v>
      </c>
      <c r="C33" s="4">
        <v>250</v>
      </c>
    </row>
    <row r="34" spans="2:3" ht="24.95" customHeight="1" x14ac:dyDescent="0.15">
      <c r="B34" s="5" t="s">
        <v>24</v>
      </c>
      <c r="C34" s="4">
        <v>100</v>
      </c>
    </row>
  </sheetData>
  <printOptions horizontalCentered="1"/>
  <pageMargins left="0.35" right="0.41" top="0.41" bottom="0.35" header="0.3" footer="0.3"/>
  <pageSetup fitToHeight="0" orientation="portrait" horizontalDpi="4294967293" verticalDpi="0" r:id="rId1"/>
  <headerFooter differentFirst="1">
    <oddFooter>&amp;CPage &amp;P of &amp;N</oddFooter>
  </headerFooter>
  <drawing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1" id="{C9B884C1-E439-4719-A03C-9B5F520358C5}">
            <xm:f>'Chart Data'!$B$6</xm:f>
            <x14:dxf>
              <font>
                <color theme="5" tint="-0.24994659260841701"/>
              </font>
            </x14:dxf>
          </x14:cfRule>
          <xm:sqref>C10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sheetPr>
  <dimension ref="B2:B6"/>
  <sheetViews>
    <sheetView showGridLines="0" zoomScaleNormal="100" workbookViewId="0"/>
  </sheetViews>
  <sheetFormatPr defaultRowHeight="14.25" x14ac:dyDescent="0.15"/>
  <cols>
    <col min="1" max="1" width="1.796875" customWidth="1"/>
  </cols>
  <sheetData>
    <row r="2" spans="2:2" x14ac:dyDescent="0.15">
      <c r="B2" t="s">
        <v>26</v>
      </c>
    </row>
    <row r="4" spans="2:2" x14ac:dyDescent="0.15">
      <c r="B4" s="11">
        <f>MIN(1-B5,1)</f>
        <v>0.45120000000000005</v>
      </c>
    </row>
    <row r="5" spans="2:2" x14ac:dyDescent="0.15">
      <c r="B5" s="11">
        <f>MIN(Total_Monthly_Expenses/Total_Monthly_Income,1)</f>
        <v>0.54879999999999995</v>
      </c>
    </row>
    <row r="6" spans="2:2" x14ac:dyDescent="0.15">
      <c r="B6" t="b">
        <f>(Total_Monthly_Expenses/Total_Monthly_Income)&gt;1</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Manage My Money</vt:lpstr>
      <vt:lpstr>Chart Data</vt:lpstr>
      <vt:lpstr>Total_Monthly_Expenses</vt:lpstr>
      <vt:lpstr>Total_Monthly_Income</vt:lpstr>
      <vt:lpstr>Total_Monthly_Savings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2014-09-09T12:22:13Z</dcterms:created>
  <dcterms:modified xsi:type="dcterms:W3CDTF">2015-03-29T23:01:40Z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ssetID">
    <vt:lpwstr>TF10000025</vt:lpwstr>
  </property>
</Properties>
</file>